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2.xml.rels" ContentType="application/vnd.openxmlformats-package.relationships+xml"/>
  <Override PartName="/xl/worksheets/_rels/sheet4.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24.xml" ContentType="application/vnd.openxmlformats-officedocument.spreadsheetml.worksheet+xml"/>
  <Override PartName="/xl/worksheets/sheet6.xml" ContentType="application/vnd.openxmlformats-officedocument.spreadsheetml.worksheet+xml"/>
  <Override PartName="/xl/worksheets/sheet23.xml" ContentType="application/vnd.openxmlformats-officedocument.spreadsheetml.worksheet+xml"/>
  <Override PartName="/xl/worksheets/sheet5.xml" ContentType="application/vnd.openxmlformats-officedocument.spreadsheetml.worksheet+xml"/>
  <Override PartName="/xl/worksheets/sheet22.xml" ContentType="application/vnd.openxmlformats-officedocument.spreadsheetml.worksheet+xml"/>
  <Override PartName="/xl/worksheets/sheet4.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38.xml" ContentType="application/vnd.openxmlformats-officedocument.spreadsheetml.worksheet+xml"/>
  <Override PartName="/xl/worksheets/sheet40.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39.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48.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1.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49.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sheets/sheet47.xml" ContentType="application/vnd.openxmlformats-officedocument.spreadsheetml.worksheet+xml"/>
  <Override PartName="/xl/externalLinks/_rels/externalLink4.xml.rels" ContentType="application/vnd.openxmlformats-package.relationships+xml"/>
  <Override PartName="/xl/externalLinks/_rels/externalLink3.xml.rels" ContentType="application/vnd.openxmlformats-package.relationships+xml"/>
  <Override PartName="/xl/externalLinks/_rels/externalLink2.xml.rels" ContentType="application/vnd.openxmlformats-package.relationships+xml"/>
  <Override PartName="/xl/externalLinks/_rels/externalLink1.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REGOLE GENERALI" sheetId="1" state="visible" r:id="rId2"/>
    <sheet name="TABDATI" sheetId="2" state="visible" r:id="rId3"/>
    <sheet name="TABBASE" sheetId="3" state="visible" r:id="rId4"/>
    <sheet name="ANAGRAFICA" sheetId="4" state="visible" r:id="rId5"/>
    <sheet name="INFO" sheetId="5" state="visible" r:id="rId6"/>
    <sheet name="DATI" sheetId="6" state="visible" r:id="rId7"/>
    <sheet name="Fiumi" sheetId="7" state="visible" r:id="rId8"/>
    <sheet name="Fiumi_inpotab" sheetId="8" state="visible" r:id="rId9"/>
    <sheet name="Fiumi_inreti" sheetId="9" state="visible" r:id="rId10"/>
    <sheet name="Laghi" sheetId="10" state="visible" r:id="rId11"/>
    <sheet name="Laghi_inpotab" sheetId="11" state="visible" r:id="rId12"/>
    <sheet name="Laghi_inreti" sheetId="12" state="visible" r:id="rId13"/>
    <sheet name="Pozzi" sheetId="13" state="visible" r:id="rId14"/>
    <sheet name="Pozzi_pompe" sheetId="14" state="visible" r:id="rId15"/>
    <sheet name="Pozzi_inpotab" sheetId="15" state="visible" r:id="rId16"/>
    <sheet name="Pozzi_inreti" sheetId="16" state="visible" r:id="rId17"/>
    <sheet name="Sorgenti" sheetId="17" state="visible" r:id="rId18"/>
    <sheet name="Sorgenti_inpotab" sheetId="18" state="visible" r:id="rId19"/>
    <sheet name="Sorgenti_inreti" sheetId="19" state="visible" r:id="rId20"/>
    <sheet name="Mari" sheetId="20" state="visible" r:id="rId21"/>
    <sheet name="Mari_inpotab" sheetId="21" state="visible" r:id="rId22"/>
    <sheet name="Mari_inreti" sheetId="22" state="visible" r:id="rId23"/>
    <sheet name="Mari_pompe" sheetId="23" state="visible" r:id="rId24"/>
    <sheet name="Potabilizzatori" sheetId="24" state="visible" r:id="rId25"/>
    <sheet name="Potab_pompe" sheetId="25" state="visible" r:id="rId26"/>
    <sheet name="Potab_incaptaz" sheetId="26" state="visible" r:id="rId27"/>
    <sheet name="Potab_inreti" sheetId="27" state="visible" r:id="rId28"/>
    <sheet name="Adduttrici" sheetId="28" state="visible" r:id="rId29"/>
    <sheet name="Addut_inreti" sheetId="29" state="visible" r:id="rId30"/>
    <sheet name="Addut_com_serv" sheetId="30" state="visible" r:id="rId31"/>
    <sheet name="Accumuli" sheetId="31" state="visible" r:id="rId32"/>
    <sheet name="Accumuli_inadd" sheetId="32" state="visible" r:id="rId33"/>
    <sheet name="Accumuli_inreti" sheetId="33" state="visible" r:id="rId34"/>
    <sheet name="Pompaggi" sheetId="34" state="visible" r:id="rId35"/>
    <sheet name="Pompaggi_pompe" sheetId="35" state="visible" r:id="rId36"/>
    <sheet name="Pompaggi_inpotab" sheetId="36" state="visible" r:id="rId37"/>
    <sheet name="Pompaggi_inserba" sheetId="37" state="visible" r:id="rId38"/>
    <sheet name="Distribuzioni" sheetId="38" state="visible" r:id="rId39"/>
    <sheet name="Distrib_com_serv" sheetId="39" state="visible" r:id="rId40"/>
    <sheet name="Distrib_loc_serv" sheetId="40" state="visible" r:id="rId41"/>
    <sheet name="Fognature" sheetId="41" state="visible" r:id="rId42"/>
    <sheet name="Fognat_com_serv" sheetId="42" state="visible" r:id="rId43"/>
    <sheet name="Fognat_loc_serv" sheetId="43" state="visible" r:id="rId44"/>
    <sheet name="Sollevamenti" sheetId="44" state="visible" r:id="rId45"/>
    <sheet name="Sollev_pompe" sheetId="45" state="visible" r:id="rId46"/>
    <sheet name="Collettori" sheetId="46" state="visible" r:id="rId47"/>
    <sheet name="Collett_com_serv" sheetId="47" state="visible" r:id="rId48"/>
    <sheet name="Depuratori" sheetId="48" state="visible" r:id="rId49"/>
    <sheet name="Depurat_pompe" sheetId="49" state="visible" r:id="rId50"/>
    <sheet name="Depurat_incoll" sheetId="50" state="visible" r:id="rId51"/>
    <sheet name="Scaricatori" sheetId="51" state="visible" r:id="rId52"/>
    <sheet name="Scaricat_infog" sheetId="52" state="visible" r:id="rId53"/>
    <sheet name="Condottemarine" sheetId="53" state="visible" r:id="rId54"/>
  </sheets>
  <externalReferences>
    <externalReference r:id="rId55"/>
    <externalReference r:id="rId56"/>
    <externalReference r:id="rId57"/>
    <externalReference r:id="rId58"/>
  </externalReferences>
  <definedNames>
    <definedName function="false" hidden="true" localSheetId="3" name="_xlnm._FilterDatabase" vbProcedure="false">ANAGRAFICA!$A$2:$G$4917</definedName>
    <definedName function="false" hidden="true" localSheetId="1" name="_xlnm._FilterDatabase" vbProcedure="false">TABDATI!$A$1:$K$869</definedName>
    <definedName function="false" hidden="false" name="Tabella_Comuni" vbProcedure="false">[1]codici_comuni!$A$4:$D$41</definedName>
    <definedName function="false" hidden="false" name="_xlnm.Database" vbProcedure="false">#REF!</definedName>
    <definedName function="false" hidden="false" localSheetId="0" name="_xlnm.Database" vbProcedure="false">#REF!</definedName>
    <definedName function="false" hidden="false" localSheetId="3" name="_xlnm.Database" vbProcedure="false">#REF!</definedName>
    <definedName function="false" hidden="false" localSheetId="6" name="_xlnm.Database" vbProcedure="false">#REF!</definedName>
    <definedName function="false" hidden="false" localSheetId="9" name="_xlnm.Database" vbProcedure="false">#REF!</definedName>
    <definedName function="false" hidden="false" localSheetId="12" name="_xlnm.Database" vbProcedure="false">#REF!</definedName>
    <definedName function="false" hidden="false" localSheetId="16" name="_xlnm.Database" vbProcedure="false">#REF!</definedName>
    <definedName function="false" hidden="false" localSheetId="21" name="_xlnm.Database" vbProcedure="false">#REF!</definedName>
    <definedName function="false" hidden="false" localSheetId="22" name="_xlnm.Database" vbProcedure="false">#REF!</definedName>
    <definedName function="false" hidden="false" localSheetId="29" name="_xlnm.Database" vbProcedure="false">#REF!</definedName>
    <definedName function="false" hidden="false" localSheetId="37" name="_xlnm.Database" vbProcedure="false">#REF!</definedName>
    <definedName function="false" hidden="false" localSheetId="38" name="_xlnm.Database" vbProcedure="false">#REF!</definedName>
    <definedName function="false" hidden="false" localSheetId="52" name="_xlnm.Database"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<sst xmlns="http://schemas.openxmlformats.org/spreadsheetml/2006/main" count="24856" uniqueCount="12800">
  <si>
    <t xml:space="preserve">I fogli REGOLE GENERALI e TABDATI sono bloccati nelle celle con la versione AIT. Possono esssere aggiunte note e può essere revisionato il testo copiando la specifica cella.</t>
  </si>
  <si>
    <r>
      <rPr>
        <sz val="10"/>
        <rFont val="Calibri"/>
        <family val="2"/>
        <charset val="1"/>
      </rPr>
      <t xml:space="preserve">Nel caso di campo presente in più infrastrutture  (ad es. codice origine, descrizione impianto, etc...), la definizione per esteso - vedi colonna DESCRIZIONE CAMPO in foglio TABDATI  -  si trova solo la prima volta, mentre negli altri campi uguali è stata inserita una “formula” che copia la cella che contiene la definizione (la colonna J che contiene le descrizioni è formattata in modo da </t>
    </r>
    <r>
      <rPr>
        <u val="single"/>
        <sz val="10"/>
        <rFont val="Calibri"/>
        <family val="2"/>
        <charset val="1"/>
      </rPr>
      <t xml:space="preserve">mostrare la formula</t>
    </r>
    <r>
      <rPr>
        <sz val="10"/>
        <rFont val="Calibri"/>
        <family val="2"/>
        <charset val="1"/>
      </rPr>
      <t xml:space="preserve">): in caso di modifica di una di queste definizioni procedere in corrispondenza della cella in cui si trova la definizione per esteso, in tal modo si interviene con le correzioni una sola volta per tutti i campi.</t>
    </r>
  </si>
  <si>
    <t xml:space="preserve">Relativamente alla colonna I di TABDATI, si intende per:
- dato PRIORITARIO, dato individuato nell'invio prot. AIT  16514 del 23/12/2016. Si rileva inoltre che tutti gli anni, entro fine novembre, viene individuato l'elenco dei DATI ATTESI  per la consegna dell'anno successivo quale set di dati da ritenersi obbligatorio ai sensi del Disciplinare Tecnico vigente (rif. Del. Ass. AIT n. 8/2019).</t>
  </si>
  <si>
    <t xml:space="preserve">AGGIORNAMENTO DATI (campo DATA_UA)</t>
  </si>
  <si>
    <t xml:space="preserve">Data dell'ultimo aggiornamento di almeno uno dei dati dell'opera, espressa come gg/mm/aaaa.</t>
  </si>
  <si>
    <t xml:space="preserve">ANNO di COSTRUZIONE dell'opera, installazione del cloratore, perforazione del pozzo, installazione della pompa</t>
  </si>
  <si>
    <t xml:space="preserve">Anno di costruzione dell'opera, inteso come anno di realizzazione, espresso come "aaaa". Non utilizzare forme del tipo: anni 60 o '60.
Laddove l'anno non sia conosciuto come dato certo deve essere stimato in base alle conoscenze storiche dell'azienda, con rapida interlocuzione con i Comuni o in base all'età delle infrastrutture del SII collegate all'opera o all'età delle urbanizzazioni cui è destinata la stessa. A tali stime deve essere associato un indice di confidenza di livello "D".
Se, a seguito delle valutazioni di cui sopra, il dato non risulta stimabile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censite opere realizzate in anni successivi a quello di riferimento.
Per le opere IN COSTRUZIONE nell'anno di riferimento ma non ancora terminate inserire l'anno di riferimento.</t>
  </si>
  <si>
    <t xml:space="preserve">ANNO di MESSA IN OPERA del tronco di rete</t>
  </si>
  <si>
    <t xml:space="preserve">Anno di messa in opera, inteso come anno di messa in esercizio del tronco di rete, espresso come "aaaa". Non utilizzare forme del tipo: anni 60 o '60.
Nel caso di investimento su rete esistente, tale campo equivale al campo anno di ristrutturazione previsto in altre opere, dato che a seguito di intervento il tronco è interamente o parzialmente sostituito, e quindi con nuove caratteristiche. Se l'intervento riguarda una porzione di tronco, il tratto sostituito deve essere inserito come nuovo tronco corredato di tutte le caratteristiche, mentre la lunghezza del tratto sostituito deve essere scomputata dal tronco di origine.
Laddove l'anno non sia conosciuto come dato certo deve essere stimato in base alle conoscenze storiche dell'azienda, con rapida interlocuzione con i Comuni o in base all'età delle infrastrutture del SII collegate all'opera o all'età delle urbanizzazioni cui è destinata la stessa. A tali stime deve essere associato un indice di confidenza di livello "D".
Se, a seguito delle valutazioni di cui sopra, il dato non risulta stimabile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censite opere realizzate in anni successivi a quello di riferimento.
Per le opere IN COSTRUZIONE nell'anno di riferimento ma non ancora terminate inserire l'anno di riferimento.</t>
  </si>
  <si>
    <t xml:space="preserve">ANNO di RISTRUTTURAZIONE</t>
  </si>
  <si>
    <t xml:space="preserve">Anno in cui è avvenuta l'ultima ristrutturazione dell'opera, espresso come "aaaa". Non utilizzare forme del tipo: anni 60 o '60.
L'anno di ristrutturazione deve essere successivo a quello di realizzazione dell'opera.
Si intende per ristrutturazione un intervento che migliora lo stato di conservazione dell'opera (opere civili e/o elettromeccaniche), con conseguente modifica del corrispondente campo relativo al livello di conservazione (VEDI TABELLA) o ne modifica le caratteristiche strutturali/funzionali (dimensioni, materiali, potenziamenti, etc...) e che in ogni caso concorrono al raggiungimento dello specifico Standard Tecnico. Non può essere precedente all'anno di costruzione. Nel caso in cui non sia stata effettuata alcuna ristrutturazione utilizzare il codice convenzionale 9800 per indicare EVENTO MAI VERIFICATO, associato, laddove richiesto, al corrispondente indice di confidenza di livello "A".
Se la ristrutturazione è stata effettuata ma l'anno in cui è avvenuta non risulta conosciuto come dato certo, potrebbe essere stimato in base alle conoscenze storiche dell'azienda, con rapida interlocuzione con i Comuni o in base all'età delle infrastrutture del SII ad essa collegate o all'età delle urbanizzazioni cui è destinata l'opera. A tali stime deve essere associato un indice di confidenza di livello "D".
Se, a seguito delle valutazioni di cui sopra, il dato non risulta conosciuto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registrate ristrutturazioni avvenute in anni successivi a quello di riferimento.</t>
  </si>
  <si>
    <t xml:space="preserve">CAMPI NUMERICI</t>
  </si>
  <si>
    <t xml:space="preserve">Per i campi numerici (interi e decimali), al fine di interpretare correttamente le celle vuote e le celle contenenti il dato ZERO, si stabilisce che:
- Se il dato conosciuto da inserire nello specifico campo è pari a ZERO, indicare ZERO e, laddove richiesto, indice di confidenza di livello "A" (ad esempio da un pozzo attivo non è stata prelevata acqua, un pompaggio che non ha consumato energia).
- I campi vuoti saranno invece considerati dati non compilati, salvo che questi non siano comunicati in una relazione di accompagnamento come eccezioni.</t>
  </si>
  <si>
    <t xml:space="preserve">CLORATORI, CENTRALI DI DISINFEZIONE E FONTANELLI ALTA QUALITA'</t>
  </si>
  <si>
    <t xml:space="preserve">Le clorazioni "dirette" sulle opere devono essere evidenziate tramite il campo id_tipo_clorazione presente per le opere Fiumi, Laghi, Pozzi, Sorgenti, Sollevamenti e Accumuli e non come potabilizzatori.
Le clorazioni "in linea" sulla rete devono essere evidenziate tramite gli specifici campi nelle altre opere interessate (reti, adduttrici, accumuli, etc...).
Le "centrali di disinfezione", intese come manufatti autonomi rispetto a reti e altre opere ove presenti clorazioni dirette o in linea, devono essere registrate fra i potabilizzatori.
I così detti "Fontanelli di Alta Qualità" o "Case dell'Acqua" non devono essere registrati fra i potabilizzatori, in quanto compresi in altre attività idriche così come definito con Delibera AEEGSI 664/2015/R/IDR all’Allegato 1, Titolo 1, Articolo 1.</t>
  </si>
  <si>
    <t xml:space="preserve">CODICI CONVENZIONALI</t>
  </si>
  <si>
    <t xml:space="preserve">9999 - DATO NON CONOSCIUTO = per i campi anno di costruzione o installazione o ristrutturazione nei casi in cui tale dato non risulta conosciuto, poiché non documentabile né da archivi né da memoria storica.
Laddove l'anno di costruzione non sia conosciuto come dato certo potrebbe essere stimato in base alle conoscenze storiche dell'azienda, a rapida interlocuzione con i Comuni o in base all'età delle infrastrutture del SII collegate all'opera o all'età delle urbanizzazioni cui la stessa è destinata. A tali stime deve essere associato un indice di confidenza di livello "D".
Se, a seguito delle valutazioni di cui sopra, il dato non risulta conosciuto utilizzare il codice convenzionale 9999 per indicare DATO NON CONOSCIUTO; in presenza del codice convenzionale 9999 deve essere indicato, laddove richiesto, il corrispondente indice di confidenza di livello "X".</t>
  </si>
  <si>
    <t xml:space="preserve">9800 - EVENTO MAI VERIFICATO = per anno di ristrutturazione laddove l’opera non è mai stata ristrutturata o in assenza di cloratore.
Nel caso in cui non sia stata effettuata alcuna ristrutturazione dell’opera utilizzare il codice convenzionale 9800 per indicare EVENTO MAI VERIFICATO, associato, laddove richiesto, al corrispondente indice di confidenza di livello "A".
Nel caso in cui non sia presente un cloratore utilizzare il codice convenzionale 9800 per indicare EVENTO MAI VERIFICATO associato, laddove richiesto, al corrispondente indice di confidenza di livello "A", sia per l’anno di costruzione che per l’anno di ristrutturazione.</t>
  </si>
  <si>
    <t xml:space="preserve">CODICE OPERA (campo IDS_CODICE)</t>
  </si>
  <si>
    <t xml:space="preserve">Codice univoco identificativo dell'opera, assegnato da AIT.
Non deve essere compilato dal Gestore.
Nei casi in cui il campo è descritto con entrambi i codici, il sistema è impostato in modo da accettare sia il codice identificativo dell'opera, assegnato dal Gestore, che quello assegnato da AIT: nel caso di codice origine assegnato dal Gestore accetterà fino a 32 caratteri, nel caso di codice opera AIT sarà limitato a 16 caratteri.</t>
  </si>
  <si>
    <t xml:space="preserve">CODICE ORIGINE (campo IDS_CODICE_ORIGINE)</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</si>
  <si>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Nei casi in cui il campo è descritto con entrambi i codici, il sistema è impostato in modo da accettare sia il codice identificativo dell'opera, assegnato dal Gestore, che quello assegnato da AIT: nel caso di codice origine assegnato dal Gestore accetterà fino a 32 caratteri, nel caso di codice opera AIT sarà limitato a 16 caratteri.</t>
  </si>
  <si>
    <t xml:space="preserve">DATI AGGREGATI</t>
  </si>
  <si>
    <t xml:space="preserve">Per i campi per i quali è ad oggi disponibile solo il dato aggregato a livello di ambito, di comune, ecc..., il dato di dettaglio deve essere stimato; i criteri di stima dovranno essere descritti in una relazione di accompagnamento. In tal caso il corrispondente indice di confidenza, laddove richiesto, non deve essere di livello "A".</t>
  </si>
  <si>
    <t xml:space="preserve">INDICI DI CONFIDENZA</t>
  </si>
  <si>
    <t xml:space="preserve">Indice di confidenza del dato - Indica il grado di affidabilità della specifica informazione secondo la seguente scala di qualità:
A (valore misurato sul campo) - Per i valori misurati direttamente sul campo, corrispondenti a dati provenienti da rilievi diretti, quali misure di lunghezza delle tubazioni, di portata, di volumi di contatori, di parametri analitici di qualità delle acque, ecc., oppure da elaborati progettuali esecutivi.
B (valore desunto da cartografia di base) - Per i valori desunti da analisi documentale o cartografica (scala da 1:500 a 1:10.000) ove, ad esempio, la lunghezza della rete o la quota di un invaso sia dedotta dalla cartografia di base.
C (valore dedotto da stime diretta del gestore) - Per i valori dedotti da stime dirette del Gestore nel caso in cui non sia disponibile una misura classificabile con “A” o con “B”, o sulla base di cartografia a piccola scala (1:25.000-1:100.000 ed oltre) o da stima diretta, quale ad esempio, il tempo di funzionamento di una pompa desumibile da registrazioni collaterali.
D (valore basato su stime indirette) - Per i valori fondati su stime indirette, basate su analogie con altri servizi, oppure da dati parametrici, attinti anche da letteratura, in funzione di elementi certi, quali gli abitanti o gli utenti serviti. Per i valori stimati in base alle conoscenze storiche dell'azienda, con rapida interlocuzione con i Comuni o in base all'età delle infrastrutture del SII ad essa collegate o all'età delle urbanizzazioni cui è destinata l'opera.
X - Non assegnabile perché non classificabile come "A", "B", "C" o "D".</t>
  </si>
  <si>
    <t xml:space="preserve">INDICE DI CONSERVAZIONE DELLE OPERE (id_CONSERVAZIONE)</t>
  </si>
  <si>
    <t xml:space="preserve">Indice che descrive lo stato di conservazione dell'opera.
Valutazione a giudizio del Gestore, sulla base della seguente classificazione:</t>
  </si>
  <si>
    <r>
      <rPr>
        <b val="true"/>
        <i val="true"/>
        <sz val="10"/>
        <rFont val="Calibri"/>
        <family val="2"/>
        <charset val="1"/>
      </rPr>
      <t xml:space="preserve">OPERE IN CEMENTO ARMATO
</t>
    </r>
    <r>
      <rPr>
        <sz val="10"/>
        <rFont val="Calibri"/>
        <family val="2"/>
        <charset val="1"/>
      </rPr>
      <t xml:space="preserve">1 - SCONOSCIUTO
2 - INSUFFICIENTE: Armatura in evidenza con corrosione puntiforme e rigonfiamento del calcestruzzo. Calcestruzzo lesionato. Perdite e trafilamenti di liquido dai manufatti (nel caso di vasche). Perdite dal soffitto, lesioni guaina impermeabile. Assenza di resine o impermeabilizzazione interna (nel caso di vasche). Pavimentazione interna da rifare. Assenza di reti antintrusione. Infissi in cattive condizioni.
3 - SUFFICIENTE: Armatura in evidenza con corrosione puntiforme e parziale rigonfiamento del calcestruzzo. Calcestruzzo con piccole lesioni. Perdite e trafilamenti di liquido dai manufatti (nel caso di vasche). Perdite dal soffitto, lesioni guaina impermeabile. Sfogliatura resine o impermeabilizzazione interna (nel caso di vasche). Pavimentazione interna da manutenzionare. Assenza di reti antintrusione. Infissi da manutenzionare.
4 - BUONO: Armatura in evidenza con corrosione puntiforme e senza rigonfiamento del calcestruzzo. Calcestruzzo senza lesioni. Piccole perdite e trafilamenti di liquido dai manufatti (nel caso di vasche). Piccole perdite dal soffitto, nessuna lesione guaina impermeabile. Sfogliatura resine o lesioni impermeabilizzazione interna solo parte asciutta (nel caso di vasche). Pavimentazione interna in buone condizioni. Presenza di reti antintrusione con buche. Infissi da manutenzionare.
5 - OTTIMO: Armatura non in evidenza e senza corrosione puntiforme e senza rigonfiamento del calcestruzzo. Calcestruzzo senza lesioni. Assenza perdite e tra filamenti di liquido dai manufatti (nel caso di vasche). Assenza perdite dal soffitto, nessuna lesione guaina impermeabile. Resine o impermeabilizzazione in ottime condizioni (nel caso di vasche). Pavimentazione interna in ottime condizioni. Reti antintrusione integre (topi, uccelli). Infissi integri.</t>
    </r>
  </si>
  <si>
    <r>
      <rPr>
        <b val="true"/>
        <i val="true"/>
        <sz val="10"/>
        <rFont val="Calibri"/>
        <family val="2"/>
        <charset val="1"/>
      </rPr>
      <t xml:space="preserve">OPERE IN MURATURA
</t>
    </r>
    <r>
      <rPr>
        <sz val="10"/>
        <rFont val="Calibri"/>
        <family val="2"/>
        <charset val="1"/>
      </rPr>
      <t xml:space="preserve">1 - SCONOSCIUTO
2 - INSUFFICIENTE: Assenza di intonaco più del 60% superficie. Trattamento superficiale in condizioni non buone. Muratura con piccole lesioni. Perdite e trafilamenti di liquido dai manufatti (nel caso di vasche). Perdite dal soffitto, lesioni guaina impermeabile. Assenza di resine o impermeabilizzazione interna (nel caso di vasche). Assenza di reti antintrusione. Infissi in cattive condizioni.
3 - SUFFICIENTE: Assenza di intonaco fino al 60% superficie. Trattamento superficiale in condizioni non buone. Muratura con piccole lesioni. Perdite dal soffitto, lesioni guaina impermeabile. Sfogliatura resine o impermeabilizzazione interna (nel caso di vasche). Pavimentazione interna da manutenzionare. Assenza di reti antintrusione. Infissi da manutenzionare.
4 - BUONO: Assenza di intonaco fino al 20% superficie. Trattamento superficiale in condizioni buone. Muratura senza lesioni. Piccole perdite dal soffitto, nessuna lesione guaina impermeabile. Sfogliatura resine o lesioni impermeabilizzazione interna solo parte asciutta (nel caso di vasche). Pavimentazione interna in buone condizioni. Presenza di reti antintrusione con buche. Infissi da manutenzionare.
5 - OTTIMO: Intonaco integro. Trattamento superficiale in condizioni ottime . Muratura senza lesioni. Assenza perdite e trafilamenti di liquido dai manufatti (nel caso di vasche). Assenza perdite dal soffitto, nessuna lesione guaina impermeabile. Pavimentazione interna in ottime condizioni. Reti antintrusione integre (topi, uccelli). Infissi integri.</t>
    </r>
  </si>
  <si>
    <r>
      <rPr>
        <b val="true"/>
        <i val="true"/>
        <sz val="10"/>
        <rFont val="Calibri"/>
        <family val="2"/>
        <charset val="1"/>
      </rPr>
      <t xml:space="preserve">MACCHINE
</t>
    </r>
    <r>
      <rPr>
        <sz val="10"/>
        <rFont val="Calibri"/>
        <family val="2"/>
        <charset val="1"/>
      </rPr>
      <t xml:space="preserve">1 - SCONOSCIUTO
2 - INSUFFICIENTE: Fuori produzione. Indisponibilità ricambi. Macchina con rumore persistente e fastidioso. Forti vibrazioni. Perdite copiose fluido pompato o compresso. Mancanza plinto e/o rottura ancoraggio. Corrosione diffusa. Motore elettrico collegato con fili volanti e senza e copriventola. Mancanza di protezione termica.
3 - SUFFICIENTE: Macchina rumorosa. Presenza di vibrazioni. Perdite fluido pompato o compresso per mancata manutenzione. Rottura plinto con armatura evidente e/o rottura piedi ancoraggio. Corrosione evidente. Motore elettrico collegato con fili senza scatola e copriventola corrosa. Protezione termica non adeguata.
4 - BUONO: Macchina poco rumorosa. Leggere vibrazioni. Gocciolamento fluido pompato e/o leggero sfiato fluido compresso. Leggeri danni al cemento plinto e/o ancoraggio poco difettoso. Corrosione puntiforme profonda. Motore elettrico collegato a norma e copriventola leggermente corrosa. Protezione termica adeguata.
5 - OTTIMO: Macchina non rumorosa. Assenza di vibrazioni. Assenza di gocciolamento fluido pompato e di sfiato fluido compresso. Assenza di danni al cemento plinto e/o ancoraggio integro. Corrosione puntiforme. Motore elettrico collegato a norma e copriventola integro. Protezione termica adeguata.</t>
    </r>
  </si>
  <si>
    <r>
      <rPr>
        <b val="true"/>
        <i val="true"/>
        <sz val="10"/>
        <rFont val="Calibri"/>
        <family val="2"/>
        <charset val="1"/>
      </rPr>
      <t xml:space="preserve">TUBAZIONI - VALVOLE
</t>
    </r>
    <r>
      <rPr>
        <sz val="10"/>
        <rFont val="Calibri"/>
        <family val="2"/>
        <charset val="1"/>
      </rPr>
      <t xml:space="preserve">1 - SCONOSCIUTO
2 - INSUFFICIENTE: Corrosione diffusa. Assenza staffe di sostegno o rottura mezzi manovra. Corrosione puntiforme e profonda su saldature.
3 - SUFFICIENTE: Corrosione evidente. Deterioramento staffe di sostegno o mezzi manovra . Corrosione evidente su saldature.
4 - BUONO: Corrosione puntiforme. Danni alle staffe di sostegno o mezzi manovra non efficienti. Lieve corrosione su saldature.
5 - OTTIMO: Assenza di corrosione. Staffe di sostegno o mezzi di manovra efficienti. Assenza di corrosione su saldature.</t>
    </r>
  </si>
  <si>
    <r>
      <rPr>
        <b val="true"/>
        <i val="true"/>
        <sz val="10"/>
        <rFont val="Calibri"/>
        <family val="2"/>
        <charset val="1"/>
      </rPr>
      <t xml:space="preserve">QUADRI ELETTRICI
</t>
    </r>
    <r>
      <rPr>
        <sz val="10"/>
        <rFont val="Calibri"/>
        <family val="2"/>
        <charset val="1"/>
      </rPr>
      <t xml:space="preserve">1 - SCONOSCIUTO
2 - INSUFFICIENTE: Non in regola con prescrizioni L.46/90: blocco apertura portine, differenziale di contatto, morsetteria coperta. Armadi con corrosione diffusa. Elevata usura contatti. Pessime condizioni interne (polvere, ragnatele, etc.). Perdita taratura o assenza relè e termici . Perdita isolamento. Assenza schemi e cablatura. Assenza indicazione comandi macchina. Assenza di G.E.. Assenza allarmi e interventi sicurezza.
3 - SUFFICIENTE: In regola con prescrizioni L.46/90. Armadi con corrosione accentuata. Accentuata usura contatti . Cattive condizioni interne (polvere, ragnatele, etc.). Perdita taratura relè e/o termici. Perdita isolamento. Assenza schemi e cablatura. Assenza indicazione comandi macchina. Assenza di G.E.. Assenza allarmi e interventi sicurezza.
4 - BUONO: In regola con prescrizioni L.46/90. Armadi con corrosione puntiforme. Leggera usura contatti. Buone condizioni interne (assenza di polvere, ragnatele, etc.). Staratura relè e/o termici . Buon isolamento. Presenza schemi e cablatura. Presenza indicazione comandi macchina. Assenza di G.E.. Assenza allarmi e interventi sicurezza.
5 - OTTIMO: In regola con prescrizioni L.46/90. Armadi senza corrosione. Nessuna usura contatti. Ottime condizioni interne (assenza di polvere, ragnatele, etc.). Relè e/o termici ben tarati. Buon isolamento. Presenza schemi e cablatura. Presenza indicazione comandi macchina. Presenza di G.E.. Presenza allarmi e interventi sicurezza.</t>
    </r>
  </si>
  <si>
    <r>
      <rPr>
        <b val="true"/>
        <i val="true"/>
        <sz val="10"/>
        <rFont val="Calibri"/>
        <family val="2"/>
        <charset val="1"/>
      </rPr>
      <t xml:space="preserve">CIRCUITI ELETTRICI
</t>
    </r>
    <r>
      <rPr>
        <sz val="10"/>
        <rFont val="Calibri"/>
        <family val="2"/>
        <charset val="1"/>
      </rPr>
      <t xml:space="preserve">1 - SCONOSCIUTO
2 - INSUFFICIENTE: Assenza impianto di terra. Elevata usura cavi. Cavi con sfiammature. Assenza di cassette di derivazione. Assenza di conduit. Assenza di flessibili di collegamento.
3 - SUFFICIENTE: Assenza impianto di terra. Accentuata usura cavi. Cavi con sfiammature. Cassette di derivazione lesionate. Conduit lesionati. Flessibili di collegamento lesionati.
4 - BUONO: Presenza impianto di terra (da manutenzionare). Leggera usura cavi. Cavi senza sfiammature. Cassette di derivazione integre. Conduit integri. Flessibili di collegamento non integri.
5 - OTTIMO: Presenza impianto di terra in ottime condizioni. Cavi non usurati. Cavi senza sfiammature. Cassette di derivazione integre. Conduit integri .Flessibili di collegamento integri.</t>
    </r>
  </si>
  <si>
    <t xml:space="preserve">OPERE ELIMINATE, DISMESSE O IN FERMO IMPIANTO</t>
  </si>
  <si>
    <t xml:space="preserve">Nel caso in cui un’opera sia stata eliminata dal DB, in fermo impianto o dismessa (id_opera_stato= 4 o 5 o 6), devono essere mantenute tutte le informazioni relative alle caratteristiche dell'opera (ad esempio potenzialità di progetto di un depuratore, utilizzo di una captazione, diametro di una tubazione, anno di costruzione, ecc...); se tali informazioni non sono mai state inserite lasciare il campo nullo.
Devono essere indicati pari a ZERO i dati annuali (ad esempio volume prelevato, consumo di energia, numero di utenze servite, etc...).</t>
  </si>
  <si>
    <t xml:space="preserve">OPERE IN COSTRUZIONE</t>
  </si>
  <si>
    <t xml:space="preserve">Per le opere che al 31/12 dell'anno di riferimento risultano in costruzione devono essere compilati:
- i campi relativi alla identificazione dell'opera e alla sua ubicazione (codice origine, descrizione, coordinate, località, comune)
- il campo dell'anno di costruzione indicando l'anno di riferimento
- il campo relativo allo stato dell'opera con i codice 3
I campi relativi alle caratteristiche dell'opera non devono essere compilati fino a quando l'opera non entra in esercizio.</t>
  </si>
  <si>
    <t xml:space="preserve">STATO DELL'IMPIANTO (campo ID_OPERA_STATO)</t>
  </si>
  <si>
    <r>
      <rPr>
        <sz val="10"/>
        <rFont val="Calibri"/>
        <family val="2"/>
        <charset val="1"/>
      </rPr>
      <t xml:space="preserve">Indica lo stato dell'opera al 31/12 dell'anno di riferimento ed in particolare:
1=ATTIVO - opera in uso al 31/12
2=FERMO IMPIANTO PARZIALE - opera non in uso al 31/12 ma per la quale si prevede la riattivazione
3=IN COSTRUZIONE - opera in costruzione al 31/12
4=FERMO IMPIANTO - opera non più in uso al 31/12 per la quale non è prevista la riattivazione ma che risulta ancora in concessione o, nel caso di opera realizzata dal Gestore, presente nel libro cespiti
5=DISMESSO - opera non più in uso al 31/12 e che risulta restituita al proprietario (Comune) o, nel caso di opera realizzata dal Gestore, che risulta uscita dal libro cespiti
6=ELIMINATO DA DB - opera non pertinente, opera gestita da soggetto diverso o inserita per errore, </t>
    </r>
    <r>
      <rPr>
        <sz val="10"/>
        <color rgb="FFFF0000"/>
        <rFont val="Calibri"/>
        <family val="2"/>
        <charset val="1"/>
      </rPr>
      <t xml:space="preserve">ecc.
</t>
    </r>
    <r>
      <rPr>
        <sz val="10"/>
        <rFont val="Calibri"/>
        <family val="2"/>
        <charset val="1"/>
      </rPr>
      <t xml:space="preserve">
Le opere dismesse o non più “pertinenti” devono restare nel DB Infrastrutture con codice stato opera adeguato.
Per le opere eliminate da DB deve essere fornita una nota giustificativa in apposita relazione.</t>
    </r>
  </si>
  <si>
    <r>
      <rPr>
        <b val="true"/>
        <sz val="10"/>
        <color rgb="FFFF0000"/>
        <rFont val="Calibri"/>
        <family val="2"/>
        <charset val="1"/>
      </rPr>
      <t xml:space="preserve">FOGLI DI INTERCONNESSIONE o DI DETTAGLIO DELLE POMPE
</t>
    </r>
    <r>
      <rPr>
        <sz val="10"/>
        <color rgb="FFFF0000"/>
        <rFont val="Calibri"/>
        <family val="2"/>
        <charset val="1"/>
      </rPr>
      <t xml:space="preserve">I fogli di specifica delle interconnessioni fra opere o di dettaglio delle pompe devono essere compilati solo in corrispondenze di opere in stato 1 (attivo) o stato 2 (fermo impianto parziale). </t>
    </r>
  </si>
  <si>
    <r>
      <rPr>
        <b val="true"/>
        <sz val="10"/>
        <color rgb="FFFF0000"/>
        <rFont val="Calibri"/>
        <family val="2"/>
        <charset val="1"/>
      </rPr>
      <t xml:space="preserve">UTENZE
</t>
    </r>
    <r>
      <rPr>
        <sz val="10"/>
        <color rgb="FFFF0000"/>
        <rFont val="Calibri"/>
        <family val="2"/>
        <charset val="1"/>
      </rPr>
      <t xml:space="preserve">Si specifica che le utenze si intendono come utenze attive al 31 dicembre dell'anno, con l'esclusione di fontane pubbliche e idranti situati su suolo pubblico (a differenza dei volumi acquedottistici che si intendono come quelli complessivi dell'anno).
Inoltre, laddove non specificato diversamente, quando si legge "utenze" nella definizione del campo queste sono da intendersi come utenze "dirette". </t>
    </r>
  </si>
  <si>
    <t xml:space="preserve"> </t>
  </si>
  <si>
    <t xml:space="preserve">sheet</t>
  </si>
  <si>
    <t xml:space="preserve">nome_tabella</t>
  </si>
  <si>
    <t xml:space="preserve">codici</t>
  </si>
  <si>
    <t xml:space="preserve">nome_campo</t>
  </si>
  <si>
    <t xml:space="preserve">valore_label</t>
  </si>
  <si>
    <t xml:space="preserve">valore_udm</t>
  </si>
  <si>
    <t xml:space="preserve">valore_ascii</t>
  </si>
  <si>
    <t xml:space="preserve">id_dati</t>
  </si>
  <si>
    <t xml:space="preserve">PRIORITARIO (vedi REGOLE GENERALI)</t>
  </si>
  <si>
    <t xml:space="preserve">Descrizione Campo</t>
  </si>
  <si>
    <t xml:space="preserve">DA INDICARE</t>
  </si>
  <si>
    <t xml:space="preserve">Fiumi</t>
  </si>
  <si>
    <t xml:space="preserve">tinfra_a1x1</t>
  </si>
  <si>
    <t xml:space="preserve">ids_codice</t>
  </si>
  <si>
    <t xml:space="preserve">codice opera</t>
  </si>
  <si>
    <t xml:space="preserve">idt</t>
  </si>
  <si>
    <t xml:space="preserve">testo 16 car [utf8] [idt]</t>
  </si>
  <si>
    <t xml:space="preserve">Codice univoco identificativo dell'opera, assegnato da AIT.
Non deve essere compilato dal Gestore.</t>
  </si>
  <si>
    <t xml:space="preserve">ids_codice_origine</t>
  </si>
  <si>
    <t xml:space="preserve">codice origine</t>
  </si>
  <si>
    <t xml:space="preserve">testo</t>
  </si>
  <si>
    <t xml:space="preserve">testo 32 car [utf8] [testo]</t>
  </si>
  <si>
    <t xml:space="preserve">PRIORITARIO</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</si>
  <si>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t>
  </si>
  <si>
    <t xml:space="preserve">descrizione</t>
  </si>
  <si>
    <t xml:space="preserve">descrizione impianto</t>
  </si>
  <si>
    <t xml:space="preserve">testo 64 car [utf8] [testo]</t>
  </si>
  <si>
    <t xml:space="preserve">Descrizione sintetica dell'opera. Deve essere univoca per ogni opera e può contenere indicazione del tipo di opera, della denominazione e un'indicazione approssimativa dell'ubicazione.</t>
  </si>
  <si>
    <t xml:space="preserve">coord_nord</t>
  </si>
  <si>
    <t xml:space="preserve">g.boaga NORD</t>
  </si>
  <si>
    <t xml:space="preserve">m</t>
  </si>
  <si>
    <t xml:space="preserve">decimale 8 byte [m]</t>
  </si>
  <si>
    <t xml:space="preserve">Coordinata NORD dell'opera, nel sistema di riferimento Gauss-Boaga.</t>
  </si>
  <si>
    <t xml:space="preserve">coord_est</t>
  </si>
  <si>
    <t xml:space="preserve">g.boaga EST</t>
  </si>
  <si>
    <t xml:space="preserve">Coordinata EST dell'opera, nel sistema di riferimento Gauss-Boaga.</t>
  </si>
  <si>
    <t xml:space="preserve">coord_rif</t>
  </si>
  <si>
    <t xml:space="preserve">fuso RIF.</t>
  </si>
  <si>
    <t xml:space="preserve">nr</t>
  </si>
  <si>
    <t xml:space="preserve">intero 4 byte [nr]</t>
  </si>
  <si>
    <t xml:space="preserve">Fuso di riferimento per le coordinate dell'opera, nel sistema di riferimento Gauss-Boaga: indicare EST=33 o OVEST=32.</t>
  </si>
  <si>
    <t xml:space="preserve">schema_codici</t>
  </si>
  <si>
    <t xml:space="preserve">codice schema acquedottistico</t>
  </si>
  <si>
    <t xml:space="preserve">testo 128 car [utf8] [testo]</t>
  </si>
  <si>
    <t xml:space="preserve">Indicare il codice di identificazione dello schema acquedottistico. Nel caso di più di uno schema inserire il carattere ";" (punto e virgola) per separare i codici. Al massimo sono possibili 128 caratteri</t>
  </si>
  <si>
    <t xml:space="preserve">schema_descrizioni</t>
  </si>
  <si>
    <t xml:space="preserve">descrizione schema acquedottistico</t>
  </si>
  <si>
    <t xml:space="preserve">testo 255 car [utf8] [testo]</t>
  </si>
  <si>
    <t xml:space="preserve">Indicare la descrizione di identificazione dello schema acquedottistico. Nel caso di più di uno schema inserire il carattere ";" (punto e virgola) per separare i codici. Al massimo sono possibili 255 caratteri.</t>
  </si>
  <si>
    <t xml:space="preserve">quota_slm</t>
  </si>
  <si>
    <t xml:space="preserve">quota s.l.m</t>
  </si>
  <si>
    <t xml:space="preserve">intero 4 byte [m]</t>
  </si>
  <si>
    <t xml:space="preserve">Quota dell'opera sul livello del mare, misurata al piano di campagna.</t>
  </si>
  <si>
    <t xml:space="preserve">localita_nome</t>
  </si>
  <si>
    <t xml:space="preserve">località</t>
  </si>
  <si>
    <t xml:space="preserve">Nome della località dove è ubicata l'opera.</t>
  </si>
  <si>
    <t xml:space="preserve">id_comune_istat</t>
  </si>
  <si>
    <t xml:space="preserve">comune</t>
  </si>
  <si>
    <t xml:space="preserve">istat</t>
  </si>
  <si>
    <t xml:space="preserve">intero 4 byte [istat]</t>
  </si>
  <si>
    <t xml:space="preserve">Codice ISTAT del Comune dove è ubicata l'opera. VEDI TABELLA</t>
  </si>
  <si>
    <t xml:space="preserve">bacino_nome</t>
  </si>
  <si>
    <t xml:space="preserve">bacino appartenza corso acqua</t>
  </si>
  <si>
    <t xml:space="preserve">Nome del bacino idrografico.</t>
  </si>
  <si>
    <t xml:space="preserve">corso_acqua_nome</t>
  </si>
  <si>
    <t xml:space="preserve">nome del corso acqua</t>
  </si>
  <si>
    <t xml:space="preserve">Nome del corpo idrico superficiale dal quale è prelevata la risorsa.</t>
  </si>
  <si>
    <t xml:space="preserve">id_corso_acqua_classe</t>
  </si>
  <si>
    <t xml:space="preserve">classe corso acqua</t>
  </si>
  <si>
    <t xml:space="preserve">idn</t>
  </si>
  <si>
    <t xml:space="preserve">intero 4 byte [idn]</t>
  </si>
  <si>
    <t xml:space="preserve">Indicare la categoria delle acque dolci superficiali destinate alla produzione di acqua potabile, come A1, A2, A3, subA3 e NON CLASSIFICATA secondo la classificazione dell'art. 80 del D.Lgs.152/2006 e come subA3 così come individuate dalla Regione Toscana con proprio atto. VEDI TABELLA</t>
  </si>
  <si>
    <t xml:space="preserve">concessione_estremi</t>
  </si>
  <si>
    <t xml:space="preserve">estremi della concessione</t>
  </si>
  <si>
    <t xml:space="preserve">Estremi dell'atto con cui l'Amministrazione pubblica ha concesso l'utilizzo della risorsa idrica.
Indicare numero dell'atto di concessione e la data di rilascio. Nel corrispondente campo Portata concessa deve essere indicata la portata indicata nell'atto.
Laddove la concessione sia stata correttamente richiesta ma ancora non rilasciata dall'Amministrazione scrivere nella cella "IN ATTESA DI RILASCIO dal gg/mm/aaaa (data della richiesta)". 
In questo caso nel corrispondente campo Portata concessa deve essere indicata la portata richiesta nella pratica presentata.</t>
  </si>
  <si>
    <t xml:space="preserve">concessione_port_pota</t>
  </si>
  <si>
    <t xml:space="preserve">portata concessa uso potabile</t>
  </si>
  <si>
    <t xml:space="preserve">l/s</t>
  </si>
  <si>
    <t xml:space="preserve">decimale 8 byte [l/s]</t>
  </si>
  <si>
    <t xml:space="preserve">Indicare la portata derivabile per uso potabile, così come indicata nell'atto di concessione o come richiesta.</t>
  </si>
  <si>
    <t xml:space="preserve">uso_plurimo</t>
  </si>
  <si>
    <t xml:space="preserve">uso plurimo</t>
  </si>
  <si>
    <t xml:space="preserve">sn</t>
  </si>
  <si>
    <t xml:space="preserve">binario 1 bit [sn]</t>
  </si>
  <si>
    <t xml:space="preserve">Indicare se l'acqua è utilizzata anche per usi diversi da quello potabile</t>
  </si>
  <si>
    <t xml:space="preserve">anno_costruzione</t>
  </si>
  <si>
    <t xml:space="preserve">anno costruzione</t>
  </si>
  <si>
    <t xml:space="preserve">anno</t>
  </si>
  <si>
    <t xml:space="preserve">intero 4 byte [anno]</t>
  </si>
  <si>
    <t xml:space="preserve">Anno di costruzione dell'opera, inteso come anno di realizzazione,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</si>
  <si>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t xml:space="preserve">anno_ristrutturazione</t>
  </si>
  <si>
    <t xml:space="preserve">anno ristrutturazione</t>
  </si>
  <si>
    <t xml:space="preserve">Anno in cui è avvenuta l'ultima ristrutturazione dell'opera, espresso come "aaaa". Non utilizzare forme del tipo: anni 60 o '60.
L'anno di ristrutturazione deve essere successivo a quello di realizzazione dell'opera.
Non devono essere registrate ristrutturazioni avvenute in anni successivi a quello di riferimento.
VEDI REGOLE GENERALI</t>
  </si>
  <si>
    <t xml:space="preserve">id_conservazione</t>
  </si>
  <si>
    <t xml:space="preserve">conservazione</t>
  </si>
  <si>
    <t xml:space="preserve">Indice che descrive lo stato di conservazione dell'opera. VEDI TABELLA
Valutazione a giudizio del Gestore, sulla base della classificazione indicata in tabella.</t>
  </si>
  <si>
    <t xml:space="preserve">utilizzo_tipo</t>
  </si>
  <si>
    <t xml:space="preserve">utilizzo (continuo,occasionale,periodico)</t>
  </si>
  <si>
    <t xml:space="preserve">testo 16 car [utf8] [testo]</t>
  </si>
  <si>
    <t xml:space="preserve">Indicare se l'utilizzo previsto per l'opera di presa è: CONTINUO (sempre funzionante), PERIODICO (per es. stagionale), OCCASIONALE (per es. in casi di emergenza).</t>
  </si>
  <si>
    <t xml:space="preserve">utilizzo_annuo</t>
  </si>
  <si>
    <t xml:space="preserve">utilizzo annuo (0 - 100)</t>
  </si>
  <si>
    <t xml:space="preserve">%</t>
  </si>
  <si>
    <t xml:space="preserve">decimale 8 byte [%]</t>
  </si>
  <si>
    <t xml:space="preserve">Indicare per quanto tempo nell'arco dell'anno è utilizzato il punto di presa, espresso in percentuale. Nel caso di opere con uso CONTINUO deve essere pari a 100%.
In caso di opera in fermo impianto o dismissione questo dato deve essere ZERO.</t>
  </si>
  <si>
    <t xml:space="preserve">area_bacino_monte</t>
  </si>
  <si>
    <t xml:space="preserve">area del bacino a monte</t>
  </si>
  <si>
    <t xml:space="preserve">kmq</t>
  </si>
  <si>
    <t xml:space="preserve">decimale 8 byte [kmq]</t>
  </si>
  <si>
    <t xml:space="preserve">Estensione del bacino idrografico, definito come la porzione di territorio dal quale le acque pluviali o di fusione delle nevi e dei ghiacciai, defluendo in superficie, si raccolgono in un determinato corso d’acqua, direttamente o a mezzo di affluenti (reticolo idrografico).</t>
  </si>
  <si>
    <t xml:space="preserve">volume_prelevato</t>
  </si>
  <si>
    <t xml:space="preserve">volume prelevato</t>
  </si>
  <si>
    <t xml:space="preserve">mc/anno</t>
  </si>
  <si>
    <t xml:space="preserve">decimale 8 byte [mc/anno]</t>
  </si>
  <si>
    <t xml:space="preserve">Volume di risorsa prelevata in un anno dall'opera di presa. (A02 ex DM 99/97)
In caso di opera in fermo impianto o dismissione questo dato deve essere ZERO.</t>
  </si>
  <si>
    <t xml:space="preserve">volume_immesso</t>
  </si>
  <si>
    <t xml:space="preserve">volume immesso in rete</t>
  </si>
  <si>
    <r>
      <rPr>
        <sz val="8"/>
        <color rgb="FF000000"/>
        <rFont val="Arial"/>
        <family val="2"/>
        <charset val="1"/>
      </rPr>
      <t xml:space="preserve">Volume di acqua prelevata dall'opera di presa e immessa direttamente nella rete di distribuzione, senza specifico trattamento presso impianto di potabilizzazione (A02s ex DM 99/97). La sola disinfezione, diretta sull'opera di presa o in linea, non è da considerarsi come impianto di potabilizzazione.
</t>
    </r>
    <r>
      <rPr>
        <sz val="8"/>
        <color rgb="FFFF0000"/>
        <rFont val="Arial"/>
        <family val="2"/>
        <charset val="1"/>
      </rPr>
      <t xml:space="preserve">Nel caso in cui la risorsa venga invece interamente convogliata ad un potabilizzatore inserire il valore ZERO.
</t>
    </r>
    <r>
      <rPr>
        <sz val="8"/>
        <color rgb="FF000000"/>
        <rFont val="Arial"/>
        <family val="2"/>
        <charset val="1"/>
      </rPr>
      <t xml:space="preserve">Deve essere minore o uguale al corrispondente volume prelevato dall'opera di presa
In caso di opera in fermo impianto o dismissione questo dato deve essere ZERO.</t>
    </r>
  </si>
  <si>
    <t xml:space="preserve">portata_esercizio</t>
  </si>
  <si>
    <t xml:space="preserve">portata di esercizio</t>
  </si>
  <si>
    <t xml:space="preserve">Indicare la portata di esercizio dell'opera di presa.
Il valore indicato dovrebbe essere minore della portata derivabile massima indicata in concessione.</t>
  </si>
  <si>
    <t xml:space="preserve">portata_derivata_max</t>
  </si>
  <si>
    <t xml:space="preserve">portata derivata massima</t>
  </si>
  <si>
    <t xml:space="preserve">Indicare la portata massima derivata dall'opera di presa.
Il valore indicato dovrebbe essere minore della portata derivabile massima indicata in concessione.
In caso di opera in fermo impianto o dismissione questo dato deve essere ZERO.</t>
  </si>
  <si>
    <t xml:space="preserve">portata_derivata_min</t>
  </si>
  <si>
    <t xml:space="preserve">portata derivata minima</t>
  </si>
  <si>
    <t xml:space="preserve">Indicare la portata minima derivata dall'opera di presa.
Il valore indicato dovrebbe essere minore della portata derivabile massima indicata in concessione.
In caso di opera in fermo impianto o dismissione questo dato deve essere ZERO.</t>
  </si>
  <si>
    <t xml:space="preserve">portata_derivabile_max</t>
  </si>
  <si>
    <t xml:space="preserve">portata derivabile massima</t>
  </si>
  <si>
    <t xml:space="preserve">Indicare la portata massima di progetto dell'opera di presa (potenzialità dell'opera di presa).
Il dato deve essere indicativo di una residua capacità dell’opera di presa di captare, in caso di necessità, ulteriore risorsa rispetto al dato medio di prelievo.</t>
  </si>
  <si>
    <t xml:space="preserve">pres_traversa_fluviale</t>
  </si>
  <si>
    <t xml:space="preserve">traversa fluviale</t>
  </si>
  <si>
    <t xml:space="preserve">Indicare la presenza di traversa fluviale.</t>
  </si>
  <si>
    <t xml:space="preserve">pres_camera_presa</t>
  </si>
  <si>
    <t xml:space="preserve">camera di presa</t>
  </si>
  <si>
    <t xml:space="preserve">Indicare la presenza di camera di presa in corrispondenza della derivazione da fiume.</t>
  </si>
  <si>
    <t xml:space="preserve">pres_psucchieruola</t>
  </si>
  <si>
    <t xml:space="preserve">presa con succhierola</t>
  </si>
  <si>
    <t xml:space="preserve">Indicare la presenza di sistema di presa con succhierola.</t>
  </si>
  <si>
    <t xml:space="preserve">pres_griglia</t>
  </si>
  <si>
    <t xml:space="preserve">griglia</t>
  </si>
  <si>
    <t xml:space="preserve">Indicare la presenza di griglia in corrispondenza della derivazione da fiume.</t>
  </si>
  <si>
    <t xml:space="preserve">pres_filtro</t>
  </si>
  <si>
    <t xml:space="preserve">filtro</t>
  </si>
  <si>
    <t xml:space="preserve">Indicare la presenza di sistema di filtraggio in corrispondenza della derivazione da fiume.</t>
  </si>
  <si>
    <t xml:space="preserve">pres_dissabbiatore</t>
  </si>
  <si>
    <t xml:space="preserve">dissabbiatore</t>
  </si>
  <si>
    <t xml:space="preserve">Indicare la presenza di dissabbiatore in corrispondenza della derivazione da fiume.</t>
  </si>
  <si>
    <t xml:space="preserve">id_tipo_telecontrollo</t>
  </si>
  <si>
    <t xml:space="preserve">tipo telecontrollo</t>
  </si>
  <si>
    <t xml:space="preserve">Indicare l'assenza o il tipo di telecontrollo installato. VEDI TABELLA
Per telecontrollo MANUALE si intende la rilevazione dei soli stati o grandezze fisiche (ad esempio aperto/chiuso, acceso/spento, misura del livello del serbatoio...), senza possibilità di intervento sugli attuatori da remoto.
Per telecontrollo SEMI-AUTOMATICO si intende la rilevazione di stati o grandezze fisiche e la possibilità di attuare solo alcuni interventi da remoto (normalmente interventi legati alla sicurezza).</t>
  </si>
  <si>
    <t xml:space="preserve">pres_misura_portata</t>
  </si>
  <si>
    <t xml:space="preserve">misura portata</t>
  </si>
  <si>
    <t xml:space="preserve">Indicare la presenza di sistema di misura della portata.</t>
  </si>
  <si>
    <t xml:space="preserve">zona_tutela_assoluta</t>
  </si>
  <si>
    <t xml:space="preserve">zona tutela assoluta</t>
  </si>
  <si>
    <t xml:space="preserve">Indicare se la zona di tutela assoluta, così come definita dal comma 3 dell'art. 94 del D.Lgs. 152/2006 (zona di almeno 10 metri di estensione dal punto di presa), è adeguatamente protetta e adibita alle sole attività legate alla captazione.</t>
  </si>
  <si>
    <t xml:space="preserve">zona_rispetto</t>
  </si>
  <si>
    <t xml:space="preserve">zona di rispetto</t>
  </si>
  <si>
    <t xml:space="preserve">Ai sensi del comma 4 dell'art. 94 del D.Lgs. 152/2006 (zona circostante la zona di tutela assoluta, sottoposta a vincoli e destinazioni d'uso, di 200 metri di estensione dal punto di presa, se non diversamente stabilito degli enti competenti):
- indicare S, se è stata definita una zona di rispetto,
- indicare N, se la zona di rispetto non è stata definita ed è quindi pari a 200 metri di estensione dal punto di presa.</t>
  </si>
  <si>
    <t xml:space="preserve">zona_protezione</t>
  </si>
  <si>
    <t xml:space="preserve">zona di protezione</t>
  </si>
  <si>
    <t xml:space="preserve">Indicare la presenza della zona di protezione, così come definita dal comma 7 dell'art. 94 del D.Lgs. 152/2006 (zona delimitata secondo indicazione degli enti competenti, sottoposta a misure relative alla destinazione del territorio interessato e a limitazioni e prescrizioni per gli insediamenti, inserite negli strumenti urbanistici generali e di settore).</t>
  </si>
  <si>
    <t xml:space="preserve">id_tipo_clorazione</t>
  </si>
  <si>
    <t xml:space="preserve">tipo di clorazione</t>
  </si>
  <si>
    <t xml:space="preserve">Indicare l'assenza o il tipo di trattamento di clorazione installato presso l'opera di presa. VEDI TABELLA
Le clorazioni "dirette" sulle captazioni devono essere evidenziate tramite questo campo (non come potabilizzatori), mentre le "centrali di disinfezione", intese come manufatti autonomi rispetto a reti e altre opere ove presenti clorazioni dirette o in linea, devono essere registrate fra i potabilizzatori.</t>
  </si>
  <si>
    <t xml:space="preserve">cloratore_anno_insta</t>
  </si>
  <si>
    <t xml:space="preserve">anno istallazione cloratore</t>
  </si>
  <si>
    <t xml:space="preserve">Anno di installazione del cloratore, espresso come "aaaa"; non utilizzare forme del tipo: anni 60 o '60.
Non può essere precedente all'anno di costruzione dell'opera di presa.
Nel caso in cui non sia presente un cloratore utilizzare il codice convenzionale 9800 per indicare EVENTO MAI VERIFICATO associato, laddove richiesto, al corrispondente indice di confidenza di livello "A".
Non devono essere censite opere realizzate in anni successivi a quello di riferimento.
Per le opere IN COSTRUZIONE nell'anno di riferimento ma non ancora terminate inserire l'anno di riferimento.
VEDI REGOLE GENERALI</t>
  </si>
  <si>
    <t xml:space="preserve">cloratore_anno_ristru</t>
  </si>
  <si>
    <t xml:space="preserve">anno ristrutturazione cloratore</t>
  </si>
  <si>
    <t xml:space="preserve">Anno in cui è avvenuta l'ultima ristrutturazione dell'opera, espresso come "aaaa". Non utilizzare forme del tipo: anni 60 o '60.
L'anno di ristrutturazione deve essere successivo a quello di realizzazione dell'opera.
Nel caso in cui il cloratore non è presente, utilizzare il codice convenzionale 9800 per indicare EVENTO MAI VERIFICATO.
Non devono essere registrate ristrutturazioni avvenute in anni successivi a quello di riferimento.
VEDI REGOLE GENERALI</t>
  </si>
  <si>
    <t xml:space="preserve">id_opera_stato</t>
  </si>
  <si>
    <t xml:space="preserve">opera stato</t>
  </si>
  <si>
    <t xml:space="preserve">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t>
  </si>
  <si>
    <t xml:space="preserve">idx_area_bacino_monte</t>
  </si>
  <si>
    <t xml:space="preserve">ind.conf. area bacino monte</t>
  </si>
  <si>
    <t xml:space="preserve">testo 2 car [utf8] [idt]</t>
  </si>
  <si>
    <t xml:space="preserve">Indice di confidenza del dato: indica il grado di affidabilità della specifica informazione secondo la scala di qualità del dato definita in tabella. VEDI TABELLA</t>
  </si>
  <si>
    <t xml:space="preserve">idx_anno_costruzione</t>
  </si>
  <si>
    <t xml:space="preserve">ind.conf. anno costruzione</t>
  </si>
  <si>
    <t xml:space="preserve">idx_anno_ristrutturazione</t>
  </si>
  <si>
    <t xml:space="preserve">ind.conf. anno ristrutturazione</t>
  </si>
  <si>
    <t xml:space="preserve">idx_volume_prelevato</t>
  </si>
  <si>
    <t xml:space="preserve">ind.conf. volume prelevato</t>
  </si>
  <si>
    <t xml:space="preserve">idx_volume_immesso</t>
  </si>
  <si>
    <t xml:space="preserve">ind.conf. volume immesso</t>
  </si>
  <si>
    <t xml:space="preserve">idx_portata_esercizio</t>
  </si>
  <si>
    <t xml:space="preserve">ind.conf. portata esercizio</t>
  </si>
  <si>
    <t xml:space="preserve">idx_portata_derivata_max</t>
  </si>
  <si>
    <t xml:space="preserve">ind.conf. portata derivata max</t>
  </si>
  <si>
    <t xml:space="preserve">idx_portata_derivata_min</t>
  </si>
  <si>
    <t xml:space="preserve">ind.conf. portata derivata min</t>
  </si>
  <si>
    <t xml:space="preserve">idx_portata_derivabile_max</t>
  </si>
  <si>
    <t xml:space="preserve">ind.conf. portata derivabile max</t>
  </si>
  <si>
    <t xml:space="preserve">data_ua</t>
  </si>
  <si>
    <t xml:space="preserve">aggiornamento</t>
  </si>
  <si>
    <t xml:space="preserve">data</t>
  </si>
  <si>
    <t xml:space="preserve">data 8 byte [data]</t>
  </si>
  <si>
    <t xml:space="preserve">Fiumi_inpotab</t>
  </si>
  <si>
    <t xml:space="preserve">tinfra_a1x1_potab</t>
  </si>
  <si>
    <t xml:space="preserve">Codice origine identificativo dell'opera di presa, assegnato dal Gestore, corrispondente al ids_codice_origine individuato nella scheda principale dell'opera di presa.
Nel caso di più potabilizzatori il codice dell'opera di presa deve essere ripetuto.
Se il campo risulta compilato deve essere indicato il codice del potabilizzatore cui la risorsa è destinata.
Non devono essere indicate le opere di presa per le quali l'acqua prelevata è immessa direttamente nella rete di distribuzione, senza specifico trattamento (la sola disinfezione, diretta sull'opera di presa o in linea, non è da considerarsi come trattamento).</t>
  </si>
  <si>
    <t xml:space="preserve">ids_codice_potab</t>
  </si>
  <si>
    <t xml:space="preserve">codice potabilizzatore</t>
  </si>
  <si>
    <t xml:space="preserve">Codice origine assegnato dal Gestore al potabilizzatore a cui è destinata la risorsa prelevata dall'opera di presa. Tale codice deve corrispondere al ids_codice_origine del Potabilizzatore. Se il potabilizzatore è gestito da altri deve essere indicato l'ids_codice_origine del potabilizzatore utilizzato dal Gestore effettivo.</t>
  </si>
  <si>
    <t xml:space="preserve">id_gestore_potab</t>
  </si>
  <si>
    <t xml:space="preserve">gestore potabilizzatore</t>
  </si>
  <si>
    <t xml:space="preserve">Indicare il gestore del potabilizzatore a cui è destinata la risorsa prelevata dall'opera di presa. Se trattasi di Gestore sul territorio della Regione Toscana utilizzare i codici definiti in tabella, altrimenti indicarne il nome.</t>
  </si>
  <si>
    <t xml:space="preserve">Fiumi_inreti</t>
  </si>
  <si>
    <t xml:space="preserve">tinfra_a1x1_reti</t>
  </si>
  <si>
    <r>
      <rPr>
        <sz val="8"/>
        <color rgb="FF000000"/>
        <rFont val="Arial"/>
        <family val="2"/>
        <charset val="1"/>
      </rPr>
      <t xml:space="preserve">Codice origine identificativo dell'opera di presa, assegnato dal Gestore, corrispondente al ids_codice_origine individuato nella scheda principale del tipo di opera di presa.
Per tutte le opere di presa</t>
    </r>
    <r>
      <rPr>
        <u val="single"/>
        <sz val="8"/>
        <color rgb="FFFF0000"/>
        <rFont val="Arial"/>
        <family val="2"/>
        <charset val="1"/>
      </rPr>
      <t xml:space="preserve"> </t>
    </r>
    <r>
      <rPr>
        <sz val="8"/>
        <color rgb="FF000000"/>
        <rFont val="Arial"/>
        <family val="2"/>
        <charset val="1"/>
      </rPr>
      <t xml:space="preserve">deve essere indicata la rete di distribuzione finale cui la risorsa prelevata è destinata, sia che la risorsa sia sottoposta a trattamento di potabilizzazione sia che sia immessa direttamente in rete.
Nel caso di più reti di distribuzione il codice dell'opera di presa deve essere ripetuto.</t>
    </r>
  </si>
  <si>
    <t xml:space="preserve">ids_codice_rete</t>
  </si>
  <si>
    <t xml:space="preserve">codice rete</t>
  </si>
  <si>
    <t xml:space="preserve">Codice origine assegnato dal Gestore alla rete di distribuzione a cui è destinata la risorsa prelevata dall'opera di presa. Tale codice deve corrispondere al ids_codice_origine della Distribuzione. Se la rete di distribuzione è gestita da altri deve essere indicato l'ids_codice_origine della Distribuzione utilizzato dal Gestore effettivo.</t>
  </si>
  <si>
    <t xml:space="preserve">id_gestore_rete</t>
  </si>
  <si>
    <t xml:space="preserve">gestore rete</t>
  </si>
  <si>
    <t xml:space="preserve">Indicare il gestore della rete di distribuzione a cui è destinata la risorsa prelevata dall'opera di presa. Se trattasi di Gestore sul territorio della Regione Toscana utilizzare i codici definiti in tabella, altrimenti indicarne il nome.</t>
  </si>
  <si>
    <t xml:space="preserve">Laghi</t>
  </si>
  <si>
    <t xml:space="preserve">tinfra_a1x2</t>
  </si>
  <si>
    <t xml:space="preserve">Indicare per quanto tempo nell'arco dell'anno è utilizzato il punto di presa, espresso in percentuale.
Nel caso di opere con uso CONTINUO deve essere pari a 100%.
In caso di opera in fermo impianto o dismissione questo dato deve essere ZERO.</t>
  </si>
  <si>
    <t xml:space="preserve">area_bacino_afferente</t>
  </si>
  <si>
    <t xml:space="preserve">area bacino afferente all'invaso</t>
  </si>
  <si>
    <t xml:space="preserve">Estensione del bacino idrografico afferente l'invaso, inteso come la porzione di territorio dal quale le acque pluviali o di fusione delle nevi e dei ghiacciai, defluendo in superficie, si raccolgono in un determinato corso d’acqua, direttamente o a mezzo di affluenti (reticolo idrografico), chiuso alla sezione dello sbarramento.</t>
  </si>
  <si>
    <t xml:space="preserve">volume_invaso</t>
  </si>
  <si>
    <t xml:space="preserve">volume invaso</t>
  </si>
  <si>
    <t xml:space="preserve">mc</t>
  </si>
  <si>
    <t xml:space="preserve">decimale 8 byte [mc]</t>
  </si>
  <si>
    <t xml:space="preserve">Indicare la capacità dell'invaso compresa tra la quota di massimo invaso e la quota minima di utilizzo (scarico di fondo).</t>
  </si>
  <si>
    <t xml:space="preserve">altezza_diga</t>
  </si>
  <si>
    <t xml:space="preserve">altezza diga</t>
  </si>
  <si>
    <t xml:space="preserve">Altezza dello sbarramento artificiale.
Tale altezza è definita come differenza fra la quota del piano di coronamento, ovvero del ciglio più elevato di sfioro nel caso di traverse prive di coronamento, e quella del punto più depresso dei paramenti.</t>
  </si>
  <si>
    <t xml:space="preserve">invaso_norma_collaudo</t>
  </si>
  <si>
    <t xml:space="preserve">invaso a norma collaudo</t>
  </si>
  <si>
    <t xml:space="preserve">Indicare se l'invaso è stato collaudato.</t>
  </si>
  <si>
    <t xml:space="preserve">zona rispetto</t>
  </si>
  <si>
    <t xml:space="preserve">zona protezione</t>
  </si>
  <si>
    <t xml:space="preserve">idx_area_bacino_afferente</t>
  </si>
  <si>
    <t xml:space="preserve">ind.conf. area bacino afferente</t>
  </si>
  <si>
    <t xml:space="preserve">Laghi_inpotab</t>
  </si>
  <si>
    <t xml:space="preserve">tinfra_a1x2_potab</t>
  </si>
  <si>
    <t xml:space="preserve">Laghi_inreti</t>
  </si>
  <si>
    <t xml:space="preserve">tinfra_a1x2_reti</t>
  </si>
  <si>
    <t xml:space="preserve">Codice origine identificativo dell'opera di presa, assegnato dal Gestore, corrispondente al ids_codice_origine individuato nella scheda principale del tipo di opera di presa.
Per tutte le opere di presa deve essere indicata la rete di distribuzione finale cui la risorsa prelevata è destinata, sia che la risorsa sia sottoposta a trattamento di potabilizzazione sia che sia immessa direttamente in rete.
Nel caso di più reti di distribuzione il codice dell'opera di presa deve essere ripetuto.</t>
  </si>
  <si>
    <t xml:space="preserve">Pozzi</t>
  </si>
  <si>
    <t xml:space="preserve">tinfra_a1x3</t>
  </si>
  <si>
    <t xml:space="preserve">Codice identificativo dell'opera, assegnato dal Gestore. 
Tutte le opere affidate o realizzate dal Gestore devono avere un codice origine.
Nel caso di "campi pozzi" devono essere registrati tutti i pozzi presenti.
Tale codice deve essere univoco per ogni opera a prescindere dallo stato opera (attivo, dismesso, fermo impianto), non deve essere ripetuto né modificato. Il codice opera di un’infrastruttura dismessa non può più essere riutilizzato.</t>
  </si>
  <si>
    <t xml:space="preserve">codice_campo_pozzi</t>
  </si>
  <si>
    <t xml:space="preserve">codice identificazione campo pozzi</t>
  </si>
  <si>
    <t xml:space="preserve">Indicare il codice di identificazione del campo pozzi, utilizzare al massimo 32 caratteri</t>
  </si>
  <si>
    <t xml:space="preserve">descrizione_campo_pozzi</t>
  </si>
  <si>
    <t xml:space="preserve">denominazione campo pozzi</t>
  </si>
  <si>
    <t xml:space="preserve">Indicare la denominazione del campo pozzi, utilizzare massimo 64 cartteri</t>
  </si>
  <si>
    <t xml:space="preserve">anno_perforazione</t>
  </si>
  <si>
    <t xml:space="preserve">anno perforazione</t>
  </si>
  <si>
    <t xml:space="preserve">Anno di perforazione del pozzo, inteso come anno di realizzazione,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</si>
  <si>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t xml:space="preserve">profondita_perforazione</t>
  </si>
  <si>
    <t xml:space="preserve">profondità di perforazione</t>
  </si>
  <si>
    <t xml:space="preserve">Profondità del pozzo dal piano di campagna.</t>
  </si>
  <si>
    <t xml:space="preserve">diametro_perforazione</t>
  </si>
  <si>
    <t xml:space="preserve">diametro perforazione</t>
  </si>
  <si>
    <t xml:space="preserve">mm</t>
  </si>
  <si>
    <t xml:space="preserve">decimale 8 byte [mm]</t>
  </si>
  <si>
    <t xml:space="preserve">Indicare il diametro di perforazione del pozzo.</t>
  </si>
  <si>
    <t xml:space="preserve">potenza_installata</t>
  </si>
  <si>
    <t xml:space="preserve">potenza installata</t>
  </si>
  <si>
    <t xml:space="preserve">Kw</t>
  </si>
  <si>
    <t xml:space="preserve">decimale 8 byte [Kw]</t>
  </si>
  <si>
    <t xml:space="preserve">Potenza complessiva installata presso l'opera.
Si intende per potenza installata la potenza complessiva installata presso l’opera, intesa come la somma delle potenze dei singoli macchinari.
Nel caso di singola cabina a servizio di più opere è necessario stimare la potenza di ogni opera fornendo in apposita relazione la descrizione del relativo criterio di stima. Il corrispondente livello di confidenza deve essere pari a C, D o X.
Nel caso non fosse possibile indicare la potenza installata, può essere indicata quella disponile; in tal caso deve essere fornito in apposita relazione l’elenco delle opere per le quali non è attualmente possibile indicare la potenza installata ma solo quella disponibile. </t>
  </si>
  <si>
    <t xml:space="preserve">consumo_energia</t>
  </si>
  <si>
    <t xml:space="preserve">consumo di energia</t>
  </si>
  <si>
    <t xml:space="preserve">kwh/anno</t>
  </si>
  <si>
    <t xml:space="preserve">decimale 8 byte [kwh/anno]</t>
  </si>
  <si>
    <t xml:space="preserve">Consumo annuo di energia elettrica per il funzionamento dell'opera.
Nel caso di singolo contatore a servizio di più opere è necessario stimare il consumo di ogni opera fornendo in apposita relazione la descrizione del relativo criterio di stima. Il corrispondente livello di confidenza deve essere pari a C, D o X.</t>
  </si>
  <si>
    <t xml:space="preserve">portata_utilizzo_max</t>
  </si>
  <si>
    <t xml:space="preserve">portata di utilizzo massima</t>
  </si>
  <si>
    <t xml:space="preserve">portata_utilizzo_min</t>
  </si>
  <si>
    <t xml:space="preserve">portata di utilizzo minima</t>
  </si>
  <si>
    <t xml:space="preserve">pres_misura_pressione</t>
  </si>
  <si>
    <t xml:space="preserve">misura pressione</t>
  </si>
  <si>
    <t xml:space="preserve">Indicare la presenza di sistema di misura della pressione.</t>
  </si>
  <si>
    <t xml:space="preserve">episodi_inquinamento5</t>
  </si>
  <si>
    <t xml:space="preserve">episodi inquinamento 5anni</t>
  </si>
  <si>
    <t xml:space="preserve">Indicare se negli ultimi 5 anni sono avvenuti episodi di inquinamento.</t>
  </si>
  <si>
    <t xml:space="preserve">idx_anno_perforazione</t>
  </si>
  <si>
    <t xml:space="preserve">ind.conf. anno perforazione</t>
  </si>
  <si>
    <t xml:space="preserve">idx_potenza_installata</t>
  </si>
  <si>
    <t xml:space="preserve">ind.conf. potenza installata</t>
  </si>
  <si>
    <t xml:space="preserve">idx_portata_utilizzo_max</t>
  </si>
  <si>
    <t xml:space="preserve">ind.conf. portata utilizzo max</t>
  </si>
  <si>
    <t xml:space="preserve">idx_portata_utilizzo_min</t>
  </si>
  <si>
    <t xml:space="preserve">ind.conf. portata utilizzo min</t>
  </si>
  <si>
    <t xml:space="preserve">Pozzi_pompe</t>
  </si>
  <si>
    <t xml:space="preserve">tinfra_a1x3_pompe</t>
  </si>
  <si>
    <t xml:space="preserve">Codice origine identificativo dell'opera assegnato dal Gestore, corrispondente al ids_codice_origine individuato nella scheda principale del tipo di opera presso la quale è installata la pompa.
Devono essere rappresentate solo le opere presso le quali sono installate una o più pompe.</t>
  </si>
  <si>
    <t xml:space="preserve">anno_installazione</t>
  </si>
  <si>
    <t xml:space="preserve">anno installazione</t>
  </si>
  <si>
    <t xml:space="preserve">Anno di installazione della pompa,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</si>
  <si>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r>
      <rPr>
        <sz val="8"/>
        <color rgb="FF000000"/>
        <rFont val="Arial"/>
        <family val="2"/>
        <charset val="1"/>
      </rPr>
      <t xml:space="preserve">Anno in cui è avvenuta l'ultima ristrutturazione dell'opera, espresso come "aaaa". Non utilizzare forme del tipo: anni 60 o '60.
L'anno di ristrutturazione deve essere successivo a quello di realizzazione dell'opera.
Non devono essere registrate ristrutturazioni avvenute in anni successivi a quello di riferimento 
</t>
    </r>
    <r>
      <rPr>
        <sz val="8"/>
        <color rgb="FFFF0000"/>
        <rFont val="Arial"/>
        <family val="2"/>
        <charset val="1"/>
      </rPr>
      <t xml:space="preserve">(caso particolare per le pompe: l'anno di ristrutturazione può essere sostituito da anno di sostituzione della pompa).
</t>
    </r>
    <r>
      <rPr>
        <sz val="8"/>
        <color rgb="FF000000"/>
        <rFont val="Arial"/>
        <family val="2"/>
        <charset val="1"/>
      </rPr>
      <t xml:space="preserve">VEDI REGOLE GENERALI</t>
    </r>
  </si>
  <si>
    <t xml:space="preserve">potenza</t>
  </si>
  <si>
    <t xml:space="preserve">Potenza di targa della pompa.</t>
  </si>
  <si>
    <t xml:space="preserve">portata</t>
  </si>
  <si>
    <t xml:space="preserve">Portata della pompa.</t>
  </si>
  <si>
    <t xml:space="preserve">prevalenza</t>
  </si>
  <si>
    <t xml:space="preserve">M.C.A.</t>
  </si>
  <si>
    <t xml:space="preserve">decimale 8 byte [M.C.A.]</t>
  </si>
  <si>
    <t xml:space="preserve">Prevalenza di targa della pompa.</t>
  </si>
  <si>
    <t xml:space="preserve">funziona_riserva</t>
  </si>
  <si>
    <t xml:space="preserve">funziona riserva</t>
  </si>
  <si>
    <t xml:space="preserve">Indicare la presenza di pompe di riserva.</t>
  </si>
  <si>
    <t xml:space="preserve">idx_anno_installazione</t>
  </si>
  <si>
    <t xml:space="preserve">ind.conf. anno installazione</t>
  </si>
  <si>
    <t xml:space="preserve">idx_potenza</t>
  </si>
  <si>
    <t xml:space="preserve">ind.conf. potenza</t>
  </si>
  <si>
    <t xml:space="preserve">idx_portata</t>
  </si>
  <si>
    <t xml:space="preserve">ind.conf. portata</t>
  </si>
  <si>
    <t xml:space="preserve">idx_prevalenza</t>
  </si>
  <si>
    <t xml:space="preserve">ind.conf. prevalenza</t>
  </si>
  <si>
    <t xml:space="preserve">Pozzi_inpotab</t>
  </si>
  <si>
    <t xml:space="preserve">tinfra_a1x3_potab</t>
  </si>
  <si>
    <t xml:space="preserve">Pozzi_inreti</t>
  </si>
  <si>
    <t xml:space="preserve">tinfra_a1x3_reti</t>
  </si>
  <si>
    <t xml:space="preserve">Sorgenti</t>
  </si>
  <si>
    <t xml:space="preserve">tinfra_a1x4</t>
  </si>
  <si>
    <t xml:space="preserve">Codice identificativo dell'opera, assegnato dal Gestore. 
Tutte le opere affidate o realizzate dal Gestore devono avere un codice origine.
Nel caso di "campi sorgenti" devono essere registrati tutte le sorgenti presenti.
Tale codice deve essere univoco per ogni opera a prescindere dallo stato opera (attivo, dismesso, fermo impianto), non deve essere ripetuto né modificato. Il codice opera di un’infrastruttura dismessa non può più essere riutilizzato.</t>
  </si>
  <si>
    <t xml:space="preserve">codice_campo_sorgenti</t>
  </si>
  <si>
    <t xml:space="preserve">codice identificazione campo sorgenti</t>
  </si>
  <si>
    <t xml:space="preserve">Indicare il codice di identificazione del campo sorgenti, utilizzare al massimo 32 caratteri</t>
  </si>
  <si>
    <t xml:space="preserve">descrizione_campo_sorgenti</t>
  </si>
  <si>
    <t xml:space="preserve">denominazione campo sorgenti</t>
  </si>
  <si>
    <t xml:space="preserve">Indicare la denominazione del campo sorgenti, utilizzare massimo 64 cartteri</t>
  </si>
  <si>
    <t xml:space="preserve">pres_cunicolo_presa</t>
  </si>
  <si>
    <t xml:space="preserve">cunicolo di presa</t>
  </si>
  <si>
    <t xml:space="preserve">Indicare la presenza di cunicolo di presa in corrispondenza della derivazione da sorgente.</t>
  </si>
  <si>
    <t xml:space="preserve">pres_vasca_captazione</t>
  </si>
  <si>
    <t xml:space="preserve">vasca captazione</t>
  </si>
  <si>
    <t xml:space="preserve">Indicare se la sorgente è dotata di vasca di captazione.</t>
  </si>
  <si>
    <t xml:space="preserve">pres_vasca_misura</t>
  </si>
  <si>
    <t xml:space="preserve">vasca misura</t>
  </si>
  <si>
    <t xml:space="preserve">Indicare se la sorgente è dotata di vasca di misura.</t>
  </si>
  <si>
    <t xml:space="preserve">pres_vasca_carico</t>
  </si>
  <si>
    <t xml:space="preserve">vasca carico</t>
  </si>
  <si>
    <t xml:space="preserve">Indicare se la sorgente è dotata di vasca di carico.</t>
  </si>
  <si>
    <t xml:space="preserve">portata_utilizzo</t>
  </si>
  <si>
    <t xml:space="preserve">portata di utilizzo</t>
  </si>
  <si>
    <t xml:space="preserve">Indicare la portata di utilizzo della sorgente, indicata nella concessione di derivazione.
In caso di opera in fermo impianto o dismissione questo dato deve essere ZERO</t>
  </si>
  <si>
    <t xml:space="preserve">idx_portata_utilizzo</t>
  </si>
  <si>
    <t xml:space="preserve">ind.conf. portata utilizzo</t>
  </si>
  <si>
    <t xml:space="preserve">Sorgenti_inpotab</t>
  </si>
  <si>
    <t xml:space="preserve">tinfra_a1x4_potab</t>
  </si>
  <si>
    <t xml:space="preserve">Sorgenti_inreti</t>
  </si>
  <si>
    <t xml:space="preserve">tinfra_a1x4_reti</t>
  </si>
  <si>
    <t xml:space="preserve">Mari</t>
  </si>
  <si>
    <t xml:space="preserve">tinfra_a1x5</t>
  </si>
  <si>
    <t xml:space="preserve">profondita_slm</t>
  </si>
  <si>
    <t xml:space="preserve">profondità s.l.m</t>
  </si>
  <si>
    <t xml:space="preserve">Profondità di posa della condotta rispetto al piano di campagna</t>
  </si>
  <si>
    <t xml:space="preserve">lunghezza</t>
  </si>
  <si>
    <t xml:space="preserve">Indicare la lunghezza della condotta</t>
  </si>
  <si>
    <t xml:space="preserve">diametro</t>
  </si>
  <si>
    <t xml:space="preserve">Indicare il diametro della condotta di presa a mare.</t>
  </si>
  <si>
    <t xml:space="preserve">Indicare la portata di utilizzo. In caso di opera in fermo impianto o dismissione questo dato deve essere ZERO</t>
  </si>
  <si>
    <t xml:space="preserve">Mari_pompe</t>
  </si>
  <si>
    <t xml:space="preserve">tinfra_a1x5_pompe</t>
  </si>
  <si>
    <t xml:space="preserve">Mari_inpotab</t>
  </si>
  <si>
    <t xml:space="preserve">tinfra_a1x5_potab</t>
  </si>
  <si>
    <t xml:space="preserve">Mari_inreti</t>
  </si>
  <si>
    <t xml:space="preserve">tinfra_a1x5_reti</t>
  </si>
  <si>
    <t xml:space="preserve">Potabilizzatori</t>
  </si>
  <si>
    <t xml:space="preserve">tinfra_a2</t>
  </si>
  <si>
    <r>
      <rPr>
        <sz val="8"/>
        <color rgb="FF000000"/>
        <rFont val="Arial"/>
        <family val="2"/>
        <charset val="1"/>
      </rPr>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Le clorazioni "in linea" e le clorazioni "dirette" su captazioni, sollevamenti e accumuli, non devono essere registrati come potabilizzatori, ma evidenziati tramite gli specifici campi nelle altre opere interessate (reti, adduttrici, accumuli, etc...).
</t>
    </r>
    <r>
      <rPr>
        <sz val="8"/>
        <color rgb="FFFF0000"/>
        <rFont val="Arial"/>
        <family val="2"/>
        <charset val="1"/>
      </rPr>
      <t xml:space="preserve">La “centrale di disinfezione” è un manufatto autonomo dedicato esclusivamente alla disinfezione della risorsa, solitamente in testa al sistema (coacervo) delle risorse per trasformare l’acqua da grezza a potabile (presupponendo una qualità per cui è sufficiente la disinfezione ovviamente): tale manufatto deve essere classificato come potabilizzatore. Viceversa, non sono centrali di disinfezione p.e. dosatori in linea (es. adduttrici) o alle infrastrutture puntuali (fiumi, serbatoi, ecc.) non fisicamente separati dai manufatti principali, tanto più se vengono inseriti in linea con lo scopo di garantire il mantenimento del cloro residuo lungo la rete (questa tipologia di cloratori dovrà essere evidenziata tramite gli specifici campi nelle altre opere interessate).
</t>
    </r>
    <r>
      <rPr>
        <sz val="8"/>
        <color rgb="FF000000"/>
        <rFont val="Arial"/>
        <family val="2"/>
        <charset val="1"/>
      </rPr>
      <t xml:space="preserve">I così detti "Fontanelli di Alta Qualità" o "Case dell'Acqua" non devono essere registrati fra i potabilizzatori, in quanto compresi in altre attività idriche così come definito con Delibera AEEGSI 664/2015/R/IDR all’Allegato 1, Titolo 1, Articolo 1.</t>
    </r>
  </si>
  <si>
    <t xml:space="preserve">id_tipo_trattamento</t>
  </si>
  <si>
    <t xml:space="preserve">tipo trattamento</t>
  </si>
  <si>
    <t xml:space="preserve">Indicare il tipo di trattamento del potabilizzatore. VEDI TABELLA</t>
  </si>
  <si>
    <t xml:space="preserve">anno_ristruttura_civile</t>
  </si>
  <si>
    <t xml:space="preserve">Anno in cui è avvenuta l'ultima ristrutturazione delle opere civili dell'infrastruttura, espresso come "aaaa". Non utilizzare forme del tipo: anni 60 o '60.
L'anno di ristrutturazione deve essere successivo a quello di realizzazione dell'opera.
Non devono essere registrate ristrutturazioni avvenute in anni successivi a quello di riferimento.
VEDI REGOLE GENERALI</t>
  </si>
  <si>
    <t xml:space="preserve">id_conservazione_civile</t>
  </si>
  <si>
    <t xml:space="preserve">conservazione opere civili</t>
  </si>
  <si>
    <t xml:space="preserve">anno_ristruttura_elmec</t>
  </si>
  <si>
    <t xml:space="preserve">anno ristrutturazione elettromeccanica</t>
  </si>
  <si>
    <t xml:space="preserve">Anno in cui è avvenuta l'ultima ristrutturazione delle opere elettromeccaniche dell'infrastruttura, espresso come "aaaa". Non utilizzare forme del tipo: anni 60 o '60.
L'anno di ristrutturazione deve essere successivo a quello di realizzazione dell'opera.
Non devono essere registrate ristrutturazioni avvenute in anni successivi a quello di riferimento.
VEDI REGOLE GENERALI</t>
  </si>
  <si>
    <t xml:space="preserve">id_conservazione_elmec</t>
  </si>
  <si>
    <t xml:space="preserve">conservazione opere elettromeccaniche</t>
  </si>
  <si>
    <t xml:space="preserve">volume_trattabile_giorno</t>
  </si>
  <si>
    <t xml:space="preserve">volume trattabile</t>
  </si>
  <si>
    <t xml:space="preserve">Mln/gg</t>
  </si>
  <si>
    <t xml:space="preserve">decimale 8 byte [Mln/gg]</t>
  </si>
  <si>
    <t xml:space="preserve">Volume giornaliero trattabile, come da caratteristiche di impianto.</t>
  </si>
  <si>
    <t xml:space="preserve">volume_trattato_anno</t>
  </si>
  <si>
    <t xml:space="preserve">volume trattato</t>
  </si>
  <si>
    <t xml:space="preserve">Volume di acqua grezza sottoposta a potabilizzazione in un anno. (A04 ex DM 99/97)
Deve essere misurato all'ingresso del trattamento.
In caso di opera in fermo impianto o dismissione questo dato deve essere ZERO.</t>
  </si>
  <si>
    <t xml:space="preserve">volume_in_uscita</t>
  </si>
  <si>
    <t xml:space="preserve">volume in uscita immesso all'utilizzazione (A06)</t>
  </si>
  <si>
    <t xml:space="preserve">Volume prodotto dall'impianto di trattamento, costituito dall'acqua complessivamente uscita dall'impianto e pronta per essere immessa nella rete di distribuzione. (A06 ex DM 99/97)
Deve essere misurato all’uscita del trattamento.
In caso di opera in fermo impianto o dismissione questo dato deve essere ZERO.</t>
  </si>
  <si>
    <t xml:space="preserve">presidio_ore_giorno</t>
  </si>
  <si>
    <t xml:space="preserve">presidio medio impianto</t>
  </si>
  <si>
    <t xml:space="preserve">hr/gg</t>
  </si>
  <si>
    <t xml:space="preserve">decimale 8 byte [hr/gg]</t>
  </si>
  <si>
    <t xml:space="preserve">Indicare la durata media giornaliera di presidio presso l'impianto.
In caso di opera in fermo impianto o dismissione questo dato deve essere ZERO.</t>
  </si>
  <si>
    <t xml:space="preserve">presidio_saltuario</t>
  </si>
  <si>
    <t xml:space="preserve">presidio saltuario</t>
  </si>
  <si>
    <t xml:space="preserve">Indicare se è previsto un presidio saltuario (non giornaliero) dell'impianto di potabilizzazione.
In caso di opera in fermo impianto o dismissione questo dato deve essere ZERO.</t>
  </si>
  <si>
    <t xml:space="preserve">riserva_acqua</t>
  </si>
  <si>
    <t xml:space="preserve">riserva di acqua</t>
  </si>
  <si>
    <t xml:space="preserve">Volume di riserva di acqua presente presso l'impianto di potabilizzazione.</t>
  </si>
  <si>
    <t xml:space="preserve">pres_misura_portata_ingresso</t>
  </si>
  <si>
    <t xml:space="preserve">misura portata in ingresso impianto</t>
  </si>
  <si>
    <t xml:space="preserve">Indicare la presenza di sistema di misura della portata in ingresso all'impianto.</t>
  </si>
  <si>
    <t xml:space="preserve">pres_misura_portata_uscita</t>
  </si>
  <si>
    <t xml:space="preserve">misura portata in uscita impianto</t>
  </si>
  <si>
    <t xml:space="preserve">Indicare la presenza di sistema di misura della portata in uscita dall'impianto.</t>
  </si>
  <si>
    <t xml:space="preserve">tra_grigliatura</t>
  </si>
  <si>
    <t xml:space="preserve">tra grigliatura</t>
  </si>
  <si>
    <t xml:space="preserve">Indicare se l'impianto di potabilizzazione è dotato di trattamento di grigliatura.</t>
  </si>
  <si>
    <t xml:space="preserve">tra_dissabbiamento</t>
  </si>
  <si>
    <t xml:space="preserve">tra dissabbiamento</t>
  </si>
  <si>
    <t xml:space="preserve">Indicare se l'impianto di potabilizzazione è dotato di trattamento di dissabbiamento.</t>
  </si>
  <si>
    <t xml:space="preserve">tra_chiarificazione</t>
  </si>
  <si>
    <t xml:space="preserve">tra chiarificazione</t>
  </si>
  <si>
    <t xml:space="preserve">Indicare se l'impianto di potabilizzazione è dotato di trattamento di chiarificazione.</t>
  </si>
  <si>
    <t xml:space="preserve">id_tra_filtraz_rapida</t>
  </si>
  <si>
    <t xml:space="preserve">trattamento filtrazione rapida</t>
  </si>
  <si>
    <t xml:space="preserve">Indicare l'assenza o il tipo di sistema di filtrazione presente nella filiera del potabilizzatore. VEDI TABELLA</t>
  </si>
  <si>
    <t xml:space="preserve">id_tra_ossida_riduzione</t>
  </si>
  <si>
    <t xml:space="preserve">trattamento ossidazione e riduzione</t>
  </si>
  <si>
    <t xml:space="preserve">Indicare l'assenza o il tipo di sistema di ossido-riduzione presente nella filiera del potabilizzatore. VEDI TABELLA</t>
  </si>
  <si>
    <t xml:space="preserve">tra_precipitazione</t>
  </si>
  <si>
    <t xml:space="preserve">tra precipitazione</t>
  </si>
  <si>
    <t xml:space="preserve">Indicare se l'impianto di potabilizzazione è dotato di trattamento per precipitazione.</t>
  </si>
  <si>
    <t xml:space="preserve">tra_strippaggio</t>
  </si>
  <si>
    <t xml:space="preserve">tra strippaggio</t>
  </si>
  <si>
    <t xml:space="preserve">Indicare se l'impianto di potabilizzazione è dotato di sistemi di strippaggio.</t>
  </si>
  <si>
    <t xml:space="preserve">id_tra_acarboni_attivi</t>
  </si>
  <si>
    <t xml:space="preserve">trattamento a carboni attivi</t>
  </si>
  <si>
    <t xml:space="preserve">Indicare l'assenza o il tipo di trattamento a carboni attivi presente nella filiera del potabilizzatore. VEDI TABELLA</t>
  </si>
  <si>
    <t xml:space="preserve">tra_resine_scambiatrici_ioni</t>
  </si>
  <si>
    <t xml:space="preserve">tra resine scambiatrici ioni</t>
  </si>
  <si>
    <t xml:space="preserve">Indicare se l'impianto di potabilizzazione è dotato di trattamento con resine a scambio ionico.</t>
  </si>
  <si>
    <t xml:space="preserve">tra_elettrodialisi</t>
  </si>
  <si>
    <t xml:space="preserve">tra elettrodialisi</t>
  </si>
  <si>
    <t xml:space="preserve">Indicare se l'impianto di potabilizzazione è dotato di trattamento di elettrodialisi.</t>
  </si>
  <si>
    <t xml:space="preserve">tra_osmosi_inversa</t>
  </si>
  <si>
    <t xml:space="preserve">tra osmosi inversa</t>
  </si>
  <si>
    <t xml:space="preserve">Indicare se l'impianto di potabilizzazione è dotato di trattamento ad osmosi inversa.</t>
  </si>
  <si>
    <t xml:space="preserve">tra_filtrazione_lenta</t>
  </si>
  <si>
    <t xml:space="preserve">tra filtrazione lenta</t>
  </si>
  <si>
    <t xml:space="preserve">Indicare se l'impianto di potabilizzazione è dotato di trattamento di filtrazione lenta.</t>
  </si>
  <si>
    <t xml:space="preserve">tra_processi_biologici</t>
  </si>
  <si>
    <t xml:space="preserve">tra processi biologici</t>
  </si>
  <si>
    <t xml:space="preserve">Indicare se l'impianto di potabilizzazione è dotato di processi di trattamento biologici.</t>
  </si>
  <si>
    <t xml:space="preserve">tra_micro_ultra_filtrazione</t>
  </si>
  <si>
    <t xml:space="preserve">tra micro ultra filtrazione</t>
  </si>
  <si>
    <t xml:space="preserve">Indicare se l'impianto di potabilizzazione è dotato di trattamento di microfiltrazione e/o ultrafiltrazione.</t>
  </si>
  <si>
    <t xml:space="preserve">tra_fanghi</t>
  </si>
  <si>
    <t xml:space="preserve">tra fanghi</t>
  </si>
  <si>
    <t xml:space="preserve">Indicare se l'impianto di potabilizzazione è dotato di trattamento dei fanghi derivanti dalla potabilizzazione.</t>
  </si>
  <si>
    <t xml:space="preserve">tra_disinfezione_ozonazione</t>
  </si>
  <si>
    <t xml:space="preserve">tra disinfezione ozonazione</t>
  </si>
  <si>
    <t xml:space="preserve">Indicare se l'impianto di potabilizzazione è dotato di trattamento di disinfezione con ozonazione.</t>
  </si>
  <si>
    <t xml:space="preserve">tra_irraggiamento_uv</t>
  </si>
  <si>
    <t xml:space="preserve">tra irraggiamento uv</t>
  </si>
  <si>
    <t xml:space="preserve">Indicare se l'impianto di potabilizzazione è dotato di trattamento di irraggiamento con UV.</t>
  </si>
  <si>
    <t xml:space="preserve">rim_ferro</t>
  </si>
  <si>
    <t xml:space="preserve">rim ferro</t>
  </si>
  <si>
    <t xml:space="preserve">Indicare se l'impianto di potabilizzazione è dotato di sistema di rimozione del ferro.</t>
  </si>
  <si>
    <t xml:space="preserve">rim_manganese</t>
  </si>
  <si>
    <t xml:space="preserve">rim manganese</t>
  </si>
  <si>
    <t xml:space="preserve">Indicare se l'impianto di potabilizzazione è dotato di sistema di rimozione del manganese.</t>
  </si>
  <si>
    <t xml:space="preserve">rim_ammoniaca_nitrati</t>
  </si>
  <si>
    <t xml:space="preserve">rim ammoniaca nitrati</t>
  </si>
  <si>
    <t xml:space="preserve">Indicare se l'impianto di potabilizzazione è dotato di sistema di rimozione di ammoniaca e nitrati.</t>
  </si>
  <si>
    <t xml:space="preserve">rim_fosfati</t>
  </si>
  <si>
    <t xml:space="preserve">rim fosfati</t>
  </si>
  <si>
    <t xml:space="preserve">Indicare se l'impianto di potabilizzazione è dotato di sistema di rimozione dei fosfati.</t>
  </si>
  <si>
    <t xml:space="preserve">rim_metalli_pesanti</t>
  </si>
  <si>
    <t xml:space="preserve">rim metalli pesanti</t>
  </si>
  <si>
    <t xml:space="preserve">Indicare se l'impianto di potabilizzazione è dotato di sistema di rimozione dei metalli pesanti.</t>
  </si>
  <si>
    <t xml:space="preserve">rim_trialometani</t>
  </si>
  <si>
    <t xml:space="preserve">rim trialometani</t>
  </si>
  <si>
    <t xml:space="preserve">Indicare se l'impianto di potabilizzazione è dotato di sistema di rimozione dei trialometani.</t>
  </si>
  <si>
    <t xml:space="preserve">rim_organo_alogenati</t>
  </si>
  <si>
    <t xml:space="preserve">rim organo alogenati</t>
  </si>
  <si>
    <t xml:space="preserve">Indicare se l'impianto di potabilizzazione è dotato di sistema di rimozione degli organoalogenati.</t>
  </si>
  <si>
    <t xml:space="preserve">rim_anidride_solforosa</t>
  </si>
  <si>
    <t xml:space="preserve">rim anidride solforosa</t>
  </si>
  <si>
    <t xml:space="preserve">Indicare se l'impianto di potabilizzazione è dotato di sistema di rimozione di anidride solforosa.</t>
  </si>
  <si>
    <t xml:space="preserve">idx_anno_ristruttura_civile</t>
  </si>
  <si>
    <t xml:space="preserve">ind.conf. anno ristruttura opere civili</t>
  </si>
  <si>
    <t xml:space="preserve">idx_anno_ristruttura_elmec</t>
  </si>
  <si>
    <t xml:space="preserve">ind.conf. anno ristruttura op.elettromeccaniche</t>
  </si>
  <si>
    <t xml:space="preserve">idx_volume_trattabile_giorno</t>
  </si>
  <si>
    <t xml:space="preserve">ind.conf. volume trattabile giorno</t>
  </si>
  <si>
    <t xml:space="preserve">idx_volume_trattato_anno</t>
  </si>
  <si>
    <t xml:space="preserve">ind.conf. volume trattato anno</t>
  </si>
  <si>
    <t xml:space="preserve">idx_volume_in_uscita</t>
  </si>
  <si>
    <t xml:space="preserve">ind.conf. volume in uscita immesso all'utilizzazione (A06)</t>
  </si>
  <si>
    <t xml:space="preserve">Potab_incaptaz</t>
  </si>
  <si>
    <t xml:space="preserve">tinfra_a2_captazione</t>
  </si>
  <si>
    <t xml:space="preserve">Codice origine identificativo del potabilizzatore, assegnato dal Gestore, corrispondente al ids_codice_origine individuato nella scheda principale Potabilizzatori.
Per tutti i potabilizzatori devono essere indicate le opere di captazione (Fiumi, Laghi, Pozzi, Sorgenti) da cui deriva la risorsa da sottoporre a trattamento.
Nel caso di più opere di captazione il codice del potabilizzatore deve essere ripetuto.</t>
  </si>
  <si>
    <t xml:space="preserve">ids_codice_captazione</t>
  </si>
  <si>
    <t xml:space="preserve">codice captazione</t>
  </si>
  <si>
    <t xml:space="preserve">Codice origine assegnato dal Gestore all'opera di captazione la cui risorsa prelevata è destinata al potabilizzatore. Tale codice deve corrispondere al ids_codice_origine della specifica opera di presa (Fiumi, Laghi, Pozzi, Sorgenti). Se l'opera di presa è gestita da altri deve essere indicato l'ids_codice_origine dell'opera di presa utilizzato dal Gestore effettivo.</t>
  </si>
  <si>
    <t xml:space="preserve">id_gestore_captazione</t>
  </si>
  <si>
    <t xml:space="preserve">gestore captazione</t>
  </si>
  <si>
    <t xml:space="preserve">Indicare il gestore dell'opera di captazione la cui risorsa prelevata è destinata al potabilizzatore. Se trattasi di Gestore sul territorio della Regione Toscana utilizzare i codici definiti in tabella, altrimenti indicarne il nome.</t>
  </si>
  <si>
    <t xml:space="preserve">Potab_pompe</t>
  </si>
  <si>
    <t xml:space="preserve">tinfra_a2_pompe</t>
  </si>
  <si>
    <t xml:space="preserve">Potab_inreti</t>
  </si>
  <si>
    <t xml:space="preserve">tinfra_a2_reti</t>
  </si>
  <si>
    <t xml:space="preserve">Codice origine identificativo del potabilizzatore, assegnato dal Gestore, corrispondente al ids_codice_origine individuato nella scheda principale dei Potabilizzatori.
Per tutti i potabilizzatori deve essere indicata la rete di distribuzione finale cui la risorsa trattata è destinata.
Nel caso di più reti di distribuzione il codice del potabilizzatore deve essere ripetuto.</t>
  </si>
  <si>
    <t xml:space="preserve">Codice origine assegnato dal Gestore alla rete di distribuzione a cui è destinata la risorsa trattata presso l'impianto di potabilizzazione. Tale codice deve corrispondere al ids_codice_origine della Distribuzione. Se la rete di distribuzione è gestita da altri deve essere indicato l'ids_codice_origine della Distribuzione utilizzato dal Gestore effettivo.</t>
  </si>
  <si>
    <t xml:space="preserve">Indicare il gestore della rete di distribuzione a cui è destinata la risorsa trattata presso l'impianto di potabilizzazione. Se trattasi di Gestore sul territorio della Regione Toscana utilizzare i codici definiti in tabella, altrimenti indicarne il nome.</t>
  </si>
  <si>
    <t xml:space="preserve">Adduttrici</t>
  </si>
  <si>
    <t xml:space="preserve">tinfra_a3</t>
  </si>
  <si>
    <t xml:space="preserve">descrizione adduttrice</t>
  </si>
  <si>
    <t xml:space="preserve">portata_addotta</t>
  </si>
  <si>
    <t xml:space="preserve">portata media addotta</t>
  </si>
  <si>
    <t xml:space="preserve">Portata media della rete di adduzione.
In caso di opera in fermo impianto o dismissione questo dato deve essere ZERO.</t>
  </si>
  <si>
    <t xml:space="preserve">lunghezza_totale</t>
  </si>
  <si>
    <t xml:space="preserve">lunghezza totale</t>
  </si>
  <si>
    <t xml:space="preserve">km</t>
  </si>
  <si>
    <t xml:space="preserve">decimale 8 byte [km]</t>
  </si>
  <si>
    <t xml:space="preserve">Lunghezza totale della rete, espressa in chilometri.
Il dato deve corrispondere alla somma dei tratti appartenenti alla rete principale.
Non deve essere conteggiata la lunghezza di eventuali allacci.</t>
  </si>
  <si>
    <t xml:space="preserve">lunghezza_telecontrollo</t>
  </si>
  <si>
    <t xml:space="preserve">lunghezza rete telecontrollata</t>
  </si>
  <si>
    <t xml:space="preserve">Lunghezza della rete monitorata mediante sistemi di telecontrollo della portata e/o della pressione.
Si intende che la rete ha telecontrollo quando in maniera diretta o indiretta (su altri tratti a monte o a valle caratterizzati da continuità operativa e dimensionale) vengono telecontrollate una o più variabili di stato e di funzionamento della rete stessa ritenute pertanto rappresentative del tratto definito telecontrollato.
Tale lunghezza deve essere minore o uguale alla lunghezza totale della rete. Se il dato è diverso da zero il corrispondente campo id_tipo_telecontrollo non deve essere vuoto o uguale a 1.</t>
  </si>
  <si>
    <t xml:space="preserve">volume_immesso_rete</t>
  </si>
  <si>
    <t xml:space="preserve">Volume in ingresso alla rete di adduzione.
Tale volume deve essere scomputato del volume ceduto a terzi, inteso sia come volume ceduto ad altri soggetti che come volume del Gestore immesso in altre reti del medesimo Gestore.
In caso di opera in fermo impianto totale, dismessa o eliminata da DBI questo dato deve essere ZERO.</t>
  </si>
  <si>
    <t xml:space="preserve">volume_erogato</t>
  </si>
  <si>
    <t xml:space="preserve">volume erogato</t>
  </si>
  <si>
    <t xml:space="preserve">Volume consumato autorizzato (A10ADD+A11ADD+A12uADD ex DM 99/97) erogato alle utenze servite dall'adduttrice (consumo complessivo dell'anno), dove A12u è il volume autorizzato e non fatturato di utenza (non di processo - anche con riferimento ai registri RQTI). 
Tale volume è diverso dal volume fatturato in presenza di erogazioni autorizzate ma non fatturate A12u (es. anti incendio).
In caso di opera in fermo impianto totale, dismessa o eliminata da DBI questo dato deve essere ZERO.</t>
  </si>
  <si>
    <t xml:space="preserve">volume_fatturato</t>
  </si>
  <si>
    <t xml:space="preserve">volume fatturato</t>
  </si>
  <si>
    <t xml:space="preserve">Volume totale fatturato alle utenze servite dall'adduttrice (A20ADD=A10ADD+A11ADD ex DM 99/97) in termini di consumo complessivo e fatturato dell'anno.
In caso di opera in fermo impianto totale, dismessa o eliminata da DBI questo dato deve essere ZERO.</t>
  </si>
  <si>
    <t xml:space="preserve">volume_acquistato_terzi</t>
  </si>
  <si>
    <t xml:space="preserve">volume acquistato da terzi</t>
  </si>
  <si>
    <t xml:space="preserve">Volume totale di acqua acquistato da altri Gestori, sia trattata che grezza, immesso nella rete di adduzione (Wimp). In caso di opera in fermo impianto o dismissione questo dato deve essere ZERO.</t>
  </si>
  <si>
    <t xml:space="preserve">volume_ceduto_terzi</t>
  </si>
  <si>
    <t xml:space="preserve">volume ceduto a terzi</t>
  </si>
  <si>
    <t xml:space="preserve">Volume totale di acqua venduto ad altri Gestori, sia trattata che grezza (Wesp).
In caso di opera in fermo impianto o dismissione questo dato deve essere ZERO.</t>
  </si>
  <si>
    <t xml:space="preserve">utenti_diretti</t>
  </si>
  <si>
    <t xml:space="preserve">numero utenti diretti</t>
  </si>
  <si>
    <t xml:space="preserve">Numero di utenze dirette (intese come utenze attive al 31 dicembre dell'anno al netto di fontane e idranti)</t>
  </si>
  <si>
    <t xml:space="preserve">utenti_diretti_domestici</t>
  </si>
  <si>
    <t xml:space="preserve">numero utenti diretti - domestici</t>
  </si>
  <si>
    <t xml:space="preserve">Numero di utenze dirette - di cui domestiche (intese come utenze attive al 31 dicembre dell'anno)</t>
  </si>
  <si>
    <t xml:space="preserve">utenti_diretti_domestici_res</t>
  </si>
  <si>
    <t xml:space="preserve">numero utenti diretti - domestici - residenti</t>
  </si>
  <si>
    <t xml:space="preserve">Numero di utenze dirette - di cui domestiche residenti (intese come utenze attive al 31 dicembre dell'anno)</t>
  </si>
  <si>
    <t xml:space="preserve">utenti_condominiali</t>
  </si>
  <si>
    <t xml:space="preserve">numero utenze condominiali</t>
  </si>
  <si>
    <t xml:space="preserve">Numero di utenze condominiali (intese come utenze attive al 31 dicembre dell'anno)</t>
  </si>
  <si>
    <t xml:space="preserve">utenti_indiretti</t>
  </si>
  <si>
    <t xml:space="preserve">numero utenti indiretti</t>
  </si>
  <si>
    <t xml:space="preserve">Numero di utenze indirette (intese come utenze attive al 31 dicembre dell'anno)</t>
  </si>
  <si>
    <t xml:space="preserve">utenti_indiretti_domestici</t>
  </si>
  <si>
    <t xml:space="preserve">numero utenti indiretti - domestici</t>
  </si>
  <si>
    <t xml:space="preserve">Numero di utenze indirette - di cui domestiche (intese come utenze attive al 31 dicembre dell'anno)</t>
  </si>
  <si>
    <t xml:space="preserve">utenti_indiretti_domestici_res</t>
  </si>
  <si>
    <t xml:space="preserve">numero utenti indiretti - domestici - residenti</t>
  </si>
  <si>
    <t xml:space="preserve">Numero di utenze indirette - di cui domestiche residenti (intese come utenze attive al 31 dicembre dell'anno)</t>
  </si>
  <si>
    <t xml:space="preserve">utenze_con_misuratore</t>
  </si>
  <si>
    <t xml:space="preserve">utenze dotate di misuratore</t>
  </si>
  <si>
    <t xml:space="preserve">Numero di utenze con contatore (intese come utenze attive al 31 dicembre dell'anno)</t>
  </si>
  <si>
    <t xml:space="preserve">riparazioni_condotte</t>
  </si>
  <si>
    <t xml:space="preserve">numero di riparazioni sulle condotte</t>
  </si>
  <si>
    <r>
      <rPr>
        <sz val="8"/>
        <color rgb="FF000000"/>
        <rFont val="Arial"/>
        <family val="2"/>
        <charset val="1"/>
      </rPr>
      <t xml:space="preserve">Numero totale di riparazioni sulla rete. </t>
    </r>
    <r>
      <rPr>
        <sz val="8"/>
        <color rgb="FFFF0000"/>
        <rFont val="Arial"/>
        <family val="2"/>
        <charset val="1"/>
      </rPr>
      <t xml:space="preserve">Nel numero devono essere conteggiati anche interventi su organi di manovra e pozzetti.</t>
    </r>
  </si>
  <si>
    <t xml:space="preserve">punti_clorazione_rete</t>
  </si>
  <si>
    <t xml:space="preserve">punti di clorazione sulla rete</t>
  </si>
  <si>
    <t xml:space="preserve">Numero dei punti di clorazione presenti sulla rete</t>
  </si>
  <si>
    <t xml:space="preserve">idx_portata_addotta</t>
  </si>
  <si>
    <t xml:space="preserve">ind.conf. portata addotta</t>
  </si>
  <si>
    <t xml:space="preserve">idx_lunghezza_totale</t>
  </si>
  <si>
    <t xml:space="preserve">ind.conf. lunghezza totale</t>
  </si>
  <si>
    <t xml:space="preserve">idx_lunghezza_telecontrollo</t>
  </si>
  <si>
    <t xml:space="preserve">ind.conf. lunghezza rete telecontrollata</t>
  </si>
  <si>
    <t xml:space="preserve">idx_volume_immesso_rete</t>
  </si>
  <si>
    <t xml:space="preserve">ind.conf. Immesso in rete</t>
  </si>
  <si>
    <t xml:space="preserve">idx_volume_erogato</t>
  </si>
  <si>
    <t xml:space="preserve">ind.conf. volume erogato</t>
  </si>
  <si>
    <t xml:space="preserve">idx_volume_fatturato</t>
  </si>
  <si>
    <t xml:space="preserve">ind.conf. volume fatturato</t>
  </si>
  <si>
    <t xml:space="preserve">idx_volume_acquistato_terzi</t>
  </si>
  <si>
    <t xml:space="preserve">ind.conf. volume acquistato da terzi</t>
  </si>
  <si>
    <t xml:space="preserve">idx_volume_ceduto_terzi</t>
  </si>
  <si>
    <t xml:space="preserve">ind.conf. volume ceduto a terzi</t>
  </si>
  <si>
    <t xml:space="preserve">Addut_tronchi</t>
  </si>
  <si>
    <t xml:space="preserve">tinfra_a3_classi_reti</t>
  </si>
  <si>
    <t xml:space="preserve">Codice origine identificativo della rete principale, assegnato dal Gestore, di cui il tratto fa parte.
Tale codice deve corrispondere al ids_codice_origine della rete.</t>
  </si>
  <si>
    <t xml:space="preserve">ids_codice_tratto</t>
  </si>
  <si>
    <t xml:space="preserve">codice gis.tratto</t>
  </si>
  <si>
    <t xml:space="preserve">Codice identificativo del tratto di rete riportato su GIS, assegnato dal Gestore, laddove siano riportati i tratti singolarmente rappresentati (non raggruppati per categorie omogenee). Tale codice deve essere univoco per ogni tratto, non deve essere ripetuto né modificato.</t>
  </si>
  <si>
    <t xml:space="preserve">id_materiale</t>
  </si>
  <si>
    <t xml:space="preserve">materiale</t>
  </si>
  <si>
    <t xml:space="preserve">Indice che descrive il materiale con cui è realizzata l'opera. VEDI TABELLA</t>
  </si>
  <si>
    <t xml:space="preserve">intero 4 byte [mm]</t>
  </si>
  <si>
    <t xml:space="preserve">Indicare il diametro di ogni tronco di rete.</t>
  </si>
  <si>
    <t xml:space="preserve">anno messa opera</t>
  </si>
  <si>
    <t xml:space="preserve">Anno di messa in opera, inteso come anno di messa in esercizio del tronco di rete, espresso come "aaaa". Non utilizzare forme del tipo: anni 60 o '60.
Nel caso di investimento su rete esistente, tale campo equivale al campo anno di ristrutturazione previsto in altre opere, dato che a seguito di intervento il tronco è interamente o parzialmente sostituito, e quindi con nuove caratteristiche. Se l'intervento riguarda una porzione di tronco, il tratto sostituito deve essere inserito come nuovo tronco corredato di tutte le caratteristiche, mentre la lunghezza del tratto sostituito deve essere scomputata dal tronco di origine.
Non devono essere censite opere realizzate in anni successivi a quello di riferimento.
Per le opere IN COSTRUZIONE nell'anno di riferimento ma non ancora terminate inserire l'anno di riferimento.
VEDI REGOLE GENERALI</t>
  </si>
  <si>
    <t xml:space="preserve">protezione_catodica</t>
  </si>
  <si>
    <t xml:space="preserve">protezione catodica</t>
  </si>
  <si>
    <t xml:space="preserve">Indicare la presenza di protezione catodica per condotte metalliche.</t>
  </si>
  <si>
    <t xml:space="preserve">Lunghezza del tratto di rete, espressa in chilometri.
La somma dei tratti appartenenti alla stessa rete principale deve corrispondere alla lunghezza totale della rete principale.
Non deve essere conteggiata la lunghezza degli eventuali allacci.</t>
  </si>
  <si>
    <t xml:space="preserve">idx_materiale</t>
  </si>
  <si>
    <t xml:space="preserve">ind.conf. materiale</t>
  </si>
  <si>
    <t xml:space="preserve">idx_diametro</t>
  </si>
  <si>
    <t xml:space="preserve">ind.conf. diametro</t>
  </si>
  <si>
    <t xml:space="preserve">idx_anno</t>
  </si>
  <si>
    <t xml:space="preserve">ind.conf. anno</t>
  </si>
  <si>
    <t xml:space="preserve">idx_lunghezza</t>
  </si>
  <si>
    <t xml:space="preserve">ind.conf. lunghezza</t>
  </si>
  <si>
    <t xml:space="preserve">Addut_com_serv</t>
  </si>
  <si>
    <t xml:space="preserve">tinfra_a3_comuni</t>
  </si>
  <si>
    <t xml:space="preserve">Codice origine identificativo della rete principale, assegnato dal Gestore.
Tale codice deve corrispondere al ids_codice_origine della rete.</t>
  </si>
  <si>
    <t xml:space="preserve">Codice ISTAT del Comune servito dalla condotta/rete. VEDI TABELLA
Nel caso di più comuni serviti dalla stessa rete, il codice della rete deve essere ripetuto.</t>
  </si>
  <si>
    <t xml:space="preserve">Addut_inreti</t>
  </si>
  <si>
    <t xml:space="preserve">tinfra_a3_reti</t>
  </si>
  <si>
    <t xml:space="preserve">Codice origine identificativo della rete di adduzione, assegnato dal Gestore, corrispondente al ids_codice_origine individuato nella scheda principale delle Adduttrici.
Per tutte le adduttrici deve essere indicata la rete di distribuzione finale cui la risorsa trasportata è destinata, sia che la risorsa sia sottoposta a trattamento di potabilizzazione sia che sia immessa direttamente in rete.
Nel caso di più reti di distribuzione il codice dell'adduttrice deve essere ripetuto.</t>
  </si>
  <si>
    <t xml:space="preserve">Codice origine assegnato dal Gestore alla rete di distribuzione a cui è destinata la risorsa trasportata dall'adduttrice. Tale codice deve corrispondere al ids_codice_origine della Distribuzione (53500). Se la rete di distribuzione è gestita da altri deve essere indicato l'ids_codice_origine della Distribuzione utilizzato dal Gestore effettivo.</t>
  </si>
  <si>
    <t xml:space="preserve">Indicare il gestore della rete di distribuzione a cui è destinata la risorsa trasportata dall'adduttrice. Se trattasi di Gestore sul territorio della Regione Toscana utilizzare i codici definiti in tabella, altrimenti indicarne il nome.</t>
  </si>
  <si>
    <t xml:space="preserve">Accumuli</t>
  </si>
  <si>
    <t xml:space="preserve">tinfra_a4</t>
  </si>
  <si>
    <t xml:space="preserve">id_tipo_serbatoio</t>
  </si>
  <si>
    <t xml:space="preserve">tipo serbatoio</t>
  </si>
  <si>
    <t xml:space="preserve">Indice che descrive l'opera di accumulo in funzione della posizione rispetto la piano di campagna. VEDI TABELLA</t>
  </si>
  <si>
    <t xml:space="preserve">volume_serbatoio</t>
  </si>
  <si>
    <t xml:space="preserve">volume serbatoio</t>
  </si>
  <si>
    <t xml:space="preserve">Volume complessivo disponibile dell'opera di accumulo.</t>
  </si>
  <si>
    <t xml:space="preserve">quota_serbatoio_terra</t>
  </si>
  <si>
    <t xml:space="preserve">quota del serbatoio da terra</t>
  </si>
  <si>
    <t xml:space="preserve">Quota, espressa in metri, dell'opera di accumulo dal piano di campagna misurata al fondo del serbatoio. Deve essere uguale a zero nel caso di opere di accumulo a terra o interrate.</t>
  </si>
  <si>
    <t xml:space="preserve">pres_misura_livello</t>
  </si>
  <si>
    <t xml:space="preserve">misura livello</t>
  </si>
  <si>
    <t xml:space="preserve">Indicare la presenza di sistema di misura del livello di acqua nel serbatoio.</t>
  </si>
  <si>
    <t xml:space="preserve">Indicare l'assenza o il tipo di trattamento di clorazione prevalente installato presso l'opera di presa. VEDI TABELLA
Le clorazioni "dirette" sulle captazioni devono essere evidenziate tramite questo campo (non come potabilizzatori), mentre le "centrali di disinfezione", intese come manufatti autonomi rispetto a reti e altre opere ove presenti clorazioni dirette o in linea, devono essere registrate fra i potabilizzatori.</t>
  </si>
  <si>
    <t xml:space="preserve">idx_volume_serbatoio</t>
  </si>
  <si>
    <t xml:space="preserve">ind.conf. volume serbatoio</t>
  </si>
  <si>
    <t xml:space="preserve">Accumuli_inadd</t>
  </si>
  <si>
    <t xml:space="preserve">tinfra_a4_adduzioni</t>
  </si>
  <si>
    <t xml:space="preserve">Codice origine identificativo dell'opera di accumulo, assegnato dal Gestore, corrispondente al ids_codice_origine individuato nella scheda principale degli Accumuli.
Per tutti gli accumuli deve essere indicata la rete di adduzione collegata al sistema di accumulo.
Nel caso di più reti di adduzione il codice dell'opera di accumulo deve essere ripetuto.</t>
  </si>
  <si>
    <t xml:space="preserve">ids_codice_adduzione</t>
  </si>
  <si>
    <t xml:space="preserve">codice adduzione</t>
  </si>
  <si>
    <t xml:space="preserve">Codice origine assegnato dal Gestore alla rete di adduzione collegata al sistema di accumulo. Tale codice deve corrispondere al ids_codice_origine della Adduzione. Se la rete di adduzione è gestita da altri deve essere indicato l'ids_codice_origine della Adduzione utilizzato dal Gestore effettivo.</t>
  </si>
  <si>
    <t xml:space="preserve">id_gestore_adduzione</t>
  </si>
  <si>
    <t xml:space="preserve">gestore adduzione</t>
  </si>
  <si>
    <t xml:space="preserve">Indicare il gestore della rete di adduzione da cui arriva la risorsa che viene accumulata nel serbatoio. Se trattasi di Gestore sul territorio della Regione Toscana utilizzare i codici definiti in tabella, altrimenti indicarne il nome.</t>
  </si>
  <si>
    <t xml:space="preserve">Accumuli_inreti</t>
  </si>
  <si>
    <t xml:space="preserve">tinfra_a4_reti</t>
  </si>
  <si>
    <t xml:space="preserve">Codice origine identificativo dell'opera di accumulo, assegnato dal Gestore, corrispondente al ids_codice_origine individuato nella scheda principale degli Accumuli.
Per tutti gli accumuli, anche quelli intermedi, deve essere indicata la rete di distribuzione finale cui la risorsa accumulata è destinata, sia che la risorsa sia sottoposta a trattamento di potabilizzazione sia che sia immessa direttamente in rete.
Nel caso di più reti di distribuzione il codice dell'opera di accumulo deve essere ripetuto.</t>
  </si>
  <si>
    <t xml:space="preserve">Codice origine assegnato dal Gestore alla rete di distribuzione a cui è destinata la risorsa accumulata. Tale codice deve corrispondere al ids_codice_origine della Distribuzione. Se la rete di distribuzione è gestita da altri deve essere indicato l'ids_codice_origine della Distribuzione utilizzato dal Gestore effettivo.</t>
  </si>
  <si>
    <t xml:space="preserve">Indicare il gestore della rete di distribuzione a cui è destinata la risorsa accumulata. Se trattasi di Gestore sul territorio della Regione Toscana utilizzare i codici definiti in tabella, altrimenti indicarne il nome.</t>
  </si>
  <si>
    <t xml:space="preserve">Pompaggi</t>
  </si>
  <si>
    <t xml:space="preserve">tinfra_a5</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</si>
  <si>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Non devono essere indicate le pompe a servizio di altre opere (ad esempio potabilizzatori, pozzi) perché già presenti nelle specifiche sezioni. 
Le pompe a servizio del lavaggio filtri non devono essere elencate fra i pompaggi.</t>
  </si>
  <si>
    <t xml:space="preserve">anno ristrutturazione civili</t>
  </si>
  <si>
    <t xml:space="preserve">conservazione op.elettromeccaniche</t>
  </si>
  <si>
    <t xml:space="preserve">Anno di istallazione del cloratore</t>
  </si>
  <si>
    <t xml:space="preserve">Anno ultima ristrutturazione del cloratore</t>
  </si>
  <si>
    <t xml:space="preserve">Pompaggi_pompe</t>
  </si>
  <si>
    <t xml:space="preserve">tinfra_a5_pompe</t>
  </si>
  <si>
    <t xml:space="preserve">Codice origine identificativo del sistema di pompaggio assegnato dal Gestore, corrispondente al ids_codice_origine individuato nella scheda principale dei Pompaggi, del quale la pompa fa parte.</t>
  </si>
  <si>
    <t xml:space="preserve">Pompaggi_inpotab</t>
  </si>
  <si>
    <t xml:space="preserve">tinfra_a5_potab</t>
  </si>
  <si>
    <t xml:space="preserve">Codice origine identificativo del sistema di pompaggio, assegnato dal Gestore, corrispondente al ids_codice_origine individuato nella scheda principale dei Pompaggi.
Devono essere rappresentati solo i sistemi di pompaggio verso uno o più impianti di potabilizzazione; nel caso di più potabilizzatori il codice del pompaggio deve essere ripetuto.
Se il campo risulta compilato deve essere indicato il codice del potabilizzatore cui la risorsa è destinata.</t>
  </si>
  <si>
    <t xml:space="preserve">Codice origine assegnato dal Gestore al potabilizzatore a cui è destinata la risorsa spinta dall'opera di pompaggio. Tale codice deve corrispondere al ids_codice_origine del potabilizzatore. Se il potabilizzatore è gestito da altri deve essere indicato l'ids_codice_origine del potabilizzatore utilizzato dal Gestore effettivo.</t>
  </si>
  <si>
    <t xml:space="preserve">Indicare il gestore del potabilizzatore a cui è destinata la risorsa spinta dall'opera di pompaggio. Se trattasi di Gestore sul territorio della Regione Toscana utilizzare i codici definiti in tabella, altrimenti indicarne il nome.</t>
  </si>
  <si>
    <t xml:space="preserve">Pompaggi_inserba</t>
  </si>
  <si>
    <t xml:space="preserve">tinfra_a5_serbatoi</t>
  </si>
  <si>
    <t xml:space="preserve">Codice origine identificativo del sistema di pompaggio, assegnato dal Gestore, corrispondente al ids_codice_origine individuato nella scheda principale dei Pompaggi.
Devono essere rappresentati solo i sistemi di pompaggio verso uno o più serbatoi; nel caso di più serbatoi il codice del sistema di pompaggio deve essere ripetuto.
Se il campo risulta compilato deve essere indicato il codice dell'accumulo cui la risorsa è destinata.</t>
  </si>
  <si>
    <t xml:space="preserve">ids_codice_serbatoio</t>
  </si>
  <si>
    <t xml:space="preserve">codice serbatoio</t>
  </si>
  <si>
    <t xml:space="preserve">Codice origine assegnato dal Gestore all'accumulo a cui è destinata la risorsa spinta dall'opera di pompaggio. Tale codice deve corrispondere al ids_codice_origine dell'accumulo. Se l'accumulo è gestito da altri deve essere indicato l'ids_codice_origine dell'accumulo utilizzato dal Gestore effettivo.</t>
  </si>
  <si>
    <t xml:space="preserve">id_gestore_serbatoio</t>
  </si>
  <si>
    <t xml:space="preserve">gestore serbatoio</t>
  </si>
  <si>
    <t xml:space="preserve">Indicare il gestore dell'accumulo a cui è destinata la risorsa spinta dall'opera di pompaggio. Se trattasi di Gestore sul territorio della Regione Toscana utilizzare i codici definiti in tabella, altrimenti indicarne il nome.</t>
  </si>
  <si>
    <t xml:space="preserve">Distribuzioni</t>
  </si>
  <si>
    <t xml:space="preserve">tinfra_a6</t>
  </si>
  <si>
    <t xml:space="preserve">descrizione rete distribuzione</t>
  </si>
  <si>
    <t xml:space="preserve">lunghezza_distrettualizzata</t>
  </si>
  <si>
    <t xml:space="preserve">lunghezza rete distrettualizzata</t>
  </si>
  <si>
    <t xml:space="preserve">Lunghezza della rete che risulta presente nella distrettualizzazione</t>
  </si>
  <si>
    <r>
      <rPr>
        <sz val="8"/>
        <color rgb="FF000000"/>
        <rFont val="Arial"/>
        <family val="2"/>
        <charset val="1"/>
      </rPr>
      <t xml:space="preserve">Numero di utenze dirette - di cui domestiche </t>
    </r>
    <r>
      <rPr>
        <sz val="8"/>
        <color rgb="FFFF0000"/>
        <rFont val="Arial"/>
        <family val="2"/>
        <charset val="1"/>
      </rPr>
      <t xml:space="preserve">(intese come utenze attive al 31 dicembre dell'anno)</t>
    </r>
  </si>
  <si>
    <r>
      <rPr>
        <sz val="8"/>
        <color rgb="FF000000"/>
        <rFont val="Arial"/>
        <family val="2"/>
        <charset val="1"/>
      </rPr>
      <t xml:space="preserve">Numero di utenze dirette - di cui domestiche residenti </t>
    </r>
    <r>
      <rPr>
        <sz val="8"/>
        <color rgb="FFFF0000"/>
        <rFont val="Arial"/>
        <family val="2"/>
        <charset val="1"/>
      </rPr>
      <t xml:space="preserve">(intese come utenze attive al 31 dicembre dell'anno)</t>
    </r>
  </si>
  <si>
    <r>
      <rPr>
        <sz val="8"/>
        <color rgb="FF000000"/>
        <rFont val="Arial"/>
        <family val="2"/>
        <charset val="1"/>
      </rPr>
      <t xml:space="preserve">Numero di utenze condominiali </t>
    </r>
    <r>
      <rPr>
        <sz val="8"/>
        <color rgb="FFFF0000"/>
        <rFont val="Arial"/>
        <family val="2"/>
        <charset val="1"/>
      </rPr>
      <t xml:space="preserve">(intese come utenze attive al 31 dicembre dell'anno)</t>
    </r>
  </si>
  <si>
    <r>
      <rPr>
        <sz val="8"/>
        <color rgb="FF000000"/>
        <rFont val="Arial"/>
        <family val="2"/>
        <charset val="1"/>
      </rPr>
      <t xml:space="preserve">Numero di utenze indirette </t>
    </r>
    <r>
      <rPr>
        <sz val="8"/>
        <color rgb="FFFF0000"/>
        <rFont val="Arial"/>
        <family val="2"/>
        <charset val="1"/>
      </rPr>
      <t xml:space="preserve">(intese come utenze attive al 31 dicembre dell'anno)</t>
    </r>
  </si>
  <si>
    <r>
      <rPr>
        <sz val="8"/>
        <color rgb="FF000000"/>
        <rFont val="Arial"/>
        <family val="2"/>
        <charset val="1"/>
      </rPr>
      <t xml:space="preserve">Numero di utenze indirette - di cui domestiche </t>
    </r>
    <r>
      <rPr>
        <sz val="8"/>
        <color rgb="FFFF0000"/>
        <rFont val="Arial"/>
        <family val="2"/>
        <charset val="1"/>
      </rPr>
      <t xml:space="preserve">(intese come utenze attive al 31 dicembre dell'anno)</t>
    </r>
  </si>
  <si>
    <r>
      <rPr>
        <sz val="8"/>
        <color rgb="FF000000"/>
        <rFont val="Arial"/>
        <family val="2"/>
        <charset val="1"/>
      </rPr>
      <t xml:space="preserve">Numero di utenze indirette - di cui domestiche residenti </t>
    </r>
    <r>
      <rPr>
        <sz val="8"/>
        <color rgb="FFFF0000"/>
        <rFont val="Arial"/>
        <family val="2"/>
        <charset val="1"/>
      </rPr>
      <t xml:space="preserve">(intese come utenze attive al 31 dicembre dell'anno)</t>
    </r>
  </si>
  <si>
    <t xml:space="preserve">allacci</t>
  </si>
  <si>
    <t xml:space="preserve">numero allacci</t>
  </si>
  <si>
    <t xml:space="preserve">Numero totale di allacci presenti sulla rete.</t>
  </si>
  <si>
    <t xml:space="preserve">utenze_misuratore</t>
  </si>
  <si>
    <t xml:space="preserve">Numero di utenze totali dotate di misuratore servite dalla rete.
In caso di opera in fermo impianto o dismissione questo dato deve essere ZERO.</t>
  </si>
  <si>
    <t xml:space="preserve">Volume in ingresso alla rete di distribuzione (A09 ex DM 99/97).
Tale volume deve essere scomputato del volume ceduto a terzi, inteso sia come volume ceduto ad altri soggetti che come volume del Gestore immesso in altre reti del medesimo Gestore.
In caso di opera in fermo impianto  totale, dismessa o eliminata da DBI  questo dato deve essere ZERO.</t>
  </si>
  <si>
    <t xml:space="preserve">Volume consumato autorizzato (A10DIS+A11DIS+A12uDIS ex DM 99/97) erogato alle utenze servite dalla distributrice (consumo complessivo dell'anno), dove A12u è il volume autorizzato e non fatturato di utenza (non di processo - anche con riferimento ai registri RQTI). 
Tale volume è diverso dal volume fatturato in presenza di erogazioni autorizzate ma non fatturate (es. anti incendio).
In caso di opera in fermo impianto totale, dismessa o eliminata da DBI questo dato deve essere ZERO.</t>
  </si>
  <si>
    <t xml:space="preserve">Volume totale fatturato alle utenze servite dalla rete (A20DIS=A10DIS+A11DIS ex DM 99/97) in termini di consumo complessivo e fatturato dell'anno.
Deve corrispondere alla somma dei volumi fatturati alle utenze inclusi i volumi fatturati e non misurati (es. bocche tarate).
In caso di opera in fermo impianto totale, dismessa o eliminata da DBI questo dato deve essere ZERO.</t>
  </si>
  <si>
    <t xml:space="preserve">volume_terzi_acquistato</t>
  </si>
  <si>
    <t xml:space="preserve">Volume totale di acqua acquistato da altri Gestori, sia trattata che grezza, immesso nella rete per la distribuzione. (A07 ex DM 99/97)
Tale volume è quota parte del volume immesso in rete.
In caso di opera in fermo impianto o dismissione questo dato deve essere ZERO.</t>
  </si>
  <si>
    <t xml:space="preserve">volume_terzi_ceduto</t>
  </si>
  <si>
    <t xml:space="preserve">Volume totale di acqua venduto ad altri Gestori, sia trattata che grezza. (A08 ex DM 99/97)
In caso di opera in fermo impianto o dismissione questo dato deve essere ZERO.</t>
  </si>
  <si>
    <t xml:space="preserve">numero di punti di clorazione presenti nella rete</t>
  </si>
  <si>
    <t xml:space="preserve">calcolo_ili</t>
  </si>
  <si>
    <t xml:space="preserve">calcolo Infrastructure Leakage Index (ILI)</t>
  </si>
  <si>
    <t xml:space="preserve">Indicare se per la rete di distribuzione è stato calcolato il valore dell'Infrastructure Leakage Index (ILI), così come definito dall'IWA.</t>
  </si>
  <si>
    <t xml:space="preserve">riparazioni_allacci</t>
  </si>
  <si>
    <t xml:space="preserve">numero di riparazioni sugli allacci</t>
  </si>
  <si>
    <r>
      <rPr>
        <sz val="8"/>
        <color rgb="FF000000"/>
        <rFont val="Arial"/>
        <family val="2"/>
        <charset val="1"/>
      </rPr>
      <t xml:space="preserve">Numero totale di riparazioni sugli allacci</t>
    </r>
    <r>
      <rPr>
        <sz val="8"/>
        <color rgb="FFFF0000"/>
        <rFont val="Arial"/>
        <family val="2"/>
        <charset val="1"/>
      </rPr>
      <t xml:space="preserve"> (devono comprendere solo gli interventi sull’allaccio vero e proprio e non sul contatore).
</t>
    </r>
    <r>
      <rPr>
        <sz val="8"/>
        <color rgb="FF000000"/>
        <rFont val="Arial"/>
        <family val="2"/>
        <charset val="1"/>
      </rPr>
      <t xml:space="preserve">In caso di opera in fermo impianto o dismissione questo dato deve essere ZERO.</t>
    </r>
  </si>
  <si>
    <t xml:space="preserve">riparazioni_rete</t>
  </si>
  <si>
    <t xml:space="preserve">numero di riparazioni sulla rete</t>
  </si>
  <si>
    <r>
      <rPr>
        <sz val="8"/>
        <color rgb="FF000000"/>
        <rFont val="Arial"/>
        <family val="2"/>
        <charset val="1"/>
      </rPr>
      <t xml:space="preserve">Numero totale di riparazioni sulla rete.</t>
    </r>
    <r>
      <rPr>
        <sz val="8"/>
        <color rgb="FFFF0000"/>
        <rFont val="Arial"/>
        <family val="2"/>
        <charset val="1"/>
      </rPr>
      <t xml:space="preserve">Nel numero devono essere conteggiati anche interventi su organi di manovra e pozzetti.</t>
    </r>
  </si>
  <si>
    <t xml:space="preserve">press_esercizio_max</t>
  </si>
  <si>
    <t xml:space="preserve">pressione massima di esercizio</t>
  </si>
  <si>
    <t xml:space="preserve">Pressione massima di esercizio della rete di distribuzione.
In caso di opera in fermo impianto o dismissione questo dato deve essere ZERO.</t>
  </si>
  <si>
    <t xml:space="preserve">press_esercizio_med</t>
  </si>
  <si>
    <t xml:space="preserve">pressione media di esercizio</t>
  </si>
  <si>
    <t xml:space="preserve">Pressione media di esercizio della rete di distribuzione.
In caso di opera in fermo impianto o dismissione questo dato deve essere ZERO.</t>
  </si>
  <si>
    <t xml:space="preserve">press_esercizio_min</t>
  </si>
  <si>
    <t xml:space="preserve">pressione minima di esercizio</t>
  </si>
  <si>
    <t xml:space="preserve">Pressione minima di esercizio della rete di distribuzione.
In caso di opera in fermo impianto o dismissione questo dato deve essere ZERO.</t>
  </si>
  <si>
    <t xml:space="preserve">ind.conf. volume immesso rete</t>
  </si>
  <si>
    <t xml:space="preserve">idx_volume_terzi_acquistato</t>
  </si>
  <si>
    <t xml:space="preserve">ind.conf. volume terzi acquistato</t>
  </si>
  <si>
    <t xml:space="preserve">idx_volume_terzi_ceduto</t>
  </si>
  <si>
    <t xml:space="preserve">ind.conf. volume terzi ceduto</t>
  </si>
  <si>
    <t xml:space="preserve">idx_lunghezza_distrettualizzata</t>
  </si>
  <si>
    <t xml:space="preserve">ind.conf. lunghezza rete distrettualizzata</t>
  </si>
  <si>
    <t xml:space="preserve">idx_calcolo_ili</t>
  </si>
  <si>
    <t xml:space="preserve">ind.conf. calcolo Infrastructure Leakage Index (ILI)</t>
  </si>
  <si>
    <t xml:space="preserve">idx_press_esercizio_max</t>
  </si>
  <si>
    <t xml:space="preserve">ind.conf. press_esercizio_max</t>
  </si>
  <si>
    <t xml:space="preserve">idx_press_esercizio_med</t>
  </si>
  <si>
    <t xml:space="preserve">ind.conf. pressione media di esercizio</t>
  </si>
  <si>
    <t xml:space="preserve">idx_press_esercizio_min</t>
  </si>
  <si>
    <t xml:space="preserve">ind.conf. pressione minima di esercizio</t>
  </si>
  <si>
    <t xml:space="preserve">Distrib_tronchi</t>
  </si>
  <si>
    <t xml:space="preserve">tinfra_a6_classi_reti</t>
  </si>
  <si>
    <t xml:space="preserve">gestione_pressione</t>
  </si>
  <si>
    <t xml:space="preserve">rete con gestione della pressione di esercizio</t>
  </si>
  <si>
    <t xml:space="preserve">Indicare se per il tratto di rete è previsto un sistema di gestione della pressione di esercizio.</t>
  </si>
  <si>
    <t xml:space="preserve">Distrib_com_serv</t>
  </si>
  <si>
    <t xml:space="preserve">tinfra_a6_comuni</t>
  </si>
  <si>
    <t xml:space="preserve">popolazione_servita</t>
  </si>
  <si>
    <t xml:space="preserve">popolazione servita (0-100)</t>
  </si>
  <si>
    <t xml:space="preserve">Percentuale di popolazione servita sul totale dei residenti per ogni comune indicato.</t>
  </si>
  <si>
    <t xml:space="preserve">Distrib_loc_serv</t>
  </si>
  <si>
    <t xml:space="preserve">tinfra_a6_localita</t>
  </si>
  <si>
    <t xml:space="preserve">id_localita_istat</t>
  </si>
  <si>
    <t xml:space="preserve">Codice ISTAT della Località (centri e nuclei) servita dalla condotta/rete. VEDI TABELLA
Nel caso di più località servite dalla stessa rete, il codice della rete deve essere ripetuto.</t>
  </si>
  <si>
    <t xml:space="preserve">Percentuale di popolazione servita sul totale dei residenti per ogni località indicata.</t>
  </si>
  <si>
    <t xml:space="preserve">Fognature</t>
  </si>
  <si>
    <t xml:space="preserve">tinfra_f1</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</si>
  <si>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Di norma una rete fognaria è l'insieme di tubazioni e manufatti connessi (sollevamenti, sfioratori, ecc...) che convogliano i reflui, anche tramite un collettore finale, ad un solo punto di scarico.
Non devono essere registrate le fognature bianche.</t>
  </si>
  <si>
    <t xml:space="preserve">descrizione rete fognatura</t>
  </si>
  <si>
    <t xml:space="preserve">Lunghezza totale della rete, espressa in chilometri.
Il dato deve corrispondere alla somma dei tratti appartenenti alla rete principale.
Non deve essere conteggiata la lunghezza degli allacci.</t>
  </si>
  <si>
    <t xml:space="preserve">lunghezza_allacci</t>
  </si>
  <si>
    <t xml:space="preserve">lunghezza totale allacci</t>
  </si>
  <si>
    <t xml:space="preserve">Lunghezza totale degli allacci.</t>
  </si>
  <si>
    <t xml:space="preserve">lunghezza_mista_ispezione</t>
  </si>
  <si>
    <t xml:space="preserve">lunghezza rete mista soggetta a ispezione</t>
  </si>
  <si>
    <t xml:space="preserve">lunghezza della rete mista soggetta a ispezione </t>
  </si>
  <si>
    <t xml:space="preserve">lunghezza_nera_ispezione</t>
  </si>
  <si>
    <t xml:space="preserve">lunghezza rete nera soggetta a ispezione</t>
  </si>
  <si>
    <t xml:space="preserve">lunghezza della rete nera soggetta a ispezione </t>
  </si>
  <si>
    <t xml:space="preserve">Volume totale fatturato alle utenze servite dalla rete.</t>
  </si>
  <si>
    <t xml:space="preserve">utenze_totali</t>
  </si>
  <si>
    <t xml:space="preserve">utenze totali</t>
  </si>
  <si>
    <t xml:space="preserve">Numero di utenze totali servite dalla rete (intese come utenze attive al 31 dicembre dell'anno)</t>
  </si>
  <si>
    <t xml:space="preserve">utenze_prod_autorizzate</t>
  </si>
  <si>
    <t xml:space="preserve">utenze industriali</t>
  </si>
  <si>
    <t xml:space="preserve">Numero di utenze produttive autorizzate servite dalla rete (intese come utenze attive al 31 dicembre dell'anno).</t>
  </si>
  <si>
    <t xml:space="preserve">volume_prod_autorizzate</t>
  </si>
  <si>
    <t xml:space="preserve">volume utenze industriali</t>
  </si>
  <si>
    <t xml:space="preserve">Volume fatturato alle utenze industriali autorizzate a scaricare in fognatura ai sensi del D.Lgs. 152/2006.
In caso di opera in fermo impianto o dismissione questo dato deve essere ZERO.</t>
  </si>
  <si>
    <t xml:space="preserve">scaricatori_piena</t>
  </si>
  <si>
    <t xml:space="preserve">numero scaricatori piena</t>
  </si>
  <si>
    <t xml:space="preserve">Numero di scaricatori di piena presenti sulla rete.</t>
  </si>
  <si>
    <t xml:space="preserve">episodi_allagamento</t>
  </si>
  <si>
    <t xml:space="preserve">episodi allagamento</t>
  </si>
  <si>
    <t xml:space="preserve">Indicare il numero di eventi di allagamento connessi a guasti fognari e/o a rigurgiti.
In caso di opera in fermo impianto o dismissione questo dato deve essere ZERO.</t>
  </si>
  <si>
    <t xml:space="preserve">lunghezza_depurata</t>
  </si>
  <si>
    <t xml:space="preserve">lunghezza conn.depuratore</t>
  </si>
  <si>
    <r>
      <rPr>
        <sz val="8"/>
        <color rgb="FF000000"/>
        <rFont val="Arial"/>
        <family val="2"/>
        <charset val="1"/>
      </rPr>
      <t xml:space="preserve">Lunghezza della rete che fa capo ad una connessione con depuratore. </t>
    </r>
    <r>
      <rPr>
        <sz val="8"/>
        <color rgb="FFFF0000"/>
        <rFont val="Arial"/>
        <family val="2"/>
        <charset val="1"/>
      </rPr>
      <t xml:space="preserve">Inserire il valore 0 per le reti che vanno a dispersione in ambiente.</t>
    </r>
  </si>
  <si>
    <t xml:space="preserve">scarico_superficiale</t>
  </si>
  <si>
    <t xml:space="preserve">scarico superficiale</t>
  </si>
  <si>
    <t xml:space="preserve">Indicare se il collettore o la rete fognaria scarica direttamente in acque superficiali.</t>
  </si>
  <si>
    <t xml:space="preserve">idx_volume_prod_autorizzate</t>
  </si>
  <si>
    <t xml:space="preserve">ind.conf. volume utenze industriali</t>
  </si>
  <si>
    <t xml:space="preserve">idx_lunghezza_allacci</t>
  </si>
  <si>
    <t xml:space="preserve">ind.conf. lunghezza totale allacci</t>
  </si>
  <si>
    <t xml:space="preserve">idx_lunghezza_mista_ispezione</t>
  </si>
  <si>
    <t xml:space="preserve">ind.conf. lunghezza rete mista soggetta a ispezione</t>
  </si>
  <si>
    <t xml:space="preserve">idx_lunghezza_nera_ispezione</t>
  </si>
  <si>
    <t xml:space="preserve">ind.conf. lunghezza rete nera soggetta a ispezione</t>
  </si>
  <si>
    <t xml:space="preserve">Fognat_tronchi</t>
  </si>
  <si>
    <t xml:space="preserve">tinfra_f1_classi_reti</t>
  </si>
  <si>
    <t xml:space="preserve">testo 16 car [utf8] [mm]</t>
  </si>
  <si>
    <t xml:space="preserve">id_refluo_trasportato</t>
  </si>
  <si>
    <t xml:space="preserve">refluo trasportato</t>
  </si>
  <si>
    <t xml:space="preserve">Indicare la tipologia di rete, mista o nera, in funzione del refluo trasportato. VEDI TABELLA
Non devono essere registrate le fognature bianche.</t>
  </si>
  <si>
    <t xml:space="preserve">funziona_gravita</t>
  </si>
  <si>
    <t xml:space="preserve">funziona gravita</t>
  </si>
  <si>
    <t xml:space="preserve">depurazione_finale</t>
  </si>
  <si>
    <t xml:space="preserve">presenza di depurazione finale</t>
  </si>
  <si>
    <t xml:space="preserve">Fognat_com_serv</t>
  </si>
  <si>
    <t xml:space="preserve">tinfra_f1_comuni</t>
  </si>
  <si>
    <t xml:space="preserve">popolazione_depurata</t>
  </si>
  <si>
    <t xml:space="preserve">popolazione depurata (0-100)</t>
  </si>
  <si>
    <t xml:space="preserve">Percentuale di popolazione servita da depurazione sul totale dei residenti per ogni comune indicato.
Tale percentuale deve essere inferiore o uguale alla percentuale di popolazione servita da fognatura sul totale dei residenti per il medesimo comune.</t>
  </si>
  <si>
    <t xml:space="preserve">Fognat_loc_serv</t>
  </si>
  <si>
    <t xml:space="preserve">tinfra_f1_localita</t>
  </si>
  <si>
    <t xml:space="preserve">Percentuale di popolazione servita da depurazione sul totale dei residenti per ogni località indicata.
Tale percentuale deve essere inferiore o uguale alla percentuale di popolazione servita da fognatura sul totale dei residenti per la medesima località.</t>
  </si>
  <si>
    <t xml:space="preserve">Sollevamenti</t>
  </si>
  <si>
    <t xml:space="preserve">tinfra_f2</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</si>
  <si>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Non devono essere indicate le pompe a servizio dei depuratori perché già presenti nella specifca sezione. </t>
  </si>
  <si>
    <t xml:space="preserve">pres_sgrgliatore</t>
  </si>
  <si>
    <t xml:space="preserve">sgrigliatore</t>
  </si>
  <si>
    <t xml:space="preserve">Indicare la presenza di sgrigliatore presso il sistema di sollevamento.</t>
  </si>
  <si>
    <t xml:space="preserve">Sollev_pompe</t>
  </si>
  <si>
    <t xml:space="preserve">tinfra_f2_pompe</t>
  </si>
  <si>
    <t xml:space="preserve">Codice origine identificativo del sistema di sollevamento assegnato dal Gestore, corrispondente al ids_codice_origine individuato nella scheda principale dei Sollevamenti, del quale la pompa fa parte.</t>
  </si>
  <si>
    <t xml:space="preserve">Collettori</t>
  </si>
  <si>
    <t xml:space="preserve">tinfra_f3</t>
  </si>
  <si>
    <t xml:space="preserve">descrizione collettre</t>
  </si>
  <si>
    <t xml:space="preserve">utenze_industriali</t>
  </si>
  <si>
    <t xml:space="preserve">Inserire il numero delle utenze di tipo industriale</t>
  </si>
  <si>
    <t xml:space="preserve">volumi_utenze_industriali</t>
  </si>
  <si>
    <t xml:space="preserve">volumi utenze industriali</t>
  </si>
  <si>
    <t xml:space="preserve">Volume delle utenze industriali</t>
  </si>
  <si>
    <t xml:space="preserve">volume_trasportato</t>
  </si>
  <si>
    <t xml:space="preserve">volume trasportato</t>
  </si>
  <si>
    <t xml:space="preserve">Volume di acque reflue trasportato dalla condotta.
In caso di opera in fermo impianto o dismissione questo dato deve essere ZERO.</t>
  </si>
  <si>
    <t xml:space="preserve">pres_scarico_superficiale</t>
  </si>
  <si>
    <t xml:space="preserve">numero_scaricatori_piena</t>
  </si>
  <si>
    <t xml:space="preserve">idx_volume_trasportato</t>
  </si>
  <si>
    <t xml:space="preserve">ind.conf. volume trasportato</t>
  </si>
  <si>
    <t xml:space="preserve">idx_volumi_utenze_industriali</t>
  </si>
  <si>
    <t xml:space="preserve">ind.conf. volumi utenze industriali</t>
  </si>
  <si>
    <t xml:space="preserve">Collett_tronchi</t>
  </si>
  <si>
    <t xml:space="preserve">tinfra_f3_classi_reti</t>
  </si>
  <si>
    <t xml:space="preserve">Indicare se il funzionamento idraulico del tratto di rete è a gravità.</t>
  </si>
  <si>
    <t xml:space="preserve">Indicare se le acque reflue che transitano nel tronco sono destinate, in via principale e di norma, ad un depuratore.
S=depuratore
N=acqua superficiale</t>
  </si>
  <si>
    <t xml:space="preserve">Collett_com_serv</t>
  </si>
  <si>
    <t xml:space="preserve">tinfra_f3_comuni</t>
  </si>
  <si>
    <t xml:space="preserve">Depuratori</t>
  </si>
  <si>
    <t xml:space="preserve">tinfra_f4</t>
  </si>
  <si>
    <t xml:space="preserve">corpo_idrico_ricettore</t>
  </si>
  <si>
    <t xml:space="preserve">principale corpo idrico ricettore</t>
  </si>
  <si>
    <t xml:space="preserve">Indicare il nome del corpo idrico recettore degli effluenti del depuratore.</t>
  </si>
  <si>
    <r>
      <rPr>
        <sz val="8"/>
        <color rgb="FF000000"/>
        <rFont val="Arial"/>
        <family val="2"/>
        <charset val="1"/>
      </rPr>
      <t xml:space="preserve">Anno in cui è avvenuta l'ultima ristrutturazione delle opere elettromeccaniche dell'infrastruttura, espresso come "aaaa". Non utilizzare forme del tipo: anni 60 o '60.
L'anno di ristrutturazione deve essere successivo a quello di realizzazione dell'opera.
Non devono essere registrate ristrutturazioni avvenute in anni successivi a quello di riferimento.
</t>
    </r>
    <r>
      <rPr>
        <sz val="8"/>
        <color rgb="FFFF0000"/>
        <rFont val="Arial"/>
        <family val="2"/>
        <charset val="1"/>
      </rPr>
      <t xml:space="preserve">(Caso particolare: alcune tipologie di impianti, come le vasche Imhoff, non hanno parti elettromeccaniche, pertanto nel campo "anno di ristrutturazione delle opere elettromeccaniche" è corretto inserire  il codice convenzionale 9800. Nel corrispondente campo "stato di conservazione delle opere elettromeccaniche" inserire il valore 99 -Non applicabile)</t>
    </r>
    <r>
      <rPr>
        <sz val="8"/>
        <color rgb="FF000000"/>
        <rFont val="Arial"/>
        <family val="2"/>
        <charset val="1"/>
      </rPr>
      <t xml:space="preserve">. 
VEDI REGOLE GENERALI</t>
    </r>
  </si>
  <si>
    <t xml:space="preserve">potenzialita_progetto</t>
  </si>
  <si>
    <t xml:space="preserve">potenzialita progetto</t>
  </si>
  <si>
    <t xml:space="preserve">AE</t>
  </si>
  <si>
    <t xml:space="preserve">decimale 8 byte [AE]</t>
  </si>
  <si>
    <t xml:space="preserve">Potenzialità di progetto dell'impianto di depurazione.</t>
  </si>
  <si>
    <t xml:space="preserve">carico_totale_trattato</t>
  </si>
  <si>
    <t xml:space="preserve">carico totale trattato</t>
  </si>
  <si>
    <t xml:space="preserve">Carico totale trattato misurato in ingresso all'impianto.
Tale carico può confluire all'impianto mediante pubblica fognatura, condotta privata/interna o extra flusso (ex art. 110 D.Lgs. 152/2006).
Per abitante equivalente si intende il carico organico biodegradabile avente una richiesta biochimica di ossigeno a 5 giorni (BOD5) pari a 60 gr di ossigeno al giorno o una richiesta chimica di ossigeno (COD) pari a 130 gr di ossigeno al giorno (ex L.R. 20/2006).
In caso di opera in fermo impianto o dismissione questo dato deve essere ZERO.</t>
  </si>
  <si>
    <t xml:space="preserve">carico_civile_trattato</t>
  </si>
  <si>
    <t xml:space="preserve">carico civile trattato</t>
  </si>
  <si>
    <t xml:space="preserve">Carico civile trattato, è quello che confluisce all'impianto mediante pubblica fognatura.
Deve essere minore o uguale al Carico totale trattato.
Per abitante equivalente si intende il carico organico biodegradabile avente una richiesta biochimica di ossigeno a 5 giorni (BOD5) pari a 60 gr di ossigeno al giorno o una richiesta chimica di ossigeno (COD) pari a 130 gr di ossigeno al giorno (ex L.R. 20/2006).
In caso di opera in fermo impianto o dismissione questo dato deve essere ZERO.</t>
  </si>
  <si>
    <t xml:space="preserve">cod_medio_ingresso</t>
  </si>
  <si>
    <t xml:space="preserve">concentrazione media ingresso COD</t>
  </si>
  <si>
    <t xml:space="preserve">mg/l</t>
  </si>
  <si>
    <t xml:space="preserve">decimale 8 byte [mg/l]</t>
  </si>
  <si>
    <t xml:space="preserve">Concentrazione media annuale di COD in mg/litro misurata in ingresso al depuratore.
In caso di opera in fermo impianto o dismissione questo dato deve essere ZERO.</t>
  </si>
  <si>
    <t xml:space="preserve">cod_medio_uscita</t>
  </si>
  <si>
    <t xml:space="preserve">concentrazione media uscita COD</t>
  </si>
  <si>
    <t xml:space="preserve">Concentrazione media annuale di COD in mg/litro misurata in uscita al depuratore.
In caso di opera in fermo impianto o dismissione questo dato deve essere ZERO.</t>
  </si>
  <si>
    <t xml:space="preserve">volume_totale_trattato</t>
  </si>
  <si>
    <t xml:space="preserve">volume totale trattato</t>
  </si>
  <si>
    <t xml:space="preserve">Volume annuo complessivo di acque reflue in uscita dall'impianto di depurazione.
In caso di opera in fermo impianto o dismissione questo dato deve essere ZERO.</t>
  </si>
  <si>
    <t xml:space="preserve">vol_reflui_riutilizzo</t>
  </si>
  <si>
    <t xml:space="preserve">vol reflui riutilizzo</t>
  </si>
  <si>
    <t xml:space="preserve">Volume, in metri cubi anno di acque reflue depurate, destinato al riutilizzo.
In caso di opera in fermo impianto o dismissione questo dato deve essere ZERO.</t>
  </si>
  <si>
    <t xml:space="preserve">conforme152_06</t>
  </si>
  <si>
    <t xml:space="preserve">rispetto D.Lgs.n.152/06</t>
  </si>
  <si>
    <t xml:space="preserve">Indicare se l'opera è conforme alle norme sugli scarichi attualmente in vigore (D.Lgs. 152/2006), in termini di limiti per gli impianti &gt;=2000AE, in termini di trattamenti appropriati per gli impianti &lt;2000AE.</t>
  </si>
  <si>
    <t xml:space="preserve">energia_auto_prodotta</t>
  </si>
  <si>
    <t xml:space="preserve">energia auto prodotta</t>
  </si>
  <si>
    <t xml:space="preserve">Quantità di energia, in kwh, prodotta dall'impianto di depurazione.
In caso di opera in fermo impianto o dismissione questo dato deve essere ZERO.</t>
  </si>
  <si>
    <t xml:space="preserve">presidio_medio_impianto</t>
  </si>
  <si>
    <t xml:space="preserve">id_linea_acqua</t>
  </si>
  <si>
    <t xml:space="preserve">linea acqua</t>
  </si>
  <si>
    <t xml:space="preserve">Indicare il principale tipo di trattamento delle acque reflue. VEDI TABELLA</t>
  </si>
  <si>
    <t xml:space="preserve">numero_linee_acqua</t>
  </si>
  <si>
    <t xml:space="preserve">numero linee acqua</t>
  </si>
  <si>
    <t xml:space="preserve">Numero di linee di trattamento delle acque reflue.</t>
  </si>
  <si>
    <t xml:space="preserve">traa_terziario</t>
  </si>
  <si>
    <t xml:space="preserve">traa terziario</t>
  </si>
  <si>
    <t xml:space="preserve">Indicare se l'impianto di depurazione è dotato di trattamento terziario delle acque reflue.</t>
  </si>
  <si>
    <t xml:space="preserve">traa_imhoff</t>
  </si>
  <si>
    <t xml:space="preserve">traa imhoff</t>
  </si>
  <si>
    <t xml:space="preserve">Indicare se l'impianto di depurazione è dotato di vasche Imhoff e simili (es. fosse settiche).</t>
  </si>
  <si>
    <t xml:space="preserve">traa_biodischi</t>
  </si>
  <si>
    <t xml:space="preserve">traa biodischi</t>
  </si>
  <si>
    <t xml:space="preserve">Indicare se l'impianto di depurazione è dotato di sistemi di trattamento delle acque reflue con biodischi.</t>
  </si>
  <si>
    <t xml:space="preserve">traa_letti_percolatori</t>
  </si>
  <si>
    <t xml:space="preserve">traa letti percolatori</t>
  </si>
  <si>
    <t xml:space="preserve">Indicare se l'impianto di depurazione è dotato di letti percolatori.</t>
  </si>
  <si>
    <t xml:space="preserve">traa_equalizzazione</t>
  </si>
  <si>
    <t xml:space="preserve">traa equalizzazione</t>
  </si>
  <si>
    <t xml:space="preserve">Indicare se l'impianto di depurazione è dotato di sistemi di equalizzazione delle acque reflue.</t>
  </si>
  <si>
    <t xml:space="preserve">traa_griglia_tradiziona</t>
  </si>
  <si>
    <t xml:space="preserve">traa griglia tradiziona</t>
  </si>
  <si>
    <t xml:space="preserve">Indicare se l'impianto di depurazione è dotato di sistemi di grigliatura tradizionale delle acque reflue.</t>
  </si>
  <si>
    <t xml:space="preserve">traa_griglia_spinta</t>
  </si>
  <si>
    <t xml:space="preserve">traa griglia spinta</t>
  </si>
  <si>
    <t xml:space="preserve">Indicare se l'impianto di depurazione è dotato di sistemi di grigliatura spinta delle acque reflue.</t>
  </si>
  <si>
    <t xml:space="preserve">traa_dissabbiatura</t>
  </si>
  <si>
    <t xml:space="preserve">traa dissabbiatura</t>
  </si>
  <si>
    <t xml:space="preserve">Indicare se l'impianto di depurazione è dotato di sistemi di dissabbiatura delle acque reflue.</t>
  </si>
  <si>
    <t xml:space="preserve">traa_disoleatura</t>
  </si>
  <si>
    <t xml:space="preserve">traa disoleatura</t>
  </si>
  <si>
    <t xml:space="preserve">Indicare se l'impianto di depurazione è dotato di sistemi di disoleatura delle acque reflue.</t>
  </si>
  <si>
    <t xml:space="preserve">traa_sedimenta_primaria</t>
  </si>
  <si>
    <t xml:space="preserve">traa sedimenta primaria</t>
  </si>
  <si>
    <t xml:space="preserve">Indicare se l'impianto di depurazione è dotato di trattamento delle acque reflue con sedimentazione primaria.</t>
  </si>
  <si>
    <t xml:space="preserve">traa_denitrificazione</t>
  </si>
  <si>
    <t xml:space="preserve">traa denitrificazione</t>
  </si>
  <si>
    <t xml:space="preserve">Indicare se l'impianto di depurazione è dotato di sistemi di denitrificazione delle acque reflue.</t>
  </si>
  <si>
    <t xml:space="preserve">traa_ossida_si_nitrifica</t>
  </si>
  <si>
    <t xml:space="preserve">traa ossida si nitrifica</t>
  </si>
  <si>
    <t xml:space="preserve">Indicare se l'impianto di depurazione è dotato di sistemi di ossidazione e nitrificazione delle acque reflue.</t>
  </si>
  <si>
    <t xml:space="preserve">traa_ossida_no_nitrifica</t>
  </si>
  <si>
    <t xml:space="preserve">traa ossida no nitrifica</t>
  </si>
  <si>
    <t xml:space="preserve">Indicare se l'impianto di depurazione è dotato di sistemi di ossidazione senza nitrificazione delle acque reflue.</t>
  </si>
  <si>
    <t xml:space="preserve">traa_defosfataz_simulta</t>
  </si>
  <si>
    <t xml:space="preserve">traa defosfataz simulta</t>
  </si>
  <si>
    <t xml:space="preserve">Indicare se l'impianto di depurazione è dotato di sistemi di defosfatazione simultanea delle acque reflue.</t>
  </si>
  <si>
    <t xml:space="preserve">traa_sedimenta_seconda</t>
  </si>
  <si>
    <t xml:space="preserve">traa sedimenta seconda</t>
  </si>
  <si>
    <t xml:space="preserve">Indicare se l'impianto di depurazione è dotato di trattamento delle acque reflue con sedimentazione secondaria.</t>
  </si>
  <si>
    <t xml:space="preserve">traa_chiariflo_defosfata</t>
  </si>
  <si>
    <t xml:space="preserve">traa chiariflo defosfata</t>
  </si>
  <si>
    <t xml:space="preserve">Indicare se l'impianto di depurazione è dotato di sistemi di defosfatazione per chiariflocculazione delle acque reflue.</t>
  </si>
  <si>
    <t xml:space="preserve">traa_filtazione_sabbia</t>
  </si>
  <si>
    <t xml:space="preserve">traa filtazione sabbia</t>
  </si>
  <si>
    <t xml:space="preserve">Indicare se l'impianto di depurazione è dotato di sistemi di filtrazione a sabbia delle acque reflue.</t>
  </si>
  <si>
    <t xml:space="preserve">traa_adsorb_carbo_attivi</t>
  </si>
  <si>
    <t xml:space="preserve">traa adsorb carbo attivi</t>
  </si>
  <si>
    <t xml:space="preserve">Indicare se l'impianto di depurazione è dotato di sistemi di trattamento delle acque reflue con adsorbimento su carboni attivi.</t>
  </si>
  <si>
    <t xml:space="preserve">traa_deodorizzazione</t>
  </si>
  <si>
    <t xml:space="preserve">traa deodorizzazione</t>
  </si>
  <si>
    <t xml:space="preserve">Indicare se l'impianto di depurazione è dotato di sistemi di deodorizzazione delle acque reflue.</t>
  </si>
  <si>
    <t xml:space="preserve">traa_disinfezione</t>
  </si>
  <si>
    <t xml:space="preserve">traa disinfezione</t>
  </si>
  <si>
    <t xml:space="preserve">Indicare se l'impianto di depurazione è dotato di sistemi di disinfezione delle acque reflue.</t>
  </si>
  <si>
    <t xml:space="preserve">traa_fitodepurazione</t>
  </si>
  <si>
    <t xml:space="preserve">traa fitodepurazione</t>
  </si>
  <si>
    <t xml:space="preserve">indicare se l'impianto di depurazione è dotato di sistemi di fitodepurazione</t>
  </si>
  <si>
    <t xml:space="preserve">traa_lagunaggio</t>
  </si>
  <si>
    <t xml:space="preserve">traa lagunaggio</t>
  </si>
  <si>
    <t xml:space="preserve">indicare se l'impianto di depurazione è dotato di sistemi di lagunaggio</t>
  </si>
  <si>
    <t xml:space="preserve">traa_00altro</t>
  </si>
  <si>
    <t xml:space="preserve">trattamento acqua altro…</t>
  </si>
  <si>
    <t xml:space="preserve">Descrivere eventuali sistemi di trattamento delle acque reflue presenti presso l'impianto di depurazione, diversi da quelli elencati.</t>
  </si>
  <si>
    <t xml:space="preserve">id_linea_fango</t>
  </si>
  <si>
    <t xml:space="preserve">linea fango</t>
  </si>
  <si>
    <t xml:space="preserve">Indicare il principale tipo di trattamento dei fanghi derivanti dalla depurazione. VEDI TABELLA</t>
  </si>
  <si>
    <t xml:space="preserve">numero_linee_fango</t>
  </si>
  <si>
    <t xml:space="preserve">numero linee fango</t>
  </si>
  <si>
    <t xml:space="preserve">Numero di linee di trattamento dei fanghi derivanti dalla depurazione.</t>
  </si>
  <si>
    <t xml:space="preserve">traf_ispessimento</t>
  </si>
  <si>
    <t xml:space="preserve">traf ispessimento</t>
  </si>
  <si>
    <t xml:space="preserve">Indicare se l'impianto di depurazione è dotato di sistema di ispessimento dei fanghi.</t>
  </si>
  <si>
    <t xml:space="preserve">id_dig_anaerobica</t>
  </si>
  <si>
    <t xml:space="preserve">digestione anaerobica</t>
  </si>
  <si>
    <t xml:space="preserve">Indicare l'assenza o la tipologia di digestione anaerobica dei fanghi prodotti dalla depurazione. VEDI TABELLA</t>
  </si>
  <si>
    <t xml:space="preserve">traf_dig_aerobica</t>
  </si>
  <si>
    <t xml:space="preserve">traf.digestione aerobica</t>
  </si>
  <si>
    <t xml:space="preserve">Indicare se l'impianto di depurazione è dotato di trattamento dei fanghi tramite digestione aerobica.</t>
  </si>
  <si>
    <t xml:space="preserve">traf_post_ispessimento</t>
  </si>
  <si>
    <t xml:space="preserve">traf post ispessimento</t>
  </si>
  <si>
    <t xml:space="preserve">Indicare se l'impianto di depurazione è dotato di sistema di post ispessimento dei fanghi.</t>
  </si>
  <si>
    <t xml:space="preserve">traf_essicazione_letto</t>
  </si>
  <si>
    <t xml:space="preserve">traf essicazione letto</t>
  </si>
  <si>
    <t xml:space="preserve">Indicare se l'impianto di depurazione è dotato di letti di essiccamento per la disidratazione dei fanghi.</t>
  </si>
  <si>
    <t xml:space="preserve">id_disidratazione</t>
  </si>
  <si>
    <t xml:space="preserve">disidratazione</t>
  </si>
  <si>
    <t xml:space="preserve">Indicare l'assenza o la tipologia di disidratazione dei fanghi prodotti dalla depurazione. VEDI TABELLA</t>
  </si>
  <si>
    <t xml:space="preserve">traf_essica_termico</t>
  </si>
  <si>
    <t xml:space="preserve">traf essica termico</t>
  </si>
  <si>
    <t xml:space="preserve">Indicare se l'impianto di depurazione è dotato di sistemi di essicazione termica per la disidratazione dei fanghi.</t>
  </si>
  <si>
    <t xml:space="preserve">traf_inceneri_termico</t>
  </si>
  <si>
    <t xml:space="preserve">traf inceneri termico</t>
  </si>
  <si>
    <t xml:space="preserve">Indicare se l'impianto di depurazione è dotato di incenerimento dei fanghi disidratati.</t>
  </si>
  <si>
    <t xml:space="preserve">id_destinazione_fango</t>
  </si>
  <si>
    <t xml:space="preserve">destinazione fango</t>
  </si>
  <si>
    <t xml:space="preserve">Indicare il principale sistema di smaltimento dei fanghi prodotti dalla depurazione. VEDI TABELLA</t>
  </si>
  <si>
    <t xml:space="preserve">s10_liquami_civili</t>
  </si>
  <si>
    <t xml:space="preserve">liquami civili</t>
  </si>
  <si>
    <t xml:space="preserve">mc/gg</t>
  </si>
  <si>
    <t xml:space="preserve">decimale 8 byte [mc/gg]</t>
  </si>
  <si>
    <t xml:space="preserve">Volume medio giornaliero di acque reflue civili (ARU) in ingresso all'impianto di depurazione, trasportate dalla pubblica fognatura.
In caso di opera in fermo impianto o dismissione questo dato deve essere ZERO.</t>
  </si>
  <si>
    <t xml:space="preserve">sf10_liquami_industriali</t>
  </si>
  <si>
    <t xml:space="preserve">volume liquami industriali</t>
  </si>
  <si>
    <t xml:space="preserve">Volume medio giornaliero di acque reflue industriali, come da misurazione/stima dei reflui industriali autorizzati in pubblica fognatura.
In caso di opera in fermo impianto o dismissione questo dato deve essere ZERO.</t>
  </si>
  <si>
    <t xml:space="preserve">sf10_percolati</t>
  </si>
  <si>
    <t xml:space="preserve">volume percolati</t>
  </si>
  <si>
    <t xml:space="preserve">Volume medio giornaliero di percolati da discarica in ingresso all'impianto di depurazione.
In caso di opera in fermo impianto o dismissione questo dato deve essere ZERO.</t>
  </si>
  <si>
    <t xml:space="preserve">sf10_bottini</t>
  </si>
  <si>
    <t xml:space="preserve">volume bottini</t>
  </si>
  <si>
    <t xml:space="preserve">Volume medio giornaliero di bottini, derivanti dalla pulizia di fosse settiche e simili, in ingresso all'impianto di depurazione.
In caso di opera in fermo impianto o dismissione questo dato deve essere ZERO.</t>
  </si>
  <si>
    <t xml:space="preserve">sf10_umid_residu_disidra</t>
  </si>
  <si>
    <t xml:space="preserve">umidità residua dopo disidrataz.(0-100)</t>
  </si>
  <si>
    <t xml:space="preserve">Umidità residua dopo disidratazione espressa in percentuale con un numero tra 0 e 100</t>
  </si>
  <si>
    <t xml:space="preserve">traf_fang_prodotti</t>
  </si>
  <si>
    <t xml:space="preserve">peso tal quale dei fanghi prodotti </t>
  </si>
  <si>
    <t xml:space="preserve">t</t>
  </si>
  <si>
    <t xml:space="preserve">decimale 8 byte [t]</t>
  </si>
  <si>
    <t xml:space="preserve">Peso dei fanghi complessivi prodotti dall'impianto al termine della filiera dei trattamenti previsti nell'impianto stesso. 
Il valore è pari alla somma della voce "peso tal quale totale fanghi smaltiti [t]" più di tutti i dettagli dei fanghi recuperati. 
In caso di opera in fermo impianto totale, dismesso eliminato da DBI questo dato deve essere ZERO.</t>
  </si>
  <si>
    <t xml:space="preserve">traf_fang_riutilizzo_agri</t>
  </si>
  <si>
    <t xml:space="preserve">peso tal quale fango riutilizzo agricoltura</t>
  </si>
  <si>
    <t xml:space="preserve">Peso tal quale dei fanghi prodotti dall'impianto e destinati direttamente o indirettamente al riutilizzo in agricoltura.</t>
  </si>
  <si>
    <t xml:space="preserve">traf_fang_riutilizzo_compost</t>
  </si>
  <si>
    <t xml:space="preserve">peso tal quale fango riutilizzo compost</t>
  </si>
  <si>
    <t xml:space="preserve">Peso tal quale dei fanghi prodotti dall'impianto e destinati direttamente o indirettamente al riutilizzo in compostaggio.</t>
  </si>
  <si>
    <t xml:space="preserve">traf_fang_riutilizzo_combust</t>
  </si>
  <si>
    <t xml:space="preserve">peso tal quale fango riutilizzo combustibile</t>
  </si>
  <si>
    <t xml:space="preserve">Peso tal quale dei fanghi prodotti dall'impianto e destinati direttamente o indirettamente al riutilizzo in termovalorizzazione.</t>
  </si>
  <si>
    <t xml:space="preserve">traf_fang_riutilizzo_altro</t>
  </si>
  <si>
    <t xml:space="preserve">peso tal quale fango riutilizzo altro modo</t>
  </si>
  <si>
    <t xml:space="preserve">Quota dei fanghi destinati ad una forma di riutilizzo diversa da agricoltura, compostaggio o come combustibile. 
La categoria "ALTRO" deve ritenersi residuale rispetto alle altre.</t>
  </si>
  <si>
    <t xml:space="preserve">traf_fang_tot_smaltiti</t>
  </si>
  <si>
    <t xml:space="preserve">traf fang tot smaltiti</t>
  </si>
  <si>
    <t xml:space="preserve">Quota parte dei fanghi totali prodotti non destinati ad una forma di riutilizzo. </t>
  </si>
  <si>
    <t xml:space="preserve">traf_fang_disca_smaltiti</t>
  </si>
  <si>
    <t xml:space="preserve">traf fang disca smaltiti</t>
  </si>
  <si>
    <t xml:space="preserve">Quota parte dei fanghi smaltiti destinati alla discarica.
Per i fanghi in discarica ARERA ha chiarito di classificare come fanghi in discarica quelli con destinazione sia diretta che indiretta in discarica (es. fanghi autorizzati D9, ma anche D13, D14, D15 se la destinazione finale è la discarica).</t>
  </si>
  <si>
    <t xml:space="preserve">ind.conf. anno ristruttura op.civili</t>
  </si>
  <si>
    <t xml:space="preserve">idx_potenzialita_progetto</t>
  </si>
  <si>
    <t xml:space="preserve">ind.conf. potenzialita progetto</t>
  </si>
  <si>
    <t xml:space="preserve">idx_carico_totale_trattato</t>
  </si>
  <si>
    <t xml:space="preserve">ind.conf. carico totale trattato</t>
  </si>
  <si>
    <t xml:space="preserve">idx_carico_civile_trattato</t>
  </si>
  <si>
    <t xml:space="preserve">ind.conf. carico civile trattato</t>
  </si>
  <si>
    <t xml:space="preserve">idx_cod_medio_ingresso</t>
  </si>
  <si>
    <t xml:space="preserve">ind.conf. cod medio ingresso</t>
  </si>
  <si>
    <t xml:space="preserve">idx_cod_medio_uscita</t>
  </si>
  <si>
    <t xml:space="preserve">ind.conf. cod medio uscita</t>
  </si>
  <si>
    <t xml:space="preserve">idx_volume_totale_trattato</t>
  </si>
  <si>
    <t xml:space="preserve">ind.conf. volume totale trattato</t>
  </si>
  <si>
    <t xml:space="preserve">tinfra_f5</t>
  </si>
  <si>
    <t xml:space="preserve">idx_traf_fang_prodotti</t>
  </si>
  <si>
    <t xml:space="preserve">ind.conf. peso tal quale dei fanghi prodotti</t>
  </si>
  <si>
    <t xml:space="preserve">idx_traf_fang_riutilizzo_agri</t>
  </si>
  <si>
    <t xml:space="preserve">ind.conf. peso tal quale fango riutilizzo agricoltura</t>
  </si>
  <si>
    <t xml:space="preserve">idx_traf_fang_riutilizzo_compost</t>
  </si>
  <si>
    <t xml:space="preserve">ind.conf. peso tal quale fango riutilizzo compost</t>
  </si>
  <si>
    <t xml:space="preserve">idx_traf_fang_riutilizzo_combust</t>
  </si>
  <si>
    <t xml:space="preserve">ind.conf. peso tal quale fango riutilizzo combustibile</t>
  </si>
  <si>
    <t xml:space="preserve">idx_traf_fang_riutilizzo_altro</t>
  </si>
  <si>
    <t xml:space="preserve">ind.conf. peso tal quale fango riutilizzo altro modo</t>
  </si>
  <si>
    <t xml:space="preserve">idx_traf_fang_tot_smaltiti</t>
  </si>
  <si>
    <t xml:space="preserve">ind.conf. peso tal quale totale fanghi smaltiti</t>
  </si>
  <si>
    <t xml:space="preserve">idx_traf_fang_disca_smaltiti</t>
  </si>
  <si>
    <t xml:space="preserve">ind.conf. peso tal quale fanghi smaltiti in discarica</t>
  </si>
  <si>
    <t xml:space="preserve">Depurat_incoll</t>
  </si>
  <si>
    <t xml:space="preserve">tinfra_f4_collettori</t>
  </si>
  <si>
    <r>
      <rPr>
        <sz val="8"/>
        <color rgb="FF000000"/>
        <rFont val="Arial"/>
        <family val="2"/>
        <charset val="1"/>
      </rPr>
      <t xml:space="preserve">Codice origine identificativo dell'impianto di depurazione, assegnato dal Gestore, corrispondente al ids_codice_origine individuato nella scheda principale dei Depuratori.
Per tutti i depuratori devono essere indicati i collettori collegati all'impianto di depurazione.
</t>
    </r>
    <r>
      <rPr>
        <sz val="8"/>
        <color rgb="FFFF0000"/>
        <rFont val="Arial"/>
        <family val="2"/>
        <charset val="1"/>
      </rPr>
      <t xml:space="preserve">Se il depuratore è raggiunto direttamente dalla rete fognaria e non da un collettore (ad esempio, per piccoli nuclei serviti da impianti Imhoff) inserire il codice della fognatura collegata. 
</t>
    </r>
    <r>
      <rPr>
        <sz val="8"/>
        <color rgb="FF000000"/>
        <rFont val="Arial"/>
        <family val="2"/>
        <charset val="1"/>
      </rPr>
      <t xml:space="preserve">Nel caso di più reti il codice del depuratore deve essere ripetuto.</t>
    </r>
  </si>
  <si>
    <t xml:space="preserve">ids_codice_collettore</t>
  </si>
  <si>
    <t xml:space="preserve">codice collettore</t>
  </si>
  <si>
    <t xml:space="preserve">Codice origine assegnato dal Gestore al collettore/fognatura collegata al depuratore. Tale codice deve corrispondere al ids_codice_origine del collettore/fognatura. Se collettore/fognatura è gestito da altri deve essere indicato l'ids_codice_origine del collettore/fognatura utilizzato dal Gestore effettivo.</t>
  </si>
  <si>
    <t xml:space="preserve">id_gestore_collettore</t>
  </si>
  <si>
    <t xml:space="preserve">gestore collettore</t>
  </si>
  <si>
    <t xml:space="preserve">Indicare il gestore del collettore/fognatura collegata al depuratore. Se trattasi di Gestore sul territorio della Regione Toscana utilizzare i codici definiti in tabella, altrimenti indicarne il nome.</t>
  </si>
  <si>
    <t xml:space="preserve">Depurat_pompe</t>
  </si>
  <si>
    <t xml:space="preserve">tinfra_f4_pompe</t>
  </si>
  <si>
    <t xml:space="preserve">Scaricatori</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</si>
  <si>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Devono essere rappresentati anche i sistemi di by-pass in testa agli impianti di depurazione; in questi casi la descrizione dell'opera deve contenere il termine BY-PASS.</t>
  </si>
  <si>
    <t xml:space="preserve">id_tipo_scolmatore</t>
  </si>
  <si>
    <t xml:space="preserve">tipo scolmatore</t>
  </si>
  <si>
    <t xml:space="preserve">Indice che descrive la tipologia dello scolmatore. VEDI TABELLA</t>
  </si>
  <si>
    <t xml:space="preserve">ids_classe_regionale</t>
  </si>
  <si>
    <t xml:space="preserve">codice classificazione regionale (A2, B1, B2)</t>
  </si>
  <si>
    <t xml:space="preserve">Classificazione degli scaricatori di piena effettuata, per ogni singola bocca di scarico, in relazione alle caratteristiche della porzione di rete servita, ed esclusivamente sulla base della tipologia delle utenze autorizzate ed allacciate e delle aree servite, nelle seguenti categorie: 
1) classe A2: scaricatori di piena a servizio di agglomerati, o parti di agglomerato, costituiti da insediamenti e/o stabilimenti scaricanti in fognatura esclusivamente acque reflue domestiche o assimilate; 
2) classe B1: scaricatori di piena a servizio di agglomerati, o parti di agglomerato, costituiti da insediamenti e/o stabilimenti scaricanti acque reflue urbane od industriali nel cui ciclo produttivo non sono presenti sostanze pericolose di cui alle tabelle 3A e 5 dell'allegato 5 alla parte III del D.Lgs. 152/2006;
3) classe B2: scaricatori di piena a servizio di agglomerati, o parti di agglomerato, costituiti da insediamenti e/o stabilimenti scaricanti acque reflue urbane od industriali nel cui ciclo produttivo sono presenti sostanze pericolose di cui alle tabelle 3A e 5 dell'allegato 5 alla parte III del D.Lgs. 152/2006.</t>
  </si>
  <si>
    <t xml:space="preserve">scolmatore_bypass</t>
  </si>
  <si>
    <t xml:space="preserve">Scolmatore di Baypass impianto</t>
  </si>
  <si>
    <t xml:space="preserve">Indicare se la funzione dello scolmatore è del tipo di bypass per l'impinato di depurazione</t>
  </si>
  <si>
    <t xml:space="preserve">id_materiale_scolmatore</t>
  </si>
  <si>
    <t xml:space="preserve">materiale scolmatore</t>
  </si>
  <si>
    <t xml:space="preserve">Indice che descrive il materiale con cui è realizzato lo scolmatore. VEDI TABELLA</t>
  </si>
  <si>
    <t xml:space="preserve">larghezza_uti_pozzetto</t>
  </si>
  <si>
    <t xml:space="preserve">larghezza utile pozzetto</t>
  </si>
  <si>
    <t xml:space="preserve">Larghezza utile del pozzetto scolmatore.</t>
  </si>
  <si>
    <t xml:space="preserve">lunghezza_uti_pozzetto</t>
  </si>
  <si>
    <t xml:space="preserve">lunghezza utile pozzetto</t>
  </si>
  <si>
    <t xml:space="preserve">Lunghezza utile del pozzetto scolmatore.</t>
  </si>
  <si>
    <t xml:space="preserve">rapporto_diluizione</t>
  </si>
  <si>
    <t xml:space="preserve">rapporto diluizione (Q.Iniz.Sfioro/Q.Nera)</t>
  </si>
  <si>
    <t xml:space="preserve">decimale 8 byte [nr]</t>
  </si>
  <si>
    <t xml:space="preserve">Indicare il valore del rapporto di diluizione, inteso come il rapporto fra la portata iniziale di sfioro e la portata media nera in tempo secco.</t>
  </si>
  <si>
    <t xml:space="preserve">recapito_tipo</t>
  </si>
  <si>
    <t xml:space="preserve">tipo di recapito</t>
  </si>
  <si>
    <t xml:space="preserve">Indicare il tipo di recapito delle portate scolmate: SUOLO/CORPO IDRICO</t>
  </si>
  <si>
    <t xml:space="preserve">recapito_descrizione</t>
  </si>
  <si>
    <t xml:space="preserve">descrizione recapito</t>
  </si>
  <si>
    <t xml:space="preserve">Indicare il nome del corpo idrico o della zona in cui sono recapitate le portate scolmate.</t>
  </si>
  <si>
    <t xml:space="preserve">Scaricat_infog</t>
  </si>
  <si>
    <t xml:space="preserve">tinfra_f5_fognature</t>
  </si>
  <si>
    <r>
      <rPr>
        <sz val="8"/>
        <color rgb="FF000000"/>
        <rFont val="Arial"/>
        <family val="2"/>
        <charset val="1"/>
      </rPr>
      <t xml:space="preserve">Codice origine identificativo dello scaricatore, assegnato dal Gestore, corrispondente al ids_codice_origine individuato nella scheda principale Scaricatori.
Per tutti gli scaricatori deve essere indicata la relativa fognatura servita </t>
    </r>
    <r>
      <rPr>
        <sz val="8"/>
        <color rgb="FFFF0000"/>
        <rFont val="Arial"/>
        <family val="2"/>
        <charset val="1"/>
      </rPr>
      <t xml:space="preserve">(eccezione: la compilazione del foglio di interconnessione deve riguardare solo gli scaricatori a servizio di reti/collettori, non quelli di bypass di impianti di depurazione. Per questi ultimi inserire il flag apposito del campo "Scolmatore bypass").</t>
    </r>
  </si>
  <si>
    <t xml:space="preserve">ids_codice_fognatura</t>
  </si>
  <si>
    <t xml:space="preserve">codice fognatura</t>
  </si>
  <si>
    <t xml:space="preserve">Codice origine assegnato dal Gestore alla rete fognaria/collettore servita dallo scaricatore. Tale codice deve corrispondere al ids_codice_origine della rete di fognatura. Se la fognatura è gestita da altri deve essere indicato l'ids_codice_origine della fognatura utilizzato dal Gestore effettivo.</t>
  </si>
  <si>
    <t xml:space="preserve">id_gestore_fognatura</t>
  </si>
  <si>
    <t xml:space="preserve">gestore fognatura</t>
  </si>
  <si>
    <t xml:space="preserve">Indicare il gestore della fognatura/collettore servita dallo scaricatore. Se trattasi di Gestore sul territorio della Regione Toscana utilizzare i codici definiti in tabella, altrimenti indicarne il nome.</t>
  </si>
  <si>
    <t xml:space="preserve">Condottemarine</t>
  </si>
  <si>
    <t xml:space="preserve">tinfra_f6</t>
  </si>
  <si>
    <t xml:space="preserve">GB.NORD p.terra</t>
  </si>
  <si>
    <t xml:space="preserve">Coordinata NORD del punto terra della condotta marina, nel sistema di riferimento Gauss-Boaga.
Si intende per punto terra l'ultimo punto di posizionamento della condotta sulla costa superato il quale il piano di posa della tubazione è il fondo marino.</t>
  </si>
  <si>
    <t xml:space="preserve">GB.EST p.terra</t>
  </si>
  <si>
    <t xml:space="preserve">Coordinata EST del punto terra della condotta marina, nel sistema di riferimento Gauss-Boaga.
Si intende per punto terra l'ultimo punto di posizionamento della condotta sulla costa superato il quale il piano di posa della tubazione è il fondo marino.</t>
  </si>
  <si>
    <t xml:space="preserve">fuso RIF.p.terra</t>
  </si>
  <si>
    <t xml:space="preserve">Fuso di riferimento per le coordinate del punto terra della condotta marina, nel sistema di riferimento Gauss-Boaga.
Si intende per punto terra l'ultimo punto di posizionamento della condotta sulla costa superato il quale il piano di posa della tubazione è il fondo marino.</t>
  </si>
  <si>
    <t xml:space="preserve">quota slm.p.terra</t>
  </si>
  <si>
    <t xml:space="preserve">Quota del punto terra della condotta.
Si intende per punto terra l'ultimo punto di posizionamento della condotta sulla costa superato il quale il piano di posa della tubazione è il fondo marino.</t>
  </si>
  <si>
    <t xml:space="preserve">localita p.terra</t>
  </si>
  <si>
    <t xml:space="preserve">Nome della località dove è ubicato il punto terra della condotta marina.
Si intende per punto terra l'ultimo punto di posizionamento della condotta sulla costa superato il quale il piano di posa della tubazione è il fondo marino.</t>
  </si>
  <si>
    <t xml:space="preserve">comune p.terra</t>
  </si>
  <si>
    <t xml:space="preserve">Codice ISTAT del Comune dove è ubicato il punto terra della condotta marina. VEDI TABELLA
Si intende per punto terra l'ultimo punto di posizionamento della condotta sulla costa superato il quale il piano di posa della tubazione è il fondo marino.</t>
  </si>
  <si>
    <t xml:space="preserve">lunghezza_diffusione</t>
  </si>
  <si>
    <t xml:space="preserve">lunghezza diffusione</t>
  </si>
  <si>
    <t xml:space="preserve">Lunghezza del diffusore della condotta marina.</t>
  </si>
  <si>
    <t xml:space="preserve">distanza_diffusori_costa</t>
  </si>
  <si>
    <t xml:space="preserve">distanza diffusori costa</t>
  </si>
  <si>
    <t xml:space="preserve">Distanza del diffusore della condotta marina dal punto terra.</t>
  </si>
  <si>
    <t xml:space="preserve">idx_lunghezza_diffusione</t>
  </si>
  <si>
    <t xml:space="preserve">ind.conf. lunghezza diffusione</t>
  </si>
  <si>
    <t xml:space="preserve">idx_distanza_diffusori_costa</t>
  </si>
  <si>
    <t xml:space="preserve">ind.conf. distanza diffusori costa</t>
  </si>
  <si>
    <t xml:space="preserve">id</t>
  </si>
  <si>
    <t xml:space="preserve">tabella</t>
  </si>
  <si>
    <t xml:space="preserve">definizione dato</t>
  </si>
  <si>
    <t xml:space="preserve">tinfra_inv_conserva</t>
  </si>
  <si>
    <t xml:space="preserve">conservazione [cnt]</t>
  </si>
  <si>
    <t xml:space="preserve">id_conserva - intero 4 byte contatore [cnt]</t>
  </si>
  <si>
    <t xml:space="preserve">stato conservazione [testo]</t>
  </si>
  <si>
    <t xml:space="preserve">conservazione - testo 32 car [utf8] [testo]</t>
  </si>
  <si>
    <t xml:space="preserve">tinfra_inv_corso_acqua_classi</t>
  </si>
  <si>
    <t xml:space="preserve">classe corso acqua [cnt]</t>
  </si>
  <si>
    <t xml:space="preserve">id_corso_acqua_classe - intero 4 byte contatore [cnt]</t>
  </si>
  <si>
    <t xml:space="preserve">classificazione corso d'acqua [testo]</t>
  </si>
  <si>
    <t xml:space="preserve">corso_acqua_classe - testo 32 car [utf8] [testo]</t>
  </si>
  <si>
    <t xml:space="preserve">tinfra_inv_indici_idx</t>
  </si>
  <si>
    <t xml:space="preserve">indice di confidenza [idt]</t>
  </si>
  <si>
    <t xml:space="preserve">id_indice_idx - testo 2 car [utf8] [idt]</t>
  </si>
  <si>
    <t xml:space="preserve">descrizione [testo]</t>
  </si>
  <si>
    <t xml:space="preserve">indice_idx - testo 255 car [utf8] [testo]</t>
  </si>
  <si>
    <t xml:space="preserve">tinfra_inv_linea_acque</t>
  </si>
  <si>
    <t xml:space="preserve">linea acqua [cnt]</t>
  </si>
  <si>
    <t xml:space="preserve">id_linea_acqua - intero 4 byte contatore [cnt]</t>
  </si>
  <si>
    <t xml:space="preserve">linea acqua [testo]</t>
  </si>
  <si>
    <t xml:space="preserve">linea_acqua - testo 64 car [utf8] [testo]</t>
  </si>
  <si>
    <t xml:space="preserve">tinfra_inv_linea_fanghi</t>
  </si>
  <si>
    <t xml:space="preserve">linea fango [cnt]</t>
  </si>
  <si>
    <t xml:space="preserve">id_linea_fango - intero 4 byte contatore [cnt]</t>
  </si>
  <si>
    <t xml:space="preserve">linea fango [testo]</t>
  </si>
  <si>
    <t xml:space="preserve">linea_fango - testo 64 car [utf8] [testo]</t>
  </si>
  <si>
    <t xml:space="preserve">tinfra_inv_materiali</t>
  </si>
  <si>
    <t xml:space="preserve">materiale [cnt]</t>
  </si>
  <si>
    <t xml:space="preserve">id_materiale - intero 4 byte contatore [cnt]</t>
  </si>
  <si>
    <t xml:space="preserve">materiale [testo]</t>
  </si>
  <si>
    <t xml:space="preserve">materiale - testo 64 car [utf8] [testo]</t>
  </si>
  <si>
    <t xml:space="preserve">tinfra_inv_opera_stati</t>
  </si>
  <si>
    <t xml:space="preserve">opera stato [cnt]</t>
  </si>
  <si>
    <t xml:space="preserve">id_opera_stato - intero 4 byte contatore [cnt]</t>
  </si>
  <si>
    <t xml:space="preserve">stato dell'opera [testo]</t>
  </si>
  <si>
    <t xml:space="preserve">opera_stato - testo 32 car [utf8] [testo]</t>
  </si>
  <si>
    <t xml:space="preserve">tinfra_inv_reflui_trasportati</t>
  </si>
  <si>
    <t xml:space="preserve">refluo trasportato [cnt]</t>
  </si>
  <si>
    <t xml:space="preserve">id_refluo_trasportato - intero 4 byte contatore [cnt]</t>
  </si>
  <si>
    <t xml:space="preserve">refluo trasportato [testo]</t>
  </si>
  <si>
    <t xml:space="preserve">refluo_trasportato - testo 32 car [utf8] [testo]</t>
  </si>
  <si>
    <t xml:space="preserve">tinfra_inv_scol_materiali</t>
  </si>
  <si>
    <t xml:space="preserve">materiale scolmatore [cnt]</t>
  </si>
  <si>
    <t xml:space="preserve">id_materiale_scolmatore - intero 4 byte contatore [cnt]</t>
  </si>
  <si>
    <t xml:space="preserve">materiale_scolmatore - testo 24 car [utf8] [testo]</t>
  </si>
  <si>
    <t xml:space="preserve">tinfra_inv_scol_tipo_scolmatori</t>
  </si>
  <si>
    <t xml:space="preserve">tipo scolmatore [cnt]</t>
  </si>
  <si>
    <t xml:space="preserve">id_tipo_scolmatore - intero 4 byte contatore [cnt]</t>
  </si>
  <si>
    <t xml:space="preserve">tipo scolmatore [testo]</t>
  </si>
  <si>
    <t xml:space="preserve">tipo_scolmatore - testo 24 car [utf8] [testo]</t>
  </si>
  <si>
    <t xml:space="preserve">tinfra_inv_servizi</t>
  </si>
  <si>
    <t xml:space="preserve">servizio [idn]</t>
  </si>
  <si>
    <t xml:space="preserve">id_servizio - intero 4 byte [idn]</t>
  </si>
  <si>
    <t xml:space="preserve">servizio [testo]</t>
  </si>
  <si>
    <t xml:space="preserve">servizio - testo 32 car [utf8] [testo]</t>
  </si>
  <si>
    <t xml:space="preserve">tinfra_inv_sostanze</t>
  </si>
  <si>
    <t xml:space="preserve">sostanza [cnt]</t>
  </si>
  <si>
    <t xml:space="preserve">id_sostanza - intero 4 byte contatore [cnt]</t>
  </si>
  <si>
    <t xml:space="preserve">sostanza [testo]</t>
  </si>
  <si>
    <t xml:space="preserve">sostanza - testo 64 car [utf8] [testo]</t>
  </si>
  <si>
    <t xml:space="preserve">valore [nr]</t>
  </si>
  <si>
    <t xml:space="preserve">valore - decimale 8 byte [nr]</t>
  </si>
  <si>
    <t xml:space="preserve">unità di misura [testo]</t>
  </si>
  <si>
    <t xml:space="preserve">unita_misura - testo 32 car [utf8] [testo]</t>
  </si>
  <si>
    <t xml:space="preserve">tinfra_inv_tipo_clorazioni</t>
  </si>
  <si>
    <t xml:space="preserve">tipo di clorazione [cnt]</t>
  </si>
  <si>
    <t xml:space="preserve">id_tipo_clorazione - intero 4 byte contatore [cnt]</t>
  </si>
  <si>
    <t xml:space="preserve">tipo di clorazione [testo]</t>
  </si>
  <si>
    <t xml:space="preserve">tipo_clorazione - testo 32 car [utf8] [testo]</t>
  </si>
  <si>
    <t xml:space="preserve">tinfra_inv_tipo_opere</t>
  </si>
  <si>
    <t xml:space="preserve">tipo opera [cnt]</t>
  </si>
  <si>
    <t xml:space="preserve">id_tipo_opera - intero 4 byte contatore [cnt]</t>
  </si>
  <si>
    <t xml:space="preserve">tipo opera [testo]</t>
  </si>
  <si>
    <t xml:space="preserve">tipo_opera_desc - testo 50 car [utf8] [testo]</t>
  </si>
  <si>
    <t xml:space="preserve">tipo opera sigla [idt]</t>
  </si>
  <si>
    <t xml:space="preserve">tipo_opera_sigla - testo 2 car [utf8] [idt]</t>
  </si>
  <si>
    <t xml:space="preserve">tipo di opera [idt]</t>
  </si>
  <si>
    <t xml:space="preserve">tipo_opera_scheda - testo 4 car [utf8] [idt]</t>
  </si>
  <si>
    <t xml:space="preserve">tinfra_inv_tipo_serbatoi</t>
  </si>
  <si>
    <t xml:space="preserve">tipo serbatoio [cnt]</t>
  </si>
  <si>
    <t xml:space="preserve">id_tipo_serbatoio - intero 4 byte contatore [cnt]</t>
  </si>
  <si>
    <t xml:space="preserve">tipo di serbatoio [testo]</t>
  </si>
  <si>
    <t xml:space="preserve">tipo_serbatoio - testo 32 car [utf8] [testo]</t>
  </si>
  <si>
    <t xml:space="preserve">tinfra_inv_tipo_telecontrolli</t>
  </si>
  <si>
    <t xml:space="preserve">tipo telecontrollo [cnt]</t>
  </si>
  <si>
    <t xml:space="preserve">id_tipo_telecontrollo - intero 4 byte contatore [cnt]</t>
  </si>
  <si>
    <t xml:space="preserve">tipo telecontrollo [testo]</t>
  </si>
  <si>
    <t xml:space="preserve">tipo_telecontrollo - testo 32 car [utf8] [testo]</t>
  </si>
  <si>
    <t xml:space="preserve">tinfra_inv_tipo_trattamenti</t>
  </si>
  <si>
    <t xml:space="preserve">tipo trattamento [cnt]</t>
  </si>
  <si>
    <t xml:space="preserve">id_tipo_trattamento - intero 4 byte contatore [cnt]</t>
  </si>
  <si>
    <t xml:space="preserve">tipo di trattamento [testo]</t>
  </si>
  <si>
    <t xml:space="preserve">tipo_trattamento - testo 32 car [utf8] [testo]</t>
  </si>
  <si>
    <t xml:space="preserve">tinfra_inv_tra_acarboni_attivi</t>
  </si>
  <si>
    <t xml:space="preserve">trattamento a carboni attivi [cnt]</t>
  </si>
  <si>
    <t xml:space="preserve">id_tra_acarboni_attivi - intero 4 byte contatore [cnt]</t>
  </si>
  <si>
    <t xml:space="preserve">trattamento a carboni attivi [testo]</t>
  </si>
  <si>
    <t xml:space="preserve">tra_acarboni_attivi - testo 32 car [utf8] [testo]</t>
  </si>
  <si>
    <t xml:space="preserve">tinfra_inv_tra_filtraz_rapida</t>
  </si>
  <si>
    <t xml:space="preserve">trattamento filtrazione rapida [cnt]</t>
  </si>
  <si>
    <t xml:space="preserve">id_tra_filtraz_rapida - intero 4 byte contatore [cnt]</t>
  </si>
  <si>
    <t xml:space="preserve">tipo filtrazione rapida [testo]</t>
  </si>
  <si>
    <t xml:space="preserve">tra_filtraz_rapida - testo 32 car [utf8] [testo]</t>
  </si>
  <si>
    <t xml:space="preserve">tinfra_inv_tra_ossida_riduzione</t>
  </si>
  <si>
    <t xml:space="preserve">trattamento ossidazione e riduzione [cnt]</t>
  </si>
  <si>
    <t xml:space="preserve">id_tra_ossida_riduzione - intero 4 byte contatore [cnt]</t>
  </si>
  <si>
    <t xml:space="preserve">trattamento ossidazione e riduzione [testo]</t>
  </si>
  <si>
    <t xml:space="preserve">tra_ossida_riduzione - testo 32 car [utf8] [testo]</t>
  </si>
  <si>
    <t xml:space="preserve">tinfra_inv_traf_aerobica</t>
  </si>
  <si>
    <t xml:space="preserve">digestione aerobica [cnt]</t>
  </si>
  <si>
    <t xml:space="preserve">id_dig_aerobica - intero 4 byte contatore [cnt]</t>
  </si>
  <si>
    <t xml:space="preserve">tipo dig.aerobica [testo]</t>
  </si>
  <si>
    <t xml:space="preserve">dig_aerobica - testo 24 car [utf8] [testo]</t>
  </si>
  <si>
    <t xml:space="preserve">tinfra_inv_traf_destina_fanghi</t>
  </si>
  <si>
    <t xml:space="preserve">destinazione fango [cnt]</t>
  </si>
  <si>
    <t xml:space="preserve">id_destinazione_fango - intero 4 byte contatore [cnt]</t>
  </si>
  <si>
    <t xml:space="preserve">destinazione fanghi [testo]</t>
  </si>
  <si>
    <t xml:space="preserve">destinazione_fango - testo 24 car [utf8] [testo]</t>
  </si>
  <si>
    <t xml:space="preserve">tinfra_inv_traf_disidratazioni</t>
  </si>
  <si>
    <t xml:space="preserve">disidratazione [cnt]</t>
  </si>
  <si>
    <t xml:space="preserve">id_disidratazione - intero 4 byte contatore [cnt]</t>
  </si>
  <si>
    <t xml:space="preserve">tipo disidratazione [testo]</t>
  </si>
  <si>
    <t xml:space="preserve">disidratazione - testo 24 car [utf8] [testo]</t>
  </si>
  <si>
    <t xml:space="preserve">tcfg_comuni</t>
  </si>
  <si>
    <t xml:space="preserve">tcfg_localita</t>
  </si>
  <si>
    <t xml:space="preserve">Nomecomune</t>
  </si>
  <si>
    <t xml:space="preserve">nc</t>
  </si>
  <si>
    <t xml:space="preserve">Abbadia San Salvatore[SI]</t>
  </si>
  <si>
    <t xml:space="preserve">Abbadia San Salvatore [SI]</t>
  </si>
  <si>
    <t xml:space="preserve">5200110001</t>
  </si>
  <si>
    <t xml:space="preserve">Abbadia San Salvatore</t>
  </si>
  <si>
    <t xml:space="preserve">Abetone Cutigliano[PT]</t>
  </si>
  <si>
    <t xml:space="preserve">5200140000</t>
  </si>
  <si>
    <t xml:space="preserve">Case sparse_65</t>
  </si>
  <si>
    <t xml:space="preserve">Agliana[PT]</t>
  </si>
  <si>
    <t xml:space="preserve">5200124901</t>
  </si>
  <si>
    <t xml:space="preserve">Rifugio Amiatino</t>
  </si>
  <si>
    <t xml:space="preserve">Altopascio[LU]</t>
  </si>
  <si>
    <t xml:space="preserve">5200124902</t>
  </si>
  <si>
    <t xml:space="preserve">Rifugio Cantore</t>
  </si>
  <si>
    <t xml:space="preserve">Anghiari[AR]</t>
  </si>
  <si>
    <t xml:space="preserve">4700110001</t>
  </si>
  <si>
    <t xml:space="preserve">Abetone</t>
  </si>
  <si>
    <t xml:space="preserve">Arcidosso[GR]</t>
  </si>
  <si>
    <t xml:space="preserve">4700126701</t>
  </si>
  <si>
    <t xml:space="preserve">Bicchiere di Sopra</t>
  </si>
  <si>
    <t xml:space="preserve">Arezzo[AR]</t>
  </si>
  <si>
    <t xml:space="preserve">4700120002</t>
  </si>
  <si>
    <t xml:space="preserve">Boscolungo</t>
  </si>
  <si>
    <t xml:space="preserve">Asciano[SI]</t>
  </si>
  <si>
    <t xml:space="preserve">4700140000</t>
  </si>
  <si>
    <t xml:space="preserve">Case sparse_275</t>
  </si>
  <si>
    <t xml:space="preserve">Aulla[MS]</t>
  </si>
  <si>
    <t xml:space="preserve">4700126603</t>
  </si>
  <si>
    <t xml:space="preserve">Cecchetto</t>
  </si>
  <si>
    <t xml:space="preserve">Badia Tedalda[AR]</t>
  </si>
  <si>
    <t xml:space="preserve">4700120004</t>
  </si>
  <si>
    <t xml:space="preserve">Consuma</t>
  </si>
  <si>
    <t xml:space="preserve">Bagni di Lucca[LU]</t>
  </si>
  <si>
    <t xml:space="preserve">4700120005</t>
  </si>
  <si>
    <t xml:space="preserve">Fontana Vaccaia</t>
  </si>
  <si>
    <t xml:space="preserve">Bagno a Ripoli[FI]</t>
  </si>
  <si>
    <t xml:space="preserve">4700126706</t>
  </si>
  <si>
    <t xml:space="preserve">La Secchia</t>
  </si>
  <si>
    <t xml:space="preserve">Bagnone[MS]</t>
  </si>
  <si>
    <t xml:space="preserve">4700110002</t>
  </si>
  <si>
    <t xml:space="preserve">Le Regine</t>
  </si>
  <si>
    <t xml:space="preserve">Barberino di Mugello[FI]</t>
  </si>
  <si>
    <t xml:space="preserve">4700110003</t>
  </si>
  <si>
    <t xml:space="preserve">Serretto</t>
  </si>
  <si>
    <t xml:space="preserve">Barberino Tavarnelle[FI]</t>
  </si>
  <si>
    <t xml:space="preserve">Agliana [PT]</t>
  </si>
  <si>
    <t xml:space="preserve">4700210001</t>
  </si>
  <si>
    <t xml:space="preserve">Agliana</t>
  </si>
  <si>
    <t xml:space="preserve">Barberino Val d'Elsa[FI]</t>
  </si>
  <si>
    <t xml:space="preserve">4700240000</t>
  </si>
  <si>
    <t xml:space="preserve">Case sparse_276</t>
  </si>
  <si>
    <t xml:space="preserve">Barga[LU]</t>
  </si>
  <si>
    <t xml:space="preserve">4700210004</t>
  </si>
  <si>
    <t xml:space="preserve">Castelletto</t>
  </si>
  <si>
    <t xml:space="preserve">Bibbiena[AR]</t>
  </si>
  <si>
    <t xml:space="preserve">4700210002</t>
  </si>
  <si>
    <t xml:space="preserve">Ferruccia</t>
  </si>
  <si>
    <t xml:space="preserve">Bibbona[LI]</t>
  </si>
  <si>
    <t xml:space="preserve">4700210003</t>
  </si>
  <si>
    <t xml:space="preserve">Ponte dei Bini</t>
  </si>
  <si>
    <t xml:space="preserve">Bientina[PI]</t>
  </si>
  <si>
    <t xml:space="preserve">Altopascio [LU]</t>
  </si>
  <si>
    <t xml:space="preserve">4600110001</t>
  </si>
  <si>
    <t xml:space="preserve">Altopascio</t>
  </si>
  <si>
    <t xml:space="preserve">Borgo a Mozzano[LU]</t>
  </si>
  <si>
    <t xml:space="preserve">4600120001</t>
  </si>
  <si>
    <t xml:space="preserve">Bartoloni</t>
  </si>
  <si>
    <t xml:space="preserve">Borgo San Lorenzo[FI]</t>
  </si>
  <si>
    <t xml:space="preserve">4600120002</t>
  </si>
  <si>
    <t xml:space="preserve">Biagioni</t>
  </si>
  <si>
    <t xml:space="preserve">Bucine[AR]</t>
  </si>
  <si>
    <t xml:space="preserve">4600126623</t>
  </si>
  <si>
    <t xml:space="preserve">Biagioni-Saretti</t>
  </si>
  <si>
    <t xml:space="preserve">Buggiano[PT]</t>
  </si>
  <si>
    <t xml:space="preserve">4600126604</t>
  </si>
  <si>
    <t xml:space="preserve">Carrari</t>
  </si>
  <si>
    <t xml:space="preserve">Buonconvento[SI]</t>
  </si>
  <si>
    <t xml:space="preserve">4600120005</t>
  </si>
  <si>
    <t xml:space="preserve">Cascine Berti</t>
  </si>
  <si>
    <t xml:space="preserve">Buti[PI]</t>
  </si>
  <si>
    <t xml:space="preserve">4600140000</t>
  </si>
  <si>
    <t xml:space="preserve">Case sparse_240</t>
  </si>
  <si>
    <t xml:space="preserve">Calci[PI]</t>
  </si>
  <si>
    <t xml:space="preserve">4600120006</t>
  </si>
  <si>
    <t xml:space="preserve">Checi</t>
  </si>
  <si>
    <t xml:space="preserve">Calcinaia[PI]</t>
  </si>
  <si>
    <t xml:space="preserve">4600120007</t>
  </si>
  <si>
    <t xml:space="preserve">Chimenti</t>
  </si>
  <si>
    <t xml:space="preserve">Calenzano[FI]</t>
  </si>
  <si>
    <t xml:space="preserve">4600120010</t>
  </si>
  <si>
    <t xml:space="preserve">Fabbri</t>
  </si>
  <si>
    <t xml:space="preserve">Camaiore[LU]</t>
  </si>
  <si>
    <t xml:space="preserve">4600120011</t>
  </si>
  <si>
    <t xml:space="preserve">Gelsa</t>
  </si>
  <si>
    <t xml:space="preserve">Campagnatico[GR]</t>
  </si>
  <si>
    <t xml:space="preserve">4600120012</t>
  </si>
  <si>
    <t xml:space="preserve">Gennarino</t>
  </si>
  <si>
    <t xml:space="preserve">Campi Bisenzio[FI]</t>
  </si>
  <si>
    <t xml:space="preserve">4600110002</t>
  </si>
  <si>
    <t xml:space="preserve">Marginone</t>
  </si>
  <si>
    <t xml:space="preserve">Campiglia Marittima[LI]</t>
  </si>
  <si>
    <t xml:space="preserve">4600126713</t>
  </si>
  <si>
    <t xml:space="preserve">Mazzanti</t>
  </si>
  <si>
    <t xml:space="preserve">Campo nell'Elba[LI]</t>
  </si>
  <si>
    <t xml:space="preserve">4600110003</t>
  </si>
  <si>
    <t xml:space="preserve">Michi</t>
  </si>
  <si>
    <t xml:space="preserve">Camporgiano[LU]</t>
  </si>
  <si>
    <t xml:space="preserve">4600120014</t>
  </si>
  <si>
    <t xml:space="preserve">Nardi</t>
  </si>
  <si>
    <t xml:space="preserve">Cantagallo[PO]</t>
  </si>
  <si>
    <t xml:space="preserve">4600120024</t>
  </si>
  <si>
    <t xml:space="preserve">Nardi-Palandri</t>
  </si>
  <si>
    <t xml:space="preserve">Capalbio[GR]</t>
  </si>
  <si>
    <t xml:space="preserve">4600126615</t>
  </si>
  <si>
    <t xml:space="preserve">Paoletti</t>
  </si>
  <si>
    <t xml:space="preserve">Capannoli[PI]</t>
  </si>
  <si>
    <t xml:space="preserve">4600126616</t>
  </si>
  <si>
    <t xml:space="preserve">Ponte ai Pini</t>
  </si>
  <si>
    <t xml:space="preserve">Capannori[LU]</t>
  </si>
  <si>
    <t xml:space="preserve">4600126625</t>
  </si>
  <si>
    <t xml:space="preserve">Ponte ai Pini-Capanna</t>
  </si>
  <si>
    <t xml:space="preserve">Capoliveri[LI]</t>
  </si>
  <si>
    <t xml:space="preserve">4600120017</t>
  </si>
  <si>
    <t xml:space="preserve">Ponte alla Ciliegia</t>
  </si>
  <si>
    <t xml:space="preserve">Capolona[AR]</t>
  </si>
  <si>
    <t xml:space="preserve">4600120018</t>
  </si>
  <si>
    <t xml:space="preserve">Seghetti-Chiappini</t>
  </si>
  <si>
    <t xml:space="preserve">Capraia e Limite[FI]</t>
  </si>
  <si>
    <t xml:space="preserve">4600110004</t>
  </si>
  <si>
    <t xml:space="preserve">Spianate</t>
  </si>
  <si>
    <t xml:space="preserve">Capraia Isola[LI]</t>
  </si>
  <si>
    <t xml:space="preserve">4600126619</t>
  </si>
  <si>
    <t xml:space="preserve">Tonini</t>
  </si>
  <si>
    <t xml:space="preserve">Caprese Michelangelo[AR]</t>
  </si>
  <si>
    <t xml:space="preserve">4600126620</t>
  </si>
  <si>
    <t xml:space="preserve">Torre Salese</t>
  </si>
  <si>
    <t xml:space="preserve">Careggine[LU]</t>
  </si>
  <si>
    <t xml:space="preserve">4600126621</t>
  </si>
  <si>
    <t xml:space="preserve">Tronci</t>
  </si>
  <si>
    <t xml:space="preserve">Carmignano[PO]</t>
  </si>
  <si>
    <t xml:space="preserve">4600110005</t>
  </si>
  <si>
    <t xml:space="preserve">Turchetto</t>
  </si>
  <si>
    <t xml:space="preserve">Carrara[MS]</t>
  </si>
  <si>
    <t xml:space="preserve">4600120022</t>
  </si>
  <si>
    <t xml:space="preserve">Volpini</t>
  </si>
  <si>
    <t xml:space="preserve">Casale Marittimo[PI]</t>
  </si>
  <si>
    <t xml:space="preserve">Anghiari [AR]</t>
  </si>
  <si>
    <t xml:space="preserve">5100110001</t>
  </si>
  <si>
    <t xml:space="preserve">Anghiari</t>
  </si>
  <si>
    <t xml:space="preserve">Casciana Terme Lari[PI]</t>
  </si>
  <si>
    <t xml:space="preserve">5100120001</t>
  </si>
  <si>
    <t xml:space="preserve">Bagnaia</t>
  </si>
  <si>
    <t xml:space="preserve">Cascina[PI]</t>
  </si>
  <si>
    <t xml:space="preserve">5100126702</t>
  </si>
  <si>
    <t xml:space="preserve">Bagnolo I</t>
  </si>
  <si>
    <t xml:space="preserve">Casola in Lunigiana[MS]</t>
  </si>
  <si>
    <t xml:space="preserve">5100120003</t>
  </si>
  <si>
    <t xml:space="preserve">Bagnolo II</t>
  </si>
  <si>
    <t xml:space="preserve">Casole d'Elsa[SI]</t>
  </si>
  <si>
    <t xml:space="preserve">5100126604</t>
  </si>
  <si>
    <t xml:space="preserve">Bertine</t>
  </si>
  <si>
    <t xml:space="preserve">Castagneto Carducci[LI]</t>
  </si>
  <si>
    <t xml:space="preserve">5100120805</t>
  </si>
  <si>
    <t xml:space="preserve">Cappuccini di Montauto</t>
  </si>
  <si>
    <t xml:space="preserve">Castel del Piano[GR]</t>
  </si>
  <si>
    <t xml:space="preserve">5100126706</t>
  </si>
  <si>
    <t xml:space="preserve">Carmine</t>
  </si>
  <si>
    <t xml:space="preserve">Castel Focognano[AR]</t>
  </si>
  <si>
    <t xml:space="preserve">5100140000</t>
  </si>
  <si>
    <t xml:space="preserve">Case sparse_26</t>
  </si>
  <si>
    <t xml:space="preserve">Castel San Niccolò[AR]</t>
  </si>
  <si>
    <t xml:space="preserve">5100110002</t>
  </si>
  <si>
    <t xml:space="preserve">Catigliano</t>
  </si>
  <si>
    <t xml:space="preserve">Castelfiorentino[FI]</t>
  </si>
  <si>
    <t xml:space="preserve">5100126607</t>
  </si>
  <si>
    <t xml:space="preserve">Fossa</t>
  </si>
  <si>
    <t xml:space="preserve">Castelfranco di Sotto[PI]</t>
  </si>
  <si>
    <t xml:space="preserve">5100126608</t>
  </si>
  <si>
    <t xml:space="preserve">Gualchiera Bagnolo</t>
  </si>
  <si>
    <t xml:space="preserve">Castelfranco Piandiscò[AR]</t>
  </si>
  <si>
    <t xml:space="preserve">5100110003</t>
  </si>
  <si>
    <t xml:space="preserve">Motina</t>
  </si>
  <si>
    <t xml:space="preserve">Castell'Azzara[GR]</t>
  </si>
  <si>
    <t xml:space="preserve">5100126609</t>
  </si>
  <si>
    <t xml:space="preserve">Mulinello</t>
  </si>
  <si>
    <t xml:space="preserve">Castellina in Chianti[SI]</t>
  </si>
  <si>
    <t xml:space="preserve">5100120010</t>
  </si>
  <si>
    <t xml:space="preserve">Palazzo</t>
  </si>
  <si>
    <t xml:space="preserve">Castellina Marittima[PI]</t>
  </si>
  <si>
    <t xml:space="preserve">5100110004</t>
  </si>
  <si>
    <t xml:space="preserve">Ponte alla Piera</t>
  </si>
  <si>
    <t xml:space="preserve">Castelnuovo Berardenga[SI]</t>
  </si>
  <si>
    <t xml:space="preserve">5100110005</t>
  </si>
  <si>
    <t xml:space="preserve">San Leo</t>
  </si>
  <si>
    <t xml:space="preserve">Castelnuovo di Garfagnana[LU]</t>
  </si>
  <si>
    <t xml:space="preserve">5100126611</t>
  </si>
  <si>
    <t xml:space="preserve">San Lorenzo</t>
  </si>
  <si>
    <t xml:space="preserve">Castelnuovo di Val di Cecina[PI]</t>
  </si>
  <si>
    <t xml:space="preserve">5100110006</t>
  </si>
  <si>
    <t xml:space="preserve">Scheggia</t>
  </si>
  <si>
    <t xml:space="preserve">Castiglion Fibocchi[AR]</t>
  </si>
  <si>
    <t xml:space="preserve">5100121112</t>
  </si>
  <si>
    <t xml:space="preserve">Scoiano</t>
  </si>
  <si>
    <t xml:space="preserve">Castiglion Fiorentino[AR]</t>
  </si>
  <si>
    <t xml:space="preserve">5100110007</t>
  </si>
  <si>
    <t xml:space="preserve">Tavernelle</t>
  </si>
  <si>
    <t xml:space="preserve">Castiglione della Pescaia[GR]</t>
  </si>
  <si>
    <t xml:space="preserve">5100121113</t>
  </si>
  <si>
    <t xml:space="preserve">Toppole</t>
  </si>
  <si>
    <t xml:space="preserve">Castiglione di Garfagnana[LU]</t>
  </si>
  <si>
    <t xml:space="preserve">5100126614</t>
  </si>
  <si>
    <t xml:space="preserve">Tubbiano</t>
  </si>
  <si>
    <t xml:space="preserve">Castiglione d'Orcia[SI]</t>
  </si>
  <si>
    <t xml:space="preserve">5100120017</t>
  </si>
  <si>
    <t xml:space="preserve">Upacchi</t>
  </si>
  <si>
    <t xml:space="preserve">Cavriglia[AR]</t>
  </si>
  <si>
    <t xml:space="preserve">5100126615</t>
  </si>
  <si>
    <t xml:space="preserve">Valialle</t>
  </si>
  <si>
    <t xml:space="preserve">Cecina[LI]</t>
  </si>
  <si>
    <t xml:space="preserve">5100121116</t>
  </si>
  <si>
    <t xml:space="preserve">Verazzano</t>
  </si>
  <si>
    <t xml:space="preserve">Cerreto Guidi[FI]</t>
  </si>
  <si>
    <t xml:space="preserve">5100110008</t>
  </si>
  <si>
    <t xml:space="preserve">Viaio</t>
  </si>
  <si>
    <t xml:space="preserve">Certaldo[FI]</t>
  </si>
  <si>
    <t xml:space="preserve">Arcidosso [GR]</t>
  </si>
  <si>
    <t xml:space="preserve">5300120001</t>
  </si>
  <si>
    <t xml:space="preserve">Aiole</t>
  </si>
  <si>
    <t xml:space="preserve">Cetona[SI]</t>
  </si>
  <si>
    <t xml:space="preserve">5300110001</t>
  </si>
  <si>
    <t xml:space="preserve">Arcidosso</t>
  </si>
  <si>
    <t xml:space="preserve">Chianciano Terme[SI]</t>
  </si>
  <si>
    <t xml:space="preserve">5300110002</t>
  </si>
  <si>
    <t xml:space="preserve">Bagnoli</t>
  </si>
  <si>
    <t xml:space="preserve">Chianni[PI]</t>
  </si>
  <si>
    <t xml:space="preserve">5300126702</t>
  </si>
  <si>
    <t xml:space="preserve">Benedettini</t>
  </si>
  <si>
    <t xml:space="preserve">Chiesina Uzzanese[PT]</t>
  </si>
  <si>
    <t xml:space="preserve">5300120003</t>
  </si>
  <si>
    <t xml:space="preserve">Capannelle</t>
  </si>
  <si>
    <t xml:space="preserve">Chitignano[AR]</t>
  </si>
  <si>
    <t xml:space="preserve">5300120006</t>
  </si>
  <si>
    <t xml:space="preserve">Case D'Orifile</t>
  </si>
  <si>
    <t xml:space="preserve">Chiusdino[SI]</t>
  </si>
  <si>
    <t xml:space="preserve">5300120009</t>
  </si>
  <si>
    <t xml:space="preserve">Case Rosse</t>
  </si>
  <si>
    <t xml:space="preserve">Chiusi della Verna[AR]</t>
  </si>
  <si>
    <t xml:space="preserve">5300140000</t>
  </si>
  <si>
    <t xml:space="preserve">Case sparse_101</t>
  </si>
  <si>
    <t xml:space="preserve">Chiusi[SI]</t>
  </si>
  <si>
    <t xml:space="preserve">5300120011</t>
  </si>
  <si>
    <t xml:space="preserve">Fornaci</t>
  </si>
  <si>
    <t xml:space="preserve">Cinigiano[GR]</t>
  </si>
  <si>
    <t xml:space="preserve">5300110003</t>
  </si>
  <si>
    <t xml:space="preserve">Le Macchie</t>
  </si>
  <si>
    <t xml:space="preserve">Civitella in Val di Chiana[AR]</t>
  </si>
  <si>
    <t xml:space="preserve">5300130001</t>
  </si>
  <si>
    <t xml:space="preserve">Localitá Produttiva Prodotto</t>
  </si>
  <si>
    <t xml:space="preserve">Civitella Paganico[GR]</t>
  </si>
  <si>
    <t xml:space="preserve">5300110004</t>
  </si>
  <si>
    <t xml:space="preserve">Montelaterone</t>
  </si>
  <si>
    <t xml:space="preserve">Colle di Val d'Elsa[SI]</t>
  </si>
  <si>
    <t xml:space="preserve">5300120014</t>
  </si>
  <si>
    <t xml:space="preserve">Pergole</t>
  </si>
  <si>
    <t xml:space="preserve">Collesalvetti[LI]</t>
  </si>
  <si>
    <t xml:space="preserve">5300126619</t>
  </si>
  <si>
    <t xml:space="preserve">Piamperugino</t>
  </si>
  <si>
    <t xml:space="preserve">Comano[MS]</t>
  </si>
  <si>
    <t xml:space="preserve">5300120016</t>
  </si>
  <si>
    <t xml:space="preserve">Pino</t>
  </si>
  <si>
    <t xml:space="preserve">Coreglia Antelminelli[LU]</t>
  </si>
  <si>
    <t xml:space="preserve">5300126617</t>
  </si>
  <si>
    <t xml:space="preserve">Rondinelli</t>
  </si>
  <si>
    <t xml:space="preserve">Cortona[AR]</t>
  </si>
  <si>
    <t xml:space="preserve">5300110005</t>
  </si>
  <si>
    <t xml:space="preserve">Salaiola</t>
  </si>
  <si>
    <t xml:space="preserve">Crespina Lorenzana[PI]</t>
  </si>
  <si>
    <t xml:space="preserve">5300110006</t>
  </si>
  <si>
    <t xml:space="preserve">Dicomano[FI]</t>
  </si>
  <si>
    <t xml:space="preserve">5300120018</t>
  </si>
  <si>
    <t xml:space="preserve">Serra</t>
  </si>
  <si>
    <t xml:space="preserve">Empoli[FI]</t>
  </si>
  <si>
    <t xml:space="preserve">5300110007</t>
  </si>
  <si>
    <t xml:space="preserve">Stribugliano</t>
  </si>
  <si>
    <t xml:space="preserve">Fabbriche di Vergemoli [LU]</t>
  </si>
  <si>
    <t xml:space="preserve">5300110008</t>
  </si>
  <si>
    <t xml:space="preserve">Zancona</t>
  </si>
  <si>
    <t xml:space="preserve">Fauglia[PI]</t>
  </si>
  <si>
    <t xml:space="preserve">Arezzo [AR]</t>
  </si>
  <si>
    <t xml:space="preserve">5100210001</t>
  </si>
  <si>
    <t xml:space="preserve">Antria</t>
  </si>
  <si>
    <t xml:space="preserve">Fiesole[FI]</t>
  </si>
  <si>
    <t xml:space="preserve">5100210002</t>
  </si>
  <si>
    <t xml:space="preserve">Arezzo</t>
  </si>
  <si>
    <t xml:space="preserve">Figline e Incisa Valdarno[FI]</t>
  </si>
  <si>
    <t xml:space="preserve">5100210003</t>
  </si>
  <si>
    <t xml:space="preserve">Battifolle-Ruscello-Poggiola</t>
  </si>
  <si>
    <t xml:space="preserve">Filattiera[MS]</t>
  </si>
  <si>
    <t xml:space="preserve">5100220001</t>
  </si>
  <si>
    <t xml:space="preserve">Bossi-Cellaio</t>
  </si>
  <si>
    <t xml:space="preserve">Firenze[FI]</t>
  </si>
  <si>
    <t xml:space="preserve">5100226702</t>
  </si>
  <si>
    <t xml:space="preserve">Bottega</t>
  </si>
  <si>
    <t xml:space="preserve">Firenzuola[FI]</t>
  </si>
  <si>
    <t xml:space="preserve">5100226642</t>
  </si>
  <si>
    <t xml:space="preserve">Buon Riposo</t>
  </si>
  <si>
    <t xml:space="preserve">Fivizzano[MS]</t>
  </si>
  <si>
    <t xml:space="preserve">5100226703</t>
  </si>
  <si>
    <t xml:space="preserve">Campi</t>
  </si>
  <si>
    <t xml:space="preserve">Foiano della Chiana[AR]</t>
  </si>
  <si>
    <t xml:space="preserve">5100210004</t>
  </si>
  <si>
    <t xml:space="preserve">Campoluci</t>
  </si>
  <si>
    <t xml:space="preserve">Follonica[GR]</t>
  </si>
  <si>
    <t xml:space="preserve">5100226704</t>
  </si>
  <si>
    <t xml:space="preserve">Casa al Cincio</t>
  </si>
  <si>
    <t xml:space="preserve">Forte dei Marmi[LU]</t>
  </si>
  <si>
    <t xml:space="preserve">5100220005</t>
  </si>
  <si>
    <t xml:space="preserve">Casa alla Sisa</t>
  </si>
  <si>
    <t xml:space="preserve">Fosciandora[LU]</t>
  </si>
  <si>
    <t xml:space="preserve">5100230001</t>
  </si>
  <si>
    <t xml:space="preserve">Casanuova di Ceciliano</t>
  </si>
  <si>
    <t xml:space="preserve">Fosdinovo[MS]</t>
  </si>
  <si>
    <t xml:space="preserve">5100240000</t>
  </si>
  <si>
    <t xml:space="preserve">Case sparse_27</t>
  </si>
  <si>
    <t xml:space="preserve">Fucecchio[FI]</t>
  </si>
  <si>
    <t xml:space="preserve">5100210005</t>
  </si>
  <si>
    <t xml:space="preserve">Chiassa-Tregozzano</t>
  </si>
  <si>
    <t xml:space="preserve">Gaiole in Chianti[SI]</t>
  </si>
  <si>
    <t xml:space="preserve">5100226707</t>
  </si>
  <si>
    <t xml:space="preserve">Donatiella</t>
  </si>
  <si>
    <t xml:space="preserve">Gallicano[LU]</t>
  </si>
  <si>
    <t xml:space="preserve">5100226708</t>
  </si>
  <si>
    <t xml:space="preserve">Dosso</t>
  </si>
  <si>
    <t xml:space="preserve">Gambassi Terme[FI]</t>
  </si>
  <si>
    <t xml:space="preserve">5100226709</t>
  </si>
  <si>
    <t xml:space="preserve">Fusatone-Molin Bianco</t>
  </si>
  <si>
    <t xml:space="preserve">Gavorrano[GR]</t>
  </si>
  <si>
    <t xml:space="preserve">5100210006</t>
  </si>
  <si>
    <t xml:space="preserve">Giovi-Ponte alla Chiassa</t>
  </si>
  <si>
    <t xml:space="preserve">Greve in Chianti[FI]</t>
  </si>
  <si>
    <t xml:space="preserve">5100220010</t>
  </si>
  <si>
    <t xml:space="preserve">Gorgone-Marmorino</t>
  </si>
  <si>
    <t xml:space="preserve">Grosseto[GR]</t>
  </si>
  <si>
    <t xml:space="preserve">5100226712</t>
  </si>
  <si>
    <t xml:space="preserve">I Ponti</t>
  </si>
  <si>
    <t xml:space="preserve">Guardistallo[PI]</t>
  </si>
  <si>
    <t xml:space="preserve">5100226713</t>
  </si>
  <si>
    <t xml:space="preserve">I Sadotti</t>
  </si>
  <si>
    <t xml:space="preserve">Impruneta[FI]</t>
  </si>
  <si>
    <t xml:space="preserve">5100226611</t>
  </si>
  <si>
    <t xml:space="preserve">Il Busco</t>
  </si>
  <si>
    <t xml:space="preserve">Isola del Giglio[GR]</t>
  </si>
  <si>
    <t xml:space="preserve">5100226743</t>
  </si>
  <si>
    <t xml:space="preserve">Il Torre</t>
  </si>
  <si>
    <t xml:space="preserve">Lajatico[PI]</t>
  </si>
  <si>
    <t xml:space="preserve">5100220014</t>
  </si>
  <si>
    <t xml:space="preserve">La Costa</t>
  </si>
  <si>
    <t xml:space="preserve">Lamporecchio[PT]</t>
  </si>
  <si>
    <t xml:space="preserve">5100226715</t>
  </si>
  <si>
    <t xml:space="preserve">La Filandra</t>
  </si>
  <si>
    <t xml:space="preserve">Larciano[PT]</t>
  </si>
  <si>
    <t xml:space="preserve">5100220016</t>
  </si>
  <si>
    <t xml:space="preserve">La Pazienza</t>
  </si>
  <si>
    <t xml:space="preserve">Lastra a Signa[FI]</t>
  </si>
  <si>
    <t xml:space="preserve">5100226617</t>
  </si>
  <si>
    <t xml:space="preserve">Le Lastre</t>
  </si>
  <si>
    <t xml:space="preserve">Laterina Pergine Valdarno[AR]</t>
  </si>
  <si>
    <t xml:space="preserve">5100226618</t>
  </si>
  <si>
    <t xml:space="preserve">Le Poggiacce</t>
  </si>
  <si>
    <t xml:space="preserve">Licciana Nardi[MS]</t>
  </si>
  <si>
    <t xml:space="preserve">5100220040</t>
  </si>
  <si>
    <t xml:space="preserve">Lentignano</t>
  </si>
  <si>
    <t xml:space="preserve">Livorno[LI]</t>
  </si>
  <si>
    <t xml:space="preserve">5100210007</t>
  </si>
  <si>
    <t xml:space="preserve">Marcena</t>
  </si>
  <si>
    <t xml:space="preserve">Londa[FI]</t>
  </si>
  <si>
    <t xml:space="preserve">5100210008</t>
  </si>
  <si>
    <t xml:space="preserve">Meliciano</t>
  </si>
  <si>
    <t xml:space="preserve">Loro Ciuffenna[AR]</t>
  </si>
  <si>
    <t xml:space="preserve">5100220019</t>
  </si>
  <si>
    <t xml:space="preserve">Molin Bianco-Pian d'Usciano</t>
  </si>
  <si>
    <t xml:space="preserve">Lucca[LU]</t>
  </si>
  <si>
    <t xml:space="preserve">5100210010</t>
  </si>
  <si>
    <t xml:space="preserve">Molin Nuovo</t>
  </si>
  <si>
    <t xml:space="preserve">Lucignano[AR]</t>
  </si>
  <si>
    <t xml:space="preserve">5100210009</t>
  </si>
  <si>
    <t xml:space="preserve">Molinelli</t>
  </si>
  <si>
    <t xml:space="preserve">Magliano in Toscana[GR]</t>
  </si>
  <si>
    <t xml:space="preserve">5100226620</t>
  </si>
  <si>
    <t xml:space="preserve">Monte Petrognano</t>
  </si>
  <si>
    <t xml:space="preserve">Manciano[GR]</t>
  </si>
  <si>
    <t xml:space="preserve">5100210011</t>
  </si>
  <si>
    <t xml:space="preserve">Monte Sopra Rondine</t>
  </si>
  <si>
    <t xml:space="preserve">Marciana Marina[LI]</t>
  </si>
  <si>
    <t xml:space="preserve">5100226621</t>
  </si>
  <si>
    <t xml:space="preserve">Muciafora</t>
  </si>
  <si>
    <t xml:space="preserve">Marciana[LI]</t>
  </si>
  <si>
    <t xml:space="preserve">5100226622</t>
  </si>
  <si>
    <t xml:space="preserve">Mugliano-Fattoria Mugliano</t>
  </si>
  <si>
    <t xml:space="preserve">Marciano della Chiana[AR]</t>
  </si>
  <si>
    <t xml:space="preserve">5100226623</t>
  </si>
  <si>
    <t xml:space="preserve">Osteria Nuova</t>
  </si>
  <si>
    <t xml:space="preserve">Marliana[PT]</t>
  </si>
  <si>
    <t xml:space="preserve">5100226624</t>
  </si>
  <si>
    <t xml:space="preserve">Palazzetti</t>
  </si>
  <si>
    <t xml:space="preserve">Marradi[FI]</t>
  </si>
  <si>
    <t xml:space="preserve">5100210012</t>
  </si>
  <si>
    <t xml:space="preserve">Palazzo del Pero</t>
  </si>
  <si>
    <t xml:space="preserve">Massa e Cozzile[PT]</t>
  </si>
  <si>
    <t xml:space="preserve">5100210013</t>
  </si>
  <si>
    <t xml:space="preserve">Patrignone</t>
  </si>
  <si>
    <t xml:space="preserve">Massa Marittima[GR]</t>
  </si>
  <si>
    <t xml:space="preserve">5100220025</t>
  </si>
  <si>
    <t xml:space="preserve">Peneto</t>
  </si>
  <si>
    <t xml:space="preserve">Massa[MS]</t>
  </si>
  <si>
    <t xml:space="preserve">5100220026</t>
  </si>
  <si>
    <t xml:space="preserve">Petrognano Basso</t>
  </si>
  <si>
    <t xml:space="preserve">Massarosa[LU]</t>
  </si>
  <si>
    <t xml:space="preserve">5100210014</t>
  </si>
  <si>
    <t xml:space="preserve">Ponte Buriano-Cincelli</t>
  </si>
  <si>
    <t xml:space="preserve">Minucciano[LU]</t>
  </si>
  <si>
    <t xml:space="preserve">5100210015</t>
  </si>
  <si>
    <t xml:space="preserve">Pratantico-Indicatore</t>
  </si>
  <si>
    <t xml:space="preserve">Molazzana[LU]</t>
  </si>
  <si>
    <t xml:space="preserve">5100210016</t>
  </si>
  <si>
    <t xml:space="preserve">Puglia</t>
  </si>
  <si>
    <t xml:space="preserve">Monsummano Terme[PT]</t>
  </si>
  <si>
    <t xml:space="preserve">5100210017</t>
  </si>
  <si>
    <t xml:space="preserve">Quarata</t>
  </si>
  <si>
    <t xml:space="preserve">Montaione[FI]</t>
  </si>
  <si>
    <t xml:space="preserve">5100230002</t>
  </si>
  <si>
    <t xml:space="preserve">Quarata zona industriale</t>
  </si>
  <si>
    <t xml:space="preserve">Montalcino[SI]</t>
  </si>
  <si>
    <t xml:space="preserve">5100226628</t>
  </si>
  <si>
    <t xml:space="preserve">Ranco di Frassineto</t>
  </si>
  <si>
    <t xml:space="preserve">Montale[PT]</t>
  </si>
  <si>
    <t xml:space="preserve">5100210018</t>
  </si>
  <si>
    <t xml:space="preserve">Salceta-Formicheto-Osteria</t>
  </si>
  <si>
    <t xml:space="preserve">Monte Argentario[GR]</t>
  </si>
  <si>
    <t xml:space="preserve">5100220031</t>
  </si>
  <si>
    <t xml:space="preserve">San Cassiano</t>
  </si>
  <si>
    <t xml:space="preserve">Monte San Savino[AR]</t>
  </si>
  <si>
    <t xml:space="preserve">5100210019</t>
  </si>
  <si>
    <t xml:space="preserve">San Firenze-Fonte di Sala</t>
  </si>
  <si>
    <t xml:space="preserve">Montecarlo[LU]</t>
  </si>
  <si>
    <t xml:space="preserve">5100210020</t>
  </si>
  <si>
    <t xml:space="preserve">San Polo</t>
  </si>
  <si>
    <t xml:space="preserve">Montecatini Val di Cecina[PI]</t>
  </si>
  <si>
    <t xml:space="preserve">5100226645</t>
  </si>
  <si>
    <t xml:space="preserve">San Zeno</t>
  </si>
  <si>
    <t xml:space="preserve">Montecatini-Terme[PT]</t>
  </si>
  <si>
    <t xml:space="preserve">5100210021</t>
  </si>
  <si>
    <t xml:space="preserve">Santa Maria alla Rassinata</t>
  </si>
  <si>
    <t xml:space="preserve">Montelupo Fiorentino[FI]</t>
  </si>
  <si>
    <t xml:space="preserve">5100220033</t>
  </si>
  <si>
    <t xml:space="preserve">Scopeto</t>
  </si>
  <si>
    <t xml:space="preserve">Montemignaio[AR]</t>
  </si>
  <si>
    <t xml:space="preserve">5100226734</t>
  </si>
  <si>
    <t xml:space="preserve">Sereni</t>
  </si>
  <si>
    <t xml:space="preserve">Montemurlo[PO]</t>
  </si>
  <si>
    <t xml:space="preserve">5100220035</t>
  </si>
  <si>
    <t xml:space="preserve">Stoppedarca</t>
  </si>
  <si>
    <t xml:space="preserve">Montepulciano[SI]</t>
  </si>
  <si>
    <t xml:space="preserve">5100220036</t>
  </si>
  <si>
    <t xml:space="preserve">Stroppiello</t>
  </si>
  <si>
    <t xml:space="preserve">Monterchi[AR]</t>
  </si>
  <si>
    <t xml:space="preserve">5100226637</t>
  </si>
  <si>
    <t xml:space="preserve">Talzano</t>
  </si>
  <si>
    <t xml:space="preserve">Monteriggioni[SI]</t>
  </si>
  <si>
    <t xml:space="preserve">5100226638</t>
  </si>
  <si>
    <t xml:space="preserve">Terrarossa</t>
  </si>
  <si>
    <t xml:space="preserve">Monteroni d'Arbia[SI]</t>
  </si>
  <si>
    <t xml:space="preserve">5100226744</t>
  </si>
  <si>
    <t xml:space="preserve">Tregozzano</t>
  </si>
  <si>
    <t xml:space="preserve">Monterotondo Marittimo[GR]</t>
  </si>
  <si>
    <t xml:space="preserve">5100210022</t>
  </si>
  <si>
    <t xml:space="preserve">Venere</t>
  </si>
  <si>
    <t xml:space="preserve">Montescudaio[PI]</t>
  </si>
  <si>
    <t xml:space="preserve">Asciano [SI]</t>
  </si>
  <si>
    <t xml:space="preserve">5200210001</t>
  </si>
  <si>
    <t xml:space="preserve">Arbia</t>
  </si>
  <si>
    <t xml:space="preserve">Montespertoli[FI]</t>
  </si>
  <si>
    <t xml:space="preserve">5200210002</t>
  </si>
  <si>
    <t xml:space="preserve">Asciano</t>
  </si>
  <si>
    <t xml:space="preserve">Montevarchi[AR]</t>
  </si>
  <si>
    <t xml:space="preserve">5200226701</t>
  </si>
  <si>
    <t xml:space="preserve">Bollano</t>
  </si>
  <si>
    <t xml:space="preserve">Monteverdi Marittimo[PI]</t>
  </si>
  <si>
    <t xml:space="preserve">5200224910</t>
  </si>
  <si>
    <t xml:space="preserve">Casabianca</t>
  </si>
  <si>
    <t xml:space="preserve">Monticiano[SI]</t>
  </si>
  <si>
    <t xml:space="preserve">5200210003</t>
  </si>
  <si>
    <t xml:space="preserve">Casanova Pansarine</t>
  </si>
  <si>
    <t xml:space="preserve">Montieri[GR]</t>
  </si>
  <si>
    <t xml:space="preserve">5200240000</t>
  </si>
  <si>
    <t xml:space="preserve">Case sparse_66</t>
  </si>
  <si>
    <t xml:space="preserve">Montignoso[MS]</t>
  </si>
  <si>
    <t xml:space="preserve">5200210004</t>
  </si>
  <si>
    <t xml:space="preserve">Chiusure</t>
  </si>
  <si>
    <t xml:space="preserve">Montopoli in Val d'Arno[PI]</t>
  </si>
  <si>
    <t xml:space="preserve">5200224911</t>
  </si>
  <si>
    <t xml:space="preserve">Monte Sante Marie</t>
  </si>
  <si>
    <t xml:space="preserve">Mulazzo[MS]</t>
  </si>
  <si>
    <t xml:space="preserve">5200226705</t>
  </si>
  <si>
    <t xml:space="preserve">Palazzina</t>
  </si>
  <si>
    <t xml:space="preserve">Murlo[SI]</t>
  </si>
  <si>
    <t xml:space="preserve">5200226709</t>
  </si>
  <si>
    <t xml:space="preserve">San Leonardo</t>
  </si>
  <si>
    <t xml:space="preserve">Orbetello[GR]</t>
  </si>
  <si>
    <t xml:space="preserve">5200220007</t>
  </si>
  <si>
    <t xml:space="preserve">Stazione di Castelnuovo Berardenga</t>
  </si>
  <si>
    <t xml:space="preserve">Orciano Pisano[PI]</t>
  </si>
  <si>
    <t xml:space="preserve">5200210005</t>
  </si>
  <si>
    <t xml:space="preserve">Torre A Castello</t>
  </si>
  <si>
    <t xml:space="preserve">Ortignano Raggiolo[AR]</t>
  </si>
  <si>
    <t xml:space="preserve">5200220008</t>
  </si>
  <si>
    <t xml:space="preserve">Vescona Chiesa</t>
  </si>
  <si>
    <t xml:space="preserve">Palaia[PI]</t>
  </si>
  <si>
    <t xml:space="preserve">5200230001</t>
  </si>
  <si>
    <t xml:space="preserve">Zona Industriale</t>
  </si>
  <si>
    <t xml:space="preserve">Palazzuolo sul Senio[FI]</t>
  </si>
  <si>
    <t xml:space="preserve">Aulla [MS]</t>
  </si>
  <si>
    <t xml:space="preserve">4500110001</t>
  </si>
  <si>
    <t xml:space="preserve">Albiano Magra</t>
  </si>
  <si>
    <t xml:space="preserve">Peccioli[PI]</t>
  </si>
  <si>
    <t xml:space="preserve">4500110002</t>
  </si>
  <si>
    <t xml:space="preserve">Aulla</t>
  </si>
  <si>
    <t xml:space="preserve">Pelago[FI]</t>
  </si>
  <si>
    <t xml:space="preserve">4500126601</t>
  </si>
  <si>
    <t xml:space="preserve">Bardine</t>
  </si>
  <si>
    <t xml:space="preserve">Pescaglia[LU]</t>
  </si>
  <si>
    <t xml:space="preserve">4500120002</t>
  </si>
  <si>
    <t xml:space="preserve">Barisello</t>
  </si>
  <si>
    <t xml:space="preserve">Pescia[PT]</t>
  </si>
  <si>
    <t xml:space="preserve">4500120003</t>
  </si>
  <si>
    <t xml:space="preserve">Bettola</t>
  </si>
  <si>
    <t xml:space="preserve">Piancastagnaio[SI]</t>
  </si>
  <si>
    <t xml:space="preserve">4500110003</t>
  </si>
  <si>
    <t xml:space="preserve">Bibola</t>
  </si>
  <si>
    <t xml:space="preserve">Piazza al Serchio[LU]</t>
  </si>
  <si>
    <t xml:space="preserve">4500110004</t>
  </si>
  <si>
    <t xml:space="preserve">Bigliolo</t>
  </si>
  <si>
    <t xml:space="preserve">Pienza[SI]</t>
  </si>
  <si>
    <t xml:space="preserve">4500126604</t>
  </si>
  <si>
    <t xml:space="preserve">Bondola</t>
  </si>
  <si>
    <t xml:space="preserve">Pietrasanta[LU]</t>
  </si>
  <si>
    <t xml:space="preserve">4500120005</t>
  </si>
  <si>
    <t xml:space="preserve">Cadodolo</t>
  </si>
  <si>
    <t xml:space="preserve">Pieve a Nievole[PT]</t>
  </si>
  <si>
    <t xml:space="preserve">4500110005</t>
  </si>
  <si>
    <t xml:space="preserve">Canova</t>
  </si>
  <si>
    <t xml:space="preserve">Pieve Fosciana[LU]</t>
  </si>
  <si>
    <t xml:space="preserve">4500110006</t>
  </si>
  <si>
    <t xml:space="preserve">Caprigliola</t>
  </si>
  <si>
    <t xml:space="preserve">Pieve Santo Stefano[AR]</t>
  </si>
  <si>
    <t xml:space="preserve">4500140000</t>
  </si>
  <si>
    <t xml:space="preserve">Case sparse_223</t>
  </si>
  <si>
    <t xml:space="preserve">Piombino[LI]</t>
  </si>
  <si>
    <t xml:space="preserve">4500126606</t>
  </si>
  <si>
    <t xml:space="preserve">Fertigliana</t>
  </si>
  <si>
    <t xml:space="preserve">Pisa[PI]</t>
  </si>
  <si>
    <t xml:space="preserve">4500110007</t>
  </si>
  <si>
    <t xml:space="preserve">Gorasco</t>
  </si>
  <si>
    <t xml:space="preserve">Pistoia[PT]</t>
  </si>
  <si>
    <t xml:space="preserve">4500120007</t>
  </si>
  <si>
    <t xml:space="preserve">Isola</t>
  </si>
  <si>
    <t xml:space="preserve">Pitigliano[GR]</t>
  </si>
  <si>
    <t xml:space="preserve">4500120008</t>
  </si>
  <si>
    <t xml:space="preserve">Malacosta</t>
  </si>
  <si>
    <t xml:space="preserve">Podenzana[MS]</t>
  </si>
  <si>
    <t xml:space="preserve">4500110008</t>
  </si>
  <si>
    <t xml:space="preserve">Olivola</t>
  </si>
  <si>
    <t xml:space="preserve">Poggibonsi[SI]</t>
  </si>
  <si>
    <t xml:space="preserve">4500110009</t>
  </si>
  <si>
    <t xml:space="preserve">Pallerone</t>
  </si>
  <si>
    <t xml:space="preserve">Poggio a Caiano[PO]</t>
  </si>
  <si>
    <t xml:space="preserve">4500120009</t>
  </si>
  <si>
    <t xml:space="preserve">Pomarino</t>
  </si>
  <si>
    <t xml:space="preserve">Pomarance[PI]</t>
  </si>
  <si>
    <t xml:space="preserve">4500110010</t>
  </si>
  <si>
    <t xml:space="preserve">Quercia</t>
  </si>
  <si>
    <t xml:space="preserve">Ponsacco[PI]</t>
  </si>
  <si>
    <t xml:space="preserve">4500110011</t>
  </si>
  <si>
    <t xml:space="preserve">Ripa</t>
  </si>
  <si>
    <t xml:space="preserve">Pontassieve[FI]</t>
  </si>
  <si>
    <t xml:space="preserve">4500126610</t>
  </si>
  <si>
    <t xml:space="preserve">Saldina</t>
  </si>
  <si>
    <t xml:space="preserve">Ponte Buggianese[PT]</t>
  </si>
  <si>
    <t xml:space="preserve">4500126611</t>
  </si>
  <si>
    <t xml:space="preserve">Sanacco</t>
  </si>
  <si>
    <t xml:space="preserve">Pontedera[PI]</t>
  </si>
  <si>
    <t xml:space="preserve">4500110012</t>
  </si>
  <si>
    <t xml:space="preserve">Serricciolo</t>
  </si>
  <si>
    <t xml:space="preserve">Pontremoli[MS]</t>
  </si>
  <si>
    <t xml:space="preserve">4500120012</t>
  </si>
  <si>
    <t xml:space="preserve">Stadano</t>
  </si>
  <si>
    <t xml:space="preserve">Poppi[AR]</t>
  </si>
  <si>
    <t xml:space="preserve">4500120013</t>
  </si>
  <si>
    <t xml:space="preserve">Stazione di Caprigliola-Albiano</t>
  </si>
  <si>
    <t xml:space="preserve">Porcari[LU]</t>
  </si>
  <si>
    <t xml:space="preserve">4500120014</t>
  </si>
  <si>
    <t xml:space="preserve">Vaccareccia</t>
  </si>
  <si>
    <t xml:space="preserve">Porto Azzurro[LI]</t>
  </si>
  <si>
    <t xml:space="preserve">4500120015</t>
  </si>
  <si>
    <t xml:space="preserve">Valenza</t>
  </si>
  <si>
    <t xml:space="preserve">Portoferraio[LI]</t>
  </si>
  <si>
    <t xml:space="preserve">4500110013</t>
  </si>
  <si>
    <t xml:space="preserve">Vecchietto</t>
  </si>
  <si>
    <t xml:space="preserve">Prato[PO]</t>
  </si>
  <si>
    <t xml:space="preserve">4500120016</t>
  </si>
  <si>
    <t xml:space="preserve">Verpiana</t>
  </si>
  <si>
    <t xml:space="preserve">Pratovecchio Stia[AR]</t>
  </si>
  <si>
    <t xml:space="preserve">4500120017</t>
  </si>
  <si>
    <t xml:space="preserve">Villanova</t>
  </si>
  <si>
    <t xml:space="preserve">Quarrata[PT]</t>
  </si>
  <si>
    <t xml:space="preserve">Badia Tedalda [AR]</t>
  </si>
  <si>
    <t xml:space="preserve">5100320001</t>
  </si>
  <si>
    <t xml:space="preserve">Arsicci</t>
  </si>
  <si>
    <t xml:space="preserve">Radda in Chianti[SI]</t>
  </si>
  <si>
    <t xml:space="preserve">5100310001</t>
  </si>
  <si>
    <t xml:space="preserve">Badia Tedalda</t>
  </si>
  <si>
    <t xml:space="preserve">Radicofani[SI]</t>
  </si>
  <si>
    <t xml:space="preserve">5100326612</t>
  </si>
  <si>
    <t xml:space="preserve">Cá di Pietro</t>
  </si>
  <si>
    <t xml:space="preserve">Radicondoli[SI]</t>
  </si>
  <si>
    <t xml:space="preserve">5100310006</t>
  </si>
  <si>
    <t xml:space="preserve">Cá Raffaello</t>
  </si>
  <si>
    <t xml:space="preserve">Rapolano Terme[SI]</t>
  </si>
  <si>
    <t xml:space="preserve">5100310002</t>
  </si>
  <si>
    <t xml:space="preserve">Caprile</t>
  </si>
  <si>
    <t xml:space="preserve">Reggello[FI]</t>
  </si>
  <si>
    <t xml:space="preserve">5100340000</t>
  </si>
  <si>
    <t xml:space="preserve">Case sparse_28</t>
  </si>
  <si>
    <t xml:space="preserve">Rignano sull'Arno[FI]</t>
  </si>
  <si>
    <t xml:space="preserve">5100310003</t>
  </si>
  <si>
    <t xml:space="preserve">Fresciano</t>
  </si>
  <si>
    <t xml:space="preserve">Rio [LI]</t>
  </si>
  <si>
    <t xml:space="preserve">5100326602</t>
  </si>
  <si>
    <t xml:space="preserve">Il Poggio</t>
  </si>
  <si>
    <t xml:space="preserve">Riparbella[PI]</t>
  </si>
  <si>
    <t xml:space="preserve">5100321103</t>
  </si>
  <si>
    <t xml:space="preserve">Montebotolino</t>
  </si>
  <si>
    <t xml:space="preserve">Roccalbegna[GR]</t>
  </si>
  <si>
    <t xml:space="preserve">5100320013</t>
  </si>
  <si>
    <t xml:space="preserve">Ortale</t>
  </si>
  <si>
    <t xml:space="preserve">Roccastrada[GR]</t>
  </si>
  <si>
    <t xml:space="preserve">5100310004</t>
  </si>
  <si>
    <t xml:space="preserve">Pratieghi</t>
  </si>
  <si>
    <t xml:space="preserve">Rosignano Marittimo[LI]</t>
  </si>
  <si>
    <t xml:space="preserve">5100310005</t>
  </si>
  <si>
    <t xml:space="preserve">Rofelle</t>
  </si>
  <si>
    <t xml:space="preserve">Rufina[FI]</t>
  </si>
  <si>
    <t xml:space="preserve">5100326605</t>
  </si>
  <si>
    <t xml:space="preserve">Rofelle-CáGiovanicola</t>
  </si>
  <si>
    <t xml:space="preserve">Sambuca Pistoiese[PT]</t>
  </si>
  <si>
    <t xml:space="preserve">5100326614</t>
  </si>
  <si>
    <t xml:space="preserve">Santa Sofia</t>
  </si>
  <si>
    <t xml:space="preserve">San Casciano dei Bagni[SI]</t>
  </si>
  <si>
    <t xml:space="preserve">5100321108</t>
  </si>
  <si>
    <t xml:space="preserve">Sant'Andrea</t>
  </si>
  <si>
    <t xml:space="preserve">San Casciano in Val di Pesa[FI]</t>
  </si>
  <si>
    <t xml:space="preserve">5100326711</t>
  </si>
  <si>
    <t xml:space="preserve">Svolta del Podere</t>
  </si>
  <si>
    <t xml:space="preserve">San Gimignano[SI]</t>
  </si>
  <si>
    <t xml:space="preserve">5100326615</t>
  </si>
  <si>
    <t xml:space="preserve">Vallunga</t>
  </si>
  <si>
    <t xml:space="preserve">San Giovanni Valdarno[AR]</t>
  </si>
  <si>
    <t xml:space="preserve">5100321117</t>
  </si>
  <si>
    <t xml:space="preserve">Viamaggio</t>
  </si>
  <si>
    <t xml:space="preserve">San Giuliano Terme[PI]</t>
  </si>
  <si>
    <t xml:space="preserve">Bagni di Lucca [LU]</t>
  </si>
  <si>
    <t xml:space="preserve">4600210001</t>
  </si>
  <si>
    <t xml:space="preserve">Bagni di Lucca</t>
  </si>
  <si>
    <t xml:space="preserve">San Godenzo[FI]</t>
  </si>
  <si>
    <t xml:space="preserve">4600210002</t>
  </si>
  <si>
    <t xml:space="preserve">Benabbio</t>
  </si>
  <si>
    <t xml:space="preserve">San Marcello Piteglio[PT]</t>
  </si>
  <si>
    <t xml:space="preserve">4600210003</t>
  </si>
  <si>
    <t xml:space="preserve">Brandeglio</t>
  </si>
  <si>
    <t xml:space="preserve">San Miniato[PI]</t>
  </si>
  <si>
    <t xml:space="preserve">4600210004</t>
  </si>
  <si>
    <t xml:space="preserve">Casabasciana</t>
  </si>
  <si>
    <t xml:space="preserve">San Quirico d'Orcia[SI]</t>
  </si>
  <si>
    <t xml:space="preserve">4600240000</t>
  </si>
  <si>
    <t xml:space="preserve">Case sparse_241</t>
  </si>
  <si>
    <t xml:space="preserve">San Romano in Garfagnana[LU]</t>
  </si>
  <si>
    <t xml:space="preserve">4600210005</t>
  </si>
  <si>
    <t xml:space="preserve">Casoli</t>
  </si>
  <si>
    <t xml:space="preserve">San Vincenzo[LI]</t>
  </si>
  <si>
    <t xml:space="preserve">4600226601</t>
  </si>
  <si>
    <t xml:space="preserve">Cevoli</t>
  </si>
  <si>
    <t xml:space="preserve">Sansepolcro[AR]</t>
  </si>
  <si>
    <t xml:space="preserve">4600220007</t>
  </si>
  <si>
    <t xml:space="preserve">Colle</t>
  </si>
  <si>
    <t xml:space="preserve">Santa Croce sull'Arno[PI]</t>
  </si>
  <si>
    <t xml:space="preserve">4600210006</t>
  </si>
  <si>
    <t xml:space="preserve">Crasciana</t>
  </si>
  <si>
    <t xml:space="preserve">Santa Fiora[GR]</t>
  </si>
  <si>
    <t xml:space="preserve">4600210007</t>
  </si>
  <si>
    <t xml:space="preserve">Fabbriche Casabasciana</t>
  </si>
  <si>
    <t xml:space="preserve">Santa Luce[PI]</t>
  </si>
  <si>
    <t xml:space="preserve">4600210008</t>
  </si>
  <si>
    <t xml:space="preserve">Giardinetto-Ponte Maggio</t>
  </si>
  <si>
    <t xml:space="preserve">Santa Maria a Monte[PI]</t>
  </si>
  <si>
    <t xml:space="preserve">4600210009</t>
  </si>
  <si>
    <t xml:space="preserve">Granaiola</t>
  </si>
  <si>
    <t xml:space="preserve">Sarteano[SI]</t>
  </si>
  <si>
    <t xml:space="preserve">4600226709</t>
  </si>
  <si>
    <t xml:space="preserve">Granaiola di Val Fegana</t>
  </si>
  <si>
    <t xml:space="preserve">Sassetta[LI]</t>
  </si>
  <si>
    <t xml:space="preserve">4600210010</t>
  </si>
  <si>
    <t xml:space="preserve">Guzzano-Pieve di Controne</t>
  </si>
  <si>
    <t xml:space="preserve">Scandicci[FI]</t>
  </si>
  <si>
    <t xml:space="preserve">4600210011</t>
  </si>
  <si>
    <t xml:space="preserve">Limano</t>
  </si>
  <si>
    <t xml:space="preserve">Scansano[GR]</t>
  </si>
  <si>
    <t xml:space="preserve">4600210012</t>
  </si>
  <si>
    <t xml:space="preserve">Longoio-Mobbiano</t>
  </si>
  <si>
    <t xml:space="preserve">Scarlino[GR]</t>
  </si>
  <si>
    <t xml:space="preserve">4600210013</t>
  </si>
  <si>
    <t xml:space="preserve">Lucchio</t>
  </si>
  <si>
    <t xml:space="preserve">Scarperia e San Piero[FI]</t>
  </si>
  <si>
    <t xml:space="preserve">4600210014</t>
  </si>
  <si>
    <t xml:space="preserve">Lugliano</t>
  </si>
  <si>
    <t xml:space="preserve">Seggiano[GR]</t>
  </si>
  <si>
    <t xml:space="preserve">4600210015</t>
  </si>
  <si>
    <t xml:space="preserve">Lugnano-Monti di Villa</t>
  </si>
  <si>
    <t xml:space="preserve">Semproniano[GR]</t>
  </si>
  <si>
    <t xml:space="preserve">4600210016</t>
  </si>
  <si>
    <t xml:space="preserve">Montefegatesi</t>
  </si>
  <si>
    <t xml:space="preserve">Seravezza[LU]</t>
  </si>
  <si>
    <t xml:space="preserve">4600210020</t>
  </si>
  <si>
    <t xml:space="preserve">Palleggio-Cocciglia</t>
  </si>
  <si>
    <t xml:space="preserve">Serravalle Pistoiese[PT]</t>
  </si>
  <si>
    <t xml:space="preserve">4600220008</t>
  </si>
  <si>
    <t xml:space="preserve">Pian dei Berci</t>
  </si>
  <si>
    <t xml:space="preserve">Sestino[AR]</t>
  </si>
  <si>
    <t xml:space="preserve">4600220002</t>
  </si>
  <si>
    <t xml:space="preserve">Pian di Ospedaletto</t>
  </si>
  <si>
    <t xml:space="preserve">Sesto Fiorentino[FI]</t>
  </si>
  <si>
    <t xml:space="preserve">4600226610</t>
  </si>
  <si>
    <t xml:space="preserve">Pian Grande</t>
  </si>
  <si>
    <t xml:space="preserve">Siena[SI]</t>
  </si>
  <si>
    <t xml:space="preserve">4600210017</t>
  </si>
  <si>
    <t xml:space="preserve">Pieve di Monti di Villa</t>
  </si>
  <si>
    <t xml:space="preserve">Signa[FI]</t>
  </si>
  <si>
    <t xml:space="preserve">4600210023</t>
  </si>
  <si>
    <t xml:space="preserve">Riolo</t>
  </si>
  <si>
    <t xml:space="preserve">Sillano Giuncugnano[LU]</t>
  </si>
  <si>
    <t xml:space="preserve">4600226604</t>
  </si>
  <si>
    <t xml:space="preserve">Sala</t>
  </si>
  <si>
    <t xml:space="preserve">Sinalunga[SI]</t>
  </si>
  <si>
    <t xml:space="preserve">4600210018</t>
  </si>
  <si>
    <t xml:space="preserve">Sorano[GR]</t>
  </si>
  <si>
    <t xml:space="preserve">4600210019</t>
  </si>
  <si>
    <t xml:space="preserve">San Gemignano</t>
  </si>
  <si>
    <t xml:space="preserve">Sovicille[SI]</t>
  </si>
  <si>
    <t xml:space="preserve">4600210021</t>
  </si>
  <si>
    <t xml:space="preserve">Val Fegana</t>
  </si>
  <si>
    <t xml:space="preserve">Stazzema[LU]</t>
  </si>
  <si>
    <t xml:space="preserve">4600210024</t>
  </si>
  <si>
    <t xml:space="preserve">Vetteglia</t>
  </si>
  <si>
    <t xml:space="preserve">Subbiano[AR]</t>
  </si>
  <si>
    <t xml:space="preserve">4600210022</t>
  </si>
  <si>
    <t xml:space="preserve">Vico Pancellorum</t>
  </si>
  <si>
    <t xml:space="preserve">Suvereto[LI]</t>
  </si>
  <si>
    <t xml:space="preserve">4600224911</t>
  </si>
  <si>
    <t xml:space="preserve">Zato</t>
  </si>
  <si>
    <t xml:space="preserve">Talla[AR]</t>
  </si>
  <si>
    <t xml:space="preserve">Bagno a Ripoli [FI]</t>
  </si>
  <si>
    <t xml:space="preserve">4800110001</t>
  </si>
  <si>
    <t xml:space="preserve">Antella</t>
  </si>
  <si>
    <t xml:space="preserve">Tavarnelle Val di Pesa[FI]</t>
  </si>
  <si>
    <t xml:space="preserve">4800110002</t>
  </si>
  <si>
    <t xml:space="preserve">Bagno a Ripoli</t>
  </si>
  <si>
    <t xml:space="preserve">Terranuova Bracciolini[AR]</t>
  </si>
  <si>
    <t xml:space="preserve">4800110003</t>
  </si>
  <si>
    <t xml:space="preserve">Balatro</t>
  </si>
  <si>
    <t xml:space="preserve">Terricciola[PI]</t>
  </si>
  <si>
    <t xml:space="preserve">4800120001</t>
  </si>
  <si>
    <t xml:space="preserve">Balatro Rosso</t>
  </si>
  <si>
    <t xml:space="preserve">Torrita di Siena[SI]</t>
  </si>
  <si>
    <t xml:space="preserve">4800120002</t>
  </si>
  <si>
    <t xml:space="preserve">Bottega Nuova</t>
  </si>
  <si>
    <t xml:space="preserve">Trequanda[SI]</t>
  </si>
  <si>
    <t xml:space="preserve">4800110004</t>
  </si>
  <si>
    <t xml:space="preserve">Candeli</t>
  </si>
  <si>
    <t xml:space="preserve">Tresana[MS]</t>
  </si>
  <si>
    <t xml:space="preserve">4800110005</t>
  </si>
  <si>
    <t xml:space="preserve">Capannuccia</t>
  </si>
  <si>
    <t xml:space="preserve">Uzzano[PT]</t>
  </si>
  <si>
    <t xml:space="preserve">4800120003</t>
  </si>
  <si>
    <t xml:space="preserve">Casa Nuova</t>
  </si>
  <si>
    <t xml:space="preserve">Vagli Sotto[LU]</t>
  </si>
  <si>
    <t xml:space="preserve">4800120004</t>
  </si>
  <si>
    <t xml:space="preserve">Casa Vecchia</t>
  </si>
  <si>
    <t xml:space="preserve">Vaglia[FI]</t>
  </si>
  <si>
    <t xml:space="preserve">4800140000</t>
  </si>
  <si>
    <t xml:space="preserve">Case sparse_138</t>
  </si>
  <si>
    <t xml:space="preserve">Vaiano[PO]</t>
  </si>
  <si>
    <t xml:space="preserve">4800110006</t>
  </si>
  <si>
    <t xml:space="preserve">Grassina Ponte a Ema</t>
  </si>
  <si>
    <t xml:space="preserve">Vecchiano[PI]</t>
  </si>
  <si>
    <t xml:space="preserve">4800126606</t>
  </si>
  <si>
    <t xml:space="preserve">Gualchiere di Remole</t>
  </si>
  <si>
    <t xml:space="preserve">Vernio[PO]</t>
  </si>
  <si>
    <t xml:space="preserve">4800126708</t>
  </si>
  <si>
    <t xml:space="preserve">I Renai</t>
  </si>
  <si>
    <t xml:space="preserve">Viareggio[LU]</t>
  </si>
  <si>
    <t xml:space="preserve">4800120007</t>
  </si>
  <si>
    <t xml:space="preserve">Il Bigallo</t>
  </si>
  <si>
    <t xml:space="preserve">Vicchio[FI]</t>
  </si>
  <si>
    <t xml:space="preserve">4800126609</t>
  </si>
  <si>
    <t xml:space="preserve">La Monaca</t>
  </si>
  <si>
    <t xml:space="preserve">Vicopisano[PI]</t>
  </si>
  <si>
    <t xml:space="preserve">4800120012</t>
  </si>
  <si>
    <t xml:space="preserve">La Torre</t>
  </si>
  <si>
    <t xml:space="preserve">Villa Basilica[LU]</t>
  </si>
  <si>
    <t xml:space="preserve">4800120010</t>
  </si>
  <si>
    <t xml:space="preserve">L'Apparita-Monte Pilli</t>
  </si>
  <si>
    <t xml:space="preserve">Villa Collemandina[LU]</t>
  </si>
  <si>
    <t xml:space="preserve">4800120011</t>
  </si>
  <si>
    <t xml:space="preserve">Lappeggi</t>
  </si>
  <si>
    <t xml:space="preserve">Villafranca in Lunigiana[MS]</t>
  </si>
  <si>
    <t xml:space="preserve">4800110007</t>
  </si>
  <si>
    <t xml:space="preserve">Le Case San Romolo</t>
  </si>
  <si>
    <t xml:space="preserve">Vinci[FI]</t>
  </si>
  <si>
    <t xml:space="preserve">4800120813</t>
  </si>
  <si>
    <t xml:space="preserve">L'Incontro</t>
  </si>
  <si>
    <t xml:space="preserve">Volterra[PI]</t>
  </si>
  <si>
    <t xml:space="preserve">4800110008</t>
  </si>
  <si>
    <t xml:space="preserve">Zeri[MS]</t>
  </si>
  <si>
    <t xml:space="preserve">4800120014</t>
  </si>
  <si>
    <t xml:space="preserve">Paterno</t>
  </si>
  <si>
    <t xml:space="preserve">4800120015</t>
  </si>
  <si>
    <t xml:space="preserve">Picille</t>
  </si>
  <si>
    <t xml:space="preserve">4800120016</t>
  </si>
  <si>
    <t xml:space="preserve">Podere la Nave-La Torre</t>
  </si>
  <si>
    <t xml:space="preserve">4800120027</t>
  </si>
  <si>
    <t xml:space="preserve">Poggio a Casciano</t>
  </si>
  <si>
    <t xml:space="preserve">4800120017</t>
  </si>
  <si>
    <t xml:space="preserve">Quattro Vie</t>
  </si>
  <si>
    <t xml:space="preserve">4800120018</t>
  </si>
  <si>
    <t xml:space="preserve">Rimaggino</t>
  </si>
  <si>
    <t xml:space="preserve">4800110009</t>
  </si>
  <si>
    <t xml:space="preserve">Rimaggio</t>
  </si>
  <si>
    <t xml:space="preserve">4800120019</t>
  </si>
  <si>
    <t xml:space="preserve">San Bartolomeo a Quarate</t>
  </si>
  <si>
    <t xml:space="preserve">4800110010</t>
  </si>
  <si>
    <t xml:space="preserve">San Donato in Collina</t>
  </si>
  <si>
    <t xml:space="preserve">4800120020</t>
  </si>
  <si>
    <t xml:space="preserve">San Martino</t>
  </si>
  <si>
    <t xml:space="preserve">4800120821</t>
  </si>
  <si>
    <t xml:space="preserve">Santa Chiara</t>
  </si>
  <si>
    <t xml:space="preserve">4800122022</t>
  </si>
  <si>
    <t xml:space="preserve">Santa Monica</t>
  </si>
  <si>
    <t xml:space="preserve">4800122023</t>
  </si>
  <si>
    <t xml:space="preserve">Santa Teresa</t>
  </si>
  <si>
    <t xml:space="preserve">4800130001</t>
  </si>
  <si>
    <t xml:space="preserve">Scolivigne</t>
  </si>
  <si>
    <t xml:space="preserve">4800120024</t>
  </si>
  <si>
    <t xml:space="preserve">Taiano</t>
  </si>
  <si>
    <t xml:space="preserve">4800120025</t>
  </si>
  <si>
    <t xml:space="preserve">Vacciano</t>
  </si>
  <si>
    <t xml:space="preserve">4800110011</t>
  </si>
  <si>
    <t xml:space="preserve">Vallina</t>
  </si>
  <si>
    <t xml:space="preserve">4800120026</t>
  </si>
  <si>
    <t xml:space="preserve">Vicchio di Rimaggio</t>
  </si>
  <si>
    <t xml:space="preserve">4800110012</t>
  </si>
  <si>
    <t xml:space="preserve">Villamagna</t>
  </si>
  <si>
    <t xml:space="preserve">Bagnone [MS]</t>
  </si>
  <si>
    <t xml:space="preserve">4500220001</t>
  </si>
  <si>
    <t xml:space="preserve">Agnetta</t>
  </si>
  <si>
    <t xml:space="preserve">4500210001</t>
  </si>
  <si>
    <t xml:space="preserve">Bagnone</t>
  </si>
  <si>
    <t xml:space="preserve">4500224902</t>
  </si>
  <si>
    <t xml:space="preserve">Biglio</t>
  </si>
  <si>
    <t xml:space="preserve">4500220003</t>
  </si>
  <si>
    <t xml:space="preserve">Canale</t>
  </si>
  <si>
    <t xml:space="preserve">4500220004</t>
  </si>
  <si>
    <t xml:space="preserve">Canneto</t>
  </si>
  <si>
    <t xml:space="preserve">4500240000</t>
  </si>
  <si>
    <t xml:space="preserve">Case sparse_224</t>
  </si>
  <si>
    <t xml:space="preserve">4500224905</t>
  </si>
  <si>
    <t xml:space="preserve">Cassolana</t>
  </si>
  <si>
    <t xml:space="preserve">4500210002</t>
  </si>
  <si>
    <t xml:space="preserve">Castiglione</t>
  </si>
  <si>
    <t xml:space="preserve">4500220006</t>
  </si>
  <si>
    <t xml:space="preserve">Collesino</t>
  </si>
  <si>
    <t xml:space="preserve">4500220007</t>
  </si>
  <si>
    <t xml:space="preserve">Compione</t>
  </si>
  <si>
    <t xml:space="preserve">4500210003</t>
  </si>
  <si>
    <t xml:space="preserve">Corlaga</t>
  </si>
  <si>
    <t xml:space="preserve">4500210004</t>
  </si>
  <si>
    <t xml:space="preserve">Corvarola</t>
  </si>
  <si>
    <t xml:space="preserve">4500210005</t>
  </si>
  <si>
    <t xml:space="preserve">Gabbiana</t>
  </si>
  <si>
    <t xml:space="preserve">4500210006</t>
  </si>
  <si>
    <t xml:space="preserve">Groppo</t>
  </si>
  <si>
    <t xml:space="preserve">4500210007</t>
  </si>
  <si>
    <t xml:space="preserve">Iera</t>
  </si>
  <si>
    <t xml:space="preserve">4500220014</t>
  </si>
  <si>
    <t xml:space="preserve">Leugio</t>
  </si>
  <si>
    <t xml:space="preserve">4500210008</t>
  </si>
  <si>
    <t xml:space="preserve">Lusana</t>
  </si>
  <si>
    <t xml:space="preserve">4500210009</t>
  </si>
  <si>
    <t xml:space="preserve">Mochignano di Sopra</t>
  </si>
  <si>
    <t xml:space="preserve">4500210010</t>
  </si>
  <si>
    <t xml:space="preserve">Mochignano di Sotto</t>
  </si>
  <si>
    <t xml:space="preserve">4500220008</t>
  </si>
  <si>
    <t xml:space="preserve">Monterole</t>
  </si>
  <si>
    <t xml:space="preserve">4500226609</t>
  </si>
  <si>
    <t xml:space="preserve">Nezzana</t>
  </si>
  <si>
    <t xml:space="preserve">4500210011</t>
  </si>
  <si>
    <t xml:space="preserve">Orturano</t>
  </si>
  <si>
    <t xml:space="preserve">4500210012</t>
  </si>
  <si>
    <t xml:space="preserve">Pastina</t>
  </si>
  <si>
    <t xml:space="preserve">4500210013</t>
  </si>
  <si>
    <t xml:space="preserve">Pieve</t>
  </si>
  <si>
    <t xml:space="preserve">4500220011</t>
  </si>
  <si>
    <t xml:space="preserve">Stazzone</t>
  </si>
  <si>
    <t xml:space="preserve">4500210014</t>
  </si>
  <si>
    <t xml:space="preserve">Treschietto</t>
  </si>
  <si>
    <t xml:space="preserve">4500220012</t>
  </si>
  <si>
    <t xml:space="preserve">Valle-Montale</t>
  </si>
  <si>
    <t xml:space="preserve">4500220013</t>
  </si>
  <si>
    <t xml:space="preserve">Vespeno</t>
  </si>
  <si>
    <t xml:space="preserve">4500220015</t>
  </si>
  <si>
    <t xml:space="preserve">Via della Stazione</t>
  </si>
  <si>
    <t xml:space="preserve">4500210015</t>
  </si>
  <si>
    <t xml:space="preserve">Vico</t>
  </si>
  <si>
    <t xml:space="preserve">Barberino di Mugello [FI]</t>
  </si>
  <si>
    <t xml:space="preserve">4800210001</t>
  </si>
  <si>
    <t xml:space="preserve">Barberino di Mugello</t>
  </si>
  <si>
    <t xml:space="preserve">4800220011</t>
  </si>
  <si>
    <t xml:space="preserve">Bovecchio</t>
  </si>
  <si>
    <t xml:space="preserve">4800240000</t>
  </si>
  <si>
    <t xml:space="preserve">Case sparse_139</t>
  </si>
  <si>
    <t xml:space="preserve">4800230001</t>
  </si>
  <si>
    <t xml:space="preserve">Casello</t>
  </si>
  <si>
    <t xml:space="preserve">4800210002</t>
  </si>
  <si>
    <t xml:space="preserve">Cavallina</t>
  </si>
  <si>
    <t xml:space="preserve">4800220003</t>
  </si>
  <si>
    <t xml:space="preserve">Cirignano</t>
  </si>
  <si>
    <t xml:space="preserve">4800210003</t>
  </si>
  <si>
    <t xml:space="preserve">Galliano</t>
  </si>
  <si>
    <t xml:space="preserve">4800220005</t>
  </si>
  <si>
    <t xml:space="preserve">Latera</t>
  </si>
  <si>
    <t xml:space="preserve">4800220006</t>
  </si>
  <si>
    <t xml:space="preserve">Le Maschere</t>
  </si>
  <si>
    <t xml:space="preserve">4800220007</t>
  </si>
  <si>
    <t xml:space="preserve">Mangona</t>
  </si>
  <si>
    <t xml:space="preserve">4800226708</t>
  </si>
  <si>
    <t xml:space="preserve">Monte di Fo'</t>
  </si>
  <si>
    <t xml:space="preserve">4800210004</t>
  </si>
  <si>
    <t xml:space="preserve">Montecarelli</t>
  </si>
  <si>
    <t xml:space="preserve">4800220010</t>
  </si>
  <si>
    <t xml:space="preserve">Ruzza</t>
  </si>
  <si>
    <t xml:space="preserve">4800210005</t>
  </si>
  <si>
    <t xml:space="preserve">Santa Lucia</t>
  </si>
  <si>
    <t xml:space="preserve">Barberino Val d'Elsa [FI]</t>
  </si>
  <si>
    <t xml:space="preserve">4800310001</t>
  </si>
  <si>
    <t xml:space="preserve">Barberino Val d'Elsa</t>
  </si>
  <si>
    <t xml:space="preserve">4800326701</t>
  </si>
  <si>
    <t xml:space="preserve">Casanuova del Piano</t>
  </si>
  <si>
    <t xml:space="preserve">4800340000</t>
  </si>
  <si>
    <t xml:space="preserve">Case sparse_140</t>
  </si>
  <si>
    <t xml:space="preserve">4800310006</t>
  </si>
  <si>
    <t xml:space="preserve">Cipressino</t>
  </si>
  <si>
    <t xml:space="preserve">4800326618</t>
  </si>
  <si>
    <t xml:space="preserve">Cortine</t>
  </si>
  <si>
    <t xml:space="preserve">4800326716</t>
  </si>
  <si>
    <t xml:space="preserve">Isole</t>
  </si>
  <si>
    <t xml:space="preserve">4800326603</t>
  </si>
  <si>
    <t xml:space="preserve">Linari</t>
  </si>
  <si>
    <t xml:space="preserve">4800310002</t>
  </si>
  <si>
    <t xml:space="preserve">Marcialla</t>
  </si>
  <si>
    <t xml:space="preserve">4800320014</t>
  </si>
  <si>
    <t xml:space="preserve">Marcialla Sud</t>
  </si>
  <si>
    <t xml:space="preserve">4800320004</t>
  </si>
  <si>
    <t xml:space="preserve">Monsanto I</t>
  </si>
  <si>
    <t xml:space="preserve">4800326605</t>
  </si>
  <si>
    <t xml:space="preserve">Monsanto II</t>
  </si>
  <si>
    <t xml:space="preserve">4800326606</t>
  </si>
  <si>
    <t xml:space="preserve">Pastine</t>
  </si>
  <si>
    <t xml:space="preserve">4800320007</t>
  </si>
  <si>
    <t xml:space="preserve">Petrognano</t>
  </si>
  <si>
    <t xml:space="preserve">4800326608</t>
  </si>
  <si>
    <t xml:space="preserve">Ponzano</t>
  </si>
  <si>
    <t xml:space="preserve">4800326715</t>
  </si>
  <si>
    <t xml:space="preserve">Prumiano</t>
  </si>
  <si>
    <t xml:space="preserve">4800320009</t>
  </si>
  <si>
    <t xml:space="preserve">San Filippo a Ponzano</t>
  </si>
  <si>
    <t xml:space="preserve">4800320010</t>
  </si>
  <si>
    <t xml:space="preserve">4800320011</t>
  </si>
  <si>
    <t xml:space="preserve">Sant'Appiano</t>
  </si>
  <si>
    <t xml:space="preserve">4800310003</t>
  </si>
  <si>
    <t xml:space="preserve">Tignano</t>
  </si>
  <si>
    <t xml:space="preserve">4800310004</t>
  </si>
  <si>
    <t xml:space="preserve">Vico d'Elsa</t>
  </si>
  <si>
    <t xml:space="preserve">4800326612</t>
  </si>
  <si>
    <t xml:space="preserve">Vigliano</t>
  </si>
  <si>
    <t xml:space="preserve">4800320013</t>
  </si>
  <si>
    <t xml:space="preserve">Zambra</t>
  </si>
  <si>
    <t xml:space="preserve">4800310005</t>
  </si>
  <si>
    <t xml:space="preserve">Barga [LU]</t>
  </si>
  <si>
    <t xml:space="preserve">4600326717</t>
  </si>
  <si>
    <t xml:space="preserve">A Rigali</t>
  </si>
  <si>
    <t xml:space="preserve">4600310001</t>
  </si>
  <si>
    <t xml:space="preserve">Albiano</t>
  </si>
  <si>
    <t xml:space="preserve">4600320001</t>
  </si>
  <si>
    <t xml:space="preserve">Bardani</t>
  </si>
  <si>
    <t xml:space="preserve">4600310002</t>
  </si>
  <si>
    <t xml:space="preserve">Barga</t>
  </si>
  <si>
    <t xml:space="preserve">4600326618</t>
  </si>
  <si>
    <t xml:space="preserve">Bebbio</t>
  </si>
  <si>
    <t xml:space="preserve">4600326602</t>
  </si>
  <si>
    <t xml:space="preserve">Biagi</t>
  </si>
  <si>
    <t xml:space="preserve">4600326619</t>
  </si>
  <si>
    <t xml:space="preserve">Bugliano</t>
  </si>
  <si>
    <t xml:space="preserve">4600340000</t>
  </si>
  <si>
    <t xml:space="preserve">Case sparse_242</t>
  </si>
  <si>
    <t xml:space="preserve">4600310003</t>
  </si>
  <si>
    <t xml:space="preserve">Castelvecchio Pascoli</t>
  </si>
  <si>
    <t xml:space="preserve">4600320003</t>
  </si>
  <si>
    <t xml:space="preserve">Catagnana</t>
  </si>
  <si>
    <t xml:space="preserve">4600326604</t>
  </si>
  <si>
    <t xml:space="preserve">Conti</t>
  </si>
  <si>
    <t xml:space="preserve">4600320005</t>
  </si>
  <si>
    <t xml:space="preserve">Diversi</t>
  </si>
  <si>
    <t xml:space="preserve">4600310004</t>
  </si>
  <si>
    <t xml:space="preserve">Filecchio</t>
  </si>
  <si>
    <t xml:space="preserve">4600310005</t>
  </si>
  <si>
    <t xml:space="preserve">Fornaci di Barga</t>
  </si>
  <si>
    <t xml:space="preserve">4600320006</t>
  </si>
  <si>
    <t xml:space="preserve">Frascone</t>
  </si>
  <si>
    <t xml:space="preserve">4600320007</t>
  </si>
  <si>
    <t xml:space="preserve">Giannini</t>
  </si>
  <si>
    <t xml:space="preserve">4600326723</t>
  </si>
  <si>
    <t xml:space="preserve">La Serra</t>
  </si>
  <si>
    <t xml:space="preserve">4600326709</t>
  </si>
  <si>
    <t xml:space="preserve">Loppia di Sopra</t>
  </si>
  <si>
    <t xml:space="preserve">4600320010</t>
  </si>
  <si>
    <t xml:space="preserve">Loppia di Sotto</t>
  </si>
  <si>
    <t xml:space="preserve">4600310006</t>
  </si>
  <si>
    <t xml:space="preserve">Mologno</t>
  </si>
  <si>
    <t xml:space="preserve">4600326611</t>
  </si>
  <si>
    <t xml:space="preserve">Orsucci</t>
  </si>
  <si>
    <t xml:space="preserve">4600326712</t>
  </si>
  <si>
    <t xml:space="preserve">Pian di Gragno</t>
  </si>
  <si>
    <t xml:space="preserve">4600310011</t>
  </si>
  <si>
    <t xml:space="preserve">Ponte All'Ania</t>
  </si>
  <si>
    <t xml:space="preserve">4600320013</t>
  </si>
  <si>
    <t xml:space="preserve">Ponte di Catagnana</t>
  </si>
  <si>
    <t xml:space="preserve">4600310007</t>
  </si>
  <si>
    <t xml:space="preserve">Renaio</t>
  </si>
  <si>
    <t xml:space="preserve">4600326722</t>
  </si>
  <si>
    <t xml:space="preserve">San Bernardino</t>
  </si>
  <si>
    <t xml:space="preserve">4600310008</t>
  </si>
  <si>
    <t xml:space="preserve">San Pietro in Campo</t>
  </si>
  <si>
    <t xml:space="preserve">4600320014</t>
  </si>
  <si>
    <t xml:space="preserve">Santa Maria</t>
  </si>
  <si>
    <t xml:space="preserve">4600310009</t>
  </si>
  <si>
    <t xml:space="preserve">Sommocolonia</t>
  </si>
  <si>
    <t xml:space="preserve">4600320015</t>
  </si>
  <si>
    <t xml:space="preserve">Stefanetti</t>
  </si>
  <si>
    <t xml:space="preserve">4600326616</t>
  </si>
  <si>
    <t xml:space="preserve">Tiglio Alto</t>
  </si>
  <si>
    <t xml:space="preserve">4600310010</t>
  </si>
  <si>
    <t xml:space="preserve">Tiglio Basso</t>
  </si>
  <si>
    <t xml:space="preserve">Bibbiena [AR]</t>
  </si>
  <si>
    <t xml:space="preserve">5100420012</t>
  </si>
  <si>
    <t xml:space="preserve">Banzena</t>
  </si>
  <si>
    <t xml:space="preserve">5100410002</t>
  </si>
  <si>
    <t xml:space="preserve">Bibbiena</t>
  </si>
  <si>
    <t xml:space="preserve">5100420011</t>
  </si>
  <si>
    <t xml:space="preserve">5100420001</t>
  </si>
  <si>
    <t xml:space="preserve">Camprena</t>
  </si>
  <si>
    <t xml:space="preserve">5100426716</t>
  </si>
  <si>
    <t xml:space="preserve">Casa Marco</t>
  </si>
  <si>
    <t xml:space="preserve">5100440000</t>
  </si>
  <si>
    <t xml:space="preserve">Case sparse_29</t>
  </si>
  <si>
    <t xml:space="preserve">5100426717</t>
  </si>
  <si>
    <t xml:space="preserve">Caselle</t>
  </si>
  <si>
    <t xml:space="preserve">5100410010</t>
  </si>
  <si>
    <t xml:space="preserve">Corsalone</t>
  </si>
  <si>
    <t xml:space="preserve">5100426610</t>
  </si>
  <si>
    <t xml:space="preserve">Farneta</t>
  </si>
  <si>
    <t xml:space="preserve">5100420003</t>
  </si>
  <si>
    <t xml:space="preserve">Freggina</t>
  </si>
  <si>
    <t xml:space="preserve">5100420014</t>
  </si>
  <si>
    <t xml:space="preserve">Guazzi</t>
  </si>
  <si>
    <t xml:space="preserve">5100420013</t>
  </si>
  <si>
    <t xml:space="preserve">Il Pesco</t>
  </si>
  <si>
    <t xml:space="preserve">5100426615</t>
  </si>
  <si>
    <t xml:space="preserve">Il Pozzo</t>
  </si>
  <si>
    <t xml:space="preserve">5100420004</t>
  </si>
  <si>
    <t xml:space="preserve">La Fossa</t>
  </si>
  <si>
    <t xml:space="preserve">5100420009</t>
  </si>
  <si>
    <t xml:space="preserve">Marciano</t>
  </si>
  <si>
    <t xml:space="preserve">5100410006</t>
  </si>
  <si>
    <t xml:space="preserve">Partina</t>
  </si>
  <si>
    <t xml:space="preserve">5100420005</t>
  </si>
  <si>
    <t xml:space="preserve">Pian del Ponte</t>
  </si>
  <si>
    <t xml:space="preserve">5100420006</t>
  </si>
  <si>
    <t xml:space="preserve">Poggiolo</t>
  </si>
  <si>
    <t xml:space="preserve">5100420007</t>
  </si>
  <si>
    <t xml:space="preserve">Pollino</t>
  </si>
  <si>
    <t xml:space="preserve">5100426708</t>
  </si>
  <si>
    <t xml:space="preserve">Santa Maria del Sasso</t>
  </si>
  <si>
    <t xml:space="preserve">5100410007</t>
  </si>
  <si>
    <t xml:space="preserve">Serravalle</t>
  </si>
  <si>
    <t xml:space="preserve">5100410008</t>
  </si>
  <si>
    <t xml:space="preserve">Soci</t>
  </si>
  <si>
    <t xml:space="preserve">5100410009</t>
  </si>
  <si>
    <t xml:space="preserve">Terrossola</t>
  </si>
  <si>
    <t xml:space="preserve">Bibbona [LI]</t>
  </si>
  <si>
    <t xml:space="preserve">4900110001</t>
  </si>
  <si>
    <t xml:space="preserve">Bibbona</t>
  </si>
  <si>
    <t xml:space="preserve">4900140000</t>
  </si>
  <si>
    <t xml:space="preserve">Case sparse_182</t>
  </si>
  <si>
    <t xml:space="preserve">4900110002</t>
  </si>
  <si>
    <t xml:space="preserve">La California</t>
  </si>
  <si>
    <t xml:space="preserve">4900130001</t>
  </si>
  <si>
    <t xml:space="preserve">Mannaione</t>
  </si>
  <si>
    <t xml:space="preserve">4900110003</t>
  </si>
  <si>
    <t xml:space="preserve">Marina di Bibbona</t>
  </si>
  <si>
    <t xml:space="preserve">4900120001</t>
  </si>
  <si>
    <t xml:space="preserve">Stazione Bibbona</t>
  </si>
  <si>
    <t xml:space="preserve">4900120002</t>
  </si>
  <si>
    <t xml:space="preserve">Stazione Bolgheri</t>
  </si>
  <si>
    <t xml:space="preserve">Bientina [PI]</t>
  </si>
  <si>
    <t xml:space="preserve">5000110001</t>
  </si>
  <si>
    <t xml:space="preserve">Bientina</t>
  </si>
  <si>
    <t xml:space="preserve">5000110005</t>
  </si>
  <si>
    <t xml:space="preserve">Caccialupi</t>
  </si>
  <si>
    <t xml:space="preserve">5000126605</t>
  </si>
  <si>
    <t xml:space="preserve">Case Mazzantino</t>
  </si>
  <si>
    <t xml:space="preserve">5000140000</t>
  </si>
  <si>
    <t xml:space="preserve">Case sparse_202</t>
  </si>
  <si>
    <t xml:space="preserve">5000110006</t>
  </si>
  <si>
    <t xml:space="preserve">La Tura</t>
  </si>
  <si>
    <t xml:space="preserve">5000120007</t>
  </si>
  <si>
    <t xml:space="preserve">Podere Sant'Achille</t>
  </si>
  <si>
    <t xml:space="preserve">5000126610</t>
  </si>
  <si>
    <t xml:space="preserve">Poggio Tondo</t>
  </si>
  <si>
    <t xml:space="preserve">5000126606</t>
  </si>
  <si>
    <t xml:space="preserve">Ponte dell'Antico</t>
  </si>
  <si>
    <t xml:space="preserve">5000110002</t>
  </si>
  <si>
    <t xml:space="preserve">Puntone</t>
  </si>
  <si>
    <t xml:space="preserve">5000110003</t>
  </si>
  <si>
    <t xml:space="preserve">Quattro Strade</t>
  </si>
  <si>
    <t xml:space="preserve">5000110004</t>
  </si>
  <si>
    <t xml:space="preserve">Santa Colomba</t>
  </si>
  <si>
    <t xml:space="preserve">Borgo a Mozzano [LU]</t>
  </si>
  <si>
    <t xml:space="preserve">4600410001</t>
  </si>
  <si>
    <t xml:space="preserve">Anchiano</t>
  </si>
  <si>
    <t xml:space="preserve">4600410002</t>
  </si>
  <si>
    <t xml:space="preserve">Borgo a Mozzano</t>
  </si>
  <si>
    <t xml:space="preserve">4600440000</t>
  </si>
  <si>
    <t xml:space="preserve">Case sparse_243</t>
  </si>
  <si>
    <t xml:space="preserve">4600420002</t>
  </si>
  <si>
    <t xml:space="preserve">Castello</t>
  </si>
  <si>
    <t xml:space="preserve">4600410003</t>
  </si>
  <si>
    <t xml:space="preserve">Chifenti</t>
  </si>
  <si>
    <t xml:space="preserve">4600420003</t>
  </si>
  <si>
    <t xml:space="preserve">Chiusurli</t>
  </si>
  <si>
    <t xml:space="preserve">4600426604</t>
  </si>
  <si>
    <t xml:space="preserve">4600426605</t>
  </si>
  <si>
    <t xml:space="preserve">Colletto</t>
  </si>
  <si>
    <t xml:space="preserve">4600410004</t>
  </si>
  <si>
    <t xml:space="preserve">Corsagna</t>
  </si>
  <si>
    <t xml:space="preserve">4600410005</t>
  </si>
  <si>
    <t xml:space="preserve">Cune</t>
  </si>
  <si>
    <t xml:space="preserve">4600420006</t>
  </si>
  <si>
    <t xml:space="preserve">Dezza</t>
  </si>
  <si>
    <t xml:space="preserve">4600410006</t>
  </si>
  <si>
    <t xml:space="preserve">Diecimo</t>
  </si>
  <si>
    <t xml:space="preserve">4600410007</t>
  </si>
  <si>
    <t xml:space="preserve">Domazzano</t>
  </si>
  <si>
    <t xml:space="preserve">4600410008</t>
  </si>
  <si>
    <t xml:space="preserve">Gioviano</t>
  </si>
  <si>
    <t xml:space="preserve">4600410009</t>
  </si>
  <si>
    <t xml:space="preserve">Motrone</t>
  </si>
  <si>
    <t xml:space="preserve">4600410010</t>
  </si>
  <si>
    <t xml:space="preserve">Oneta</t>
  </si>
  <si>
    <t xml:space="preserve">4600420007</t>
  </si>
  <si>
    <t xml:space="preserve">Particelle</t>
  </si>
  <si>
    <t xml:space="preserve">4600410011</t>
  </si>
  <si>
    <t xml:space="preserve">Partigliano</t>
  </si>
  <si>
    <t xml:space="preserve">4600420008</t>
  </si>
  <si>
    <t xml:space="preserve">Pastino</t>
  </si>
  <si>
    <t xml:space="preserve">4600410012</t>
  </si>
  <si>
    <t xml:space="preserve">Pedogna</t>
  </si>
  <si>
    <t xml:space="preserve">4600410013</t>
  </si>
  <si>
    <t xml:space="preserve">Piano della Rocca</t>
  </si>
  <si>
    <t xml:space="preserve">4600426609</t>
  </si>
  <si>
    <t xml:space="preserve">Pieve di Cerreto</t>
  </si>
  <si>
    <t xml:space="preserve">4600426610</t>
  </si>
  <si>
    <t xml:space="preserve">Ponte della Maddalena</t>
  </si>
  <si>
    <t xml:space="preserve">4600420011</t>
  </si>
  <si>
    <t xml:space="preserve">Rocca</t>
  </si>
  <si>
    <t xml:space="preserve">4600420012</t>
  </si>
  <si>
    <t xml:space="preserve">Salita</t>
  </si>
  <si>
    <t xml:space="preserve">4600426613</t>
  </si>
  <si>
    <t xml:space="preserve">San Donato</t>
  </si>
  <si>
    <t xml:space="preserve">4600410014</t>
  </si>
  <si>
    <t xml:space="preserve">San Romano</t>
  </si>
  <si>
    <t xml:space="preserve">4600420014</t>
  </si>
  <si>
    <t xml:space="preserve">Socciglia</t>
  </si>
  <si>
    <t xml:space="preserve">4600410015</t>
  </si>
  <si>
    <t xml:space="preserve">Tempagnano</t>
  </si>
  <si>
    <t xml:space="preserve">4600420015</t>
  </si>
  <si>
    <t xml:space="preserve">Torre</t>
  </si>
  <si>
    <t xml:space="preserve">4600410016</t>
  </si>
  <si>
    <t xml:space="preserve">Valdottavo</t>
  </si>
  <si>
    <t xml:space="preserve">Borgo San Lorenzo [FI]</t>
  </si>
  <si>
    <t xml:space="preserve">4800410001</t>
  </si>
  <si>
    <t xml:space="preserve">Arliano</t>
  </si>
  <si>
    <t xml:space="preserve">4800420601</t>
  </si>
  <si>
    <t xml:space="preserve">Asilo Poggiolo</t>
  </si>
  <si>
    <t xml:space="preserve">4800420002</t>
  </si>
  <si>
    <t xml:space="preserve">Battiloro</t>
  </si>
  <si>
    <t xml:space="preserve">4800410002</t>
  </si>
  <si>
    <t xml:space="preserve">Borgo San Lorenzo</t>
  </si>
  <si>
    <t xml:space="preserve">4800426603</t>
  </si>
  <si>
    <t xml:space="preserve">Canicce</t>
  </si>
  <si>
    <t xml:space="preserve">4800410003</t>
  </si>
  <si>
    <t xml:space="preserve">Casaglia</t>
  </si>
  <si>
    <t xml:space="preserve">4800440000</t>
  </si>
  <si>
    <t xml:space="preserve">Case sparse_141</t>
  </si>
  <si>
    <t xml:space="preserve">4800426705</t>
  </si>
  <si>
    <t xml:space="preserve">Castellina di Sotto</t>
  </si>
  <si>
    <t xml:space="preserve">4800426706</t>
  </si>
  <si>
    <t xml:space="preserve">Corniolo</t>
  </si>
  <si>
    <t xml:space="preserve">4800410004</t>
  </si>
  <si>
    <t xml:space="preserve">Faltona</t>
  </si>
  <si>
    <t xml:space="preserve">4800420034</t>
  </si>
  <si>
    <t xml:space="preserve">Faltona Nuova</t>
  </si>
  <si>
    <t xml:space="preserve">4800420007</t>
  </si>
  <si>
    <t xml:space="preserve">Ferracciano</t>
  </si>
  <si>
    <t xml:space="preserve">4800426708</t>
  </si>
  <si>
    <t xml:space="preserve">Fontanelle</t>
  </si>
  <si>
    <t xml:space="preserve">4800410005</t>
  </si>
  <si>
    <t xml:space="preserve">Grezzano</t>
  </si>
  <si>
    <t xml:space="preserve">4800426609</t>
  </si>
  <si>
    <t xml:space="preserve">Gricignano</t>
  </si>
  <si>
    <t xml:space="preserve">4800420013</t>
  </si>
  <si>
    <t xml:space="preserve">4800420012</t>
  </si>
  <si>
    <t xml:space="preserve">Larciano</t>
  </si>
  <si>
    <t xml:space="preserve">4800420014</t>
  </si>
  <si>
    <t xml:space="preserve">Le Case di Risolaia</t>
  </si>
  <si>
    <t xml:space="preserve">4800410006</t>
  </si>
  <si>
    <t xml:space="preserve">Luco Mugello</t>
  </si>
  <si>
    <t xml:space="preserve">4800420033</t>
  </si>
  <si>
    <t xml:space="preserve">Lutiano Nuovo</t>
  </si>
  <si>
    <t xml:space="preserve">4800420017</t>
  </si>
  <si>
    <t xml:space="preserve">Madonna dei Tre Fiumi</t>
  </si>
  <si>
    <t xml:space="preserve">4800426718</t>
  </si>
  <si>
    <t xml:space="preserve">Madonna della Febbre</t>
  </si>
  <si>
    <t xml:space="preserve">4800426619</t>
  </si>
  <si>
    <t xml:space="preserve">Montepulico</t>
  </si>
  <si>
    <t xml:space="preserve">4800426720</t>
  </si>
  <si>
    <t xml:space="preserve">Mucciano</t>
  </si>
  <si>
    <t xml:space="preserve">4800410007</t>
  </si>
  <si>
    <t xml:space="preserve">Mulinaccio</t>
  </si>
  <si>
    <t xml:space="preserve">4800426621</t>
  </si>
  <si>
    <t xml:space="preserve">Ochi</t>
  </si>
  <si>
    <t xml:space="preserve">4800420022</t>
  </si>
  <si>
    <t xml:space="preserve">Olmi</t>
  </si>
  <si>
    <t xml:space="preserve">4800410008</t>
  </si>
  <si>
    <t xml:space="preserve">Panicaglia</t>
  </si>
  <si>
    <t xml:space="preserve">4800410009</t>
  </si>
  <si>
    <t xml:space="preserve">Piazzano</t>
  </si>
  <si>
    <t xml:space="preserve">4800410010</t>
  </si>
  <si>
    <t xml:space="preserve">Poggiolo-Salaiole</t>
  </si>
  <si>
    <t xml:space="preserve">4800410011</t>
  </si>
  <si>
    <t xml:space="preserve">Polcanto</t>
  </si>
  <si>
    <t xml:space="preserve">4800410012</t>
  </si>
  <si>
    <t xml:space="preserve">Rabatta</t>
  </si>
  <si>
    <t xml:space="preserve">4800410013</t>
  </si>
  <si>
    <t xml:space="preserve">Razzuolo</t>
  </si>
  <si>
    <t xml:space="preserve">4800410014</t>
  </si>
  <si>
    <t xml:space="preserve">Ronta</t>
  </si>
  <si>
    <t xml:space="preserve">4800410015</t>
  </si>
  <si>
    <t xml:space="preserve">Sagginale</t>
  </si>
  <si>
    <t xml:space="preserve">4800420026</t>
  </si>
  <si>
    <t xml:space="preserve">San Giorgio</t>
  </si>
  <si>
    <t xml:space="preserve">4800426627</t>
  </si>
  <si>
    <t xml:space="preserve">San Giovanni Maggiore</t>
  </si>
  <si>
    <t xml:space="preserve">4800426732</t>
  </si>
  <si>
    <t xml:space="preserve">Viterete</t>
  </si>
  <si>
    <t xml:space="preserve">Bucine [AR]</t>
  </si>
  <si>
    <t xml:space="preserve">5100510001</t>
  </si>
  <si>
    <t xml:space="preserve">Ambra</t>
  </si>
  <si>
    <t xml:space="preserve">5100510003</t>
  </si>
  <si>
    <t xml:space="preserve">Badia A Ruoti</t>
  </si>
  <si>
    <t xml:space="preserve">5100510002</t>
  </si>
  <si>
    <t xml:space="preserve">Badia Agnano</t>
  </si>
  <si>
    <t xml:space="preserve">5100520001</t>
  </si>
  <si>
    <t xml:space="preserve">Bellavista</t>
  </si>
  <si>
    <t xml:space="preserve">5100510004</t>
  </si>
  <si>
    <t xml:space="preserve">Bucine</t>
  </si>
  <si>
    <t xml:space="preserve">5100510005</t>
  </si>
  <si>
    <t xml:space="preserve">Capannole</t>
  </si>
  <si>
    <t xml:space="preserve">5100526602</t>
  </si>
  <si>
    <t xml:space="preserve">Casa Caroni</t>
  </si>
  <si>
    <t xml:space="preserve">5100526703</t>
  </si>
  <si>
    <t xml:space="preserve">Casa Mugnaini</t>
  </si>
  <si>
    <t xml:space="preserve">5100520004</t>
  </si>
  <si>
    <t xml:space="preserve">Case Mearino</t>
  </si>
  <si>
    <t xml:space="preserve">5100540000</t>
  </si>
  <si>
    <t xml:space="preserve">Case sparse_30</t>
  </si>
  <si>
    <t xml:space="preserve">5100510006</t>
  </si>
  <si>
    <t xml:space="preserve">Cennina</t>
  </si>
  <si>
    <t xml:space="preserve">5100520005</t>
  </si>
  <si>
    <t xml:space="preserve">Duddova</t>
  </si>
  <si>
    <t xml:space="preserve">5100520006</t>
  </si>
  <si>
    <t xml:space="preserve">Gavignano</t>
  </si>
  <si>
    <t xml:space="preserve">5100526607</t>
  </si>
  <si>
    <t xml:space="preserve">Il Prato</t>
  </si>
  <si>
    <t xml:space="preserve">5100526618</t>
  </si>
  <si>
    <t xml:space="preserve">La Pietrella</t>
  </si>
  <si>
    <t xml:space="preserve">5100526610</t>
  </si>
  <si>
    <t xml:space="preserve">Le Mura</t>
  </si>
  <si>
    <t xml:space="preserve">5100510007</t>
  </si>
  <si>
    <t xml:space="preserve">Levane</t>
  </si>
  <si>
    <t xml:space="preserve">5100526611</t>
  </si>
  <si>
    <t xml:space="preserve">Molino di Bucine</t>
  </si>
  <si>
    <t xml:space="preserve">5100526712</t>
  </si>
  <si>
    <t xml:space="preserve">Molino di Mezzo</t>
  </si>
  <si>
    <t xml:space="preserve">5100510008</t>
  </si>
  <si>
    <t xml:space="preserve">Montebenichi</t>
  </si>
  <si>
    <t xml:space="preserve">5100526619</t>
  </si>
  <si>
    <t xml:space="preserve">Mulin di Dino</t>
  </si>
  <si>
    <t xml:space="preserve">5100526720</t>
  </si>
  <si>
    <t xml:space="preserve">Palazzetto II</t>
  </si>
  <si>
    <t xml:space="preserve">5100526613</t>
  </si>
  <si>
    <t xml:space="preserve">Perelli</t>
  </si>
  <si>
    <t xml:space="preserve">5100510009</t>
  </si>
  <si>
    <t xml:space="preserve">Pietraviva</t>
  </si>
  <si>
    <t xml:space="preserve">5100510010</t>
  </si>
  <si>
    <t xml:space="preserve">Pogi</t>
  </si>
  <si>
    <t xml:space="preserve">5100510011</t>
  </si>
  <si>
    <t xml:space="preserve">Rapale</t>
  </si>
  <si>
    <t xml:space="preserve">5100510012</t>
  </si>
  <si>
    <t xml:space="preserve">San Leolino</t>
  </si>
  <si>
    <t xml:space="preserve">5100520014</t>
  </si>
  <si>
    <t xml:space="preserve">5100510013</t>
  </si>
  <si>
    <t xml:space="preserve">San Pancrazio</t>
  </si>
  <si>
    <t xml:space="preserve">5100524921</t>
  </si>
  <si>
    <t xml:space="preserve">Sogna</t>
  </si>
  <si>
    <t xml:space="preserve">5100520015</t>
  </si>
  <si>
    <t xml:space="preserve">Solata</t>
  </si>
  <si>
    <t xml:space="preserve">5100510014</t>
  </si>
  <si>
    <t xml:space="preserve">5100526622</t>
  </si>
  <si>
    <t xml:space="preserve">Vepri</t>
  </si>
  <si>
    <t xml:space="preserve">Buggiano [PT]</t>
  </si>
  <si>
    <t xml:space="preserve">4700326605</t>
  </si>
  <si>
    <t xml:space="preserve">4700310001</t>
  </si>
  <si>
    <t xml:space="preserve">Borgo a Buggiano</t>
  </si>
  <si>
    <t xml:space="preserve">4700310002</t>
  </si>
  <si>
    <t xml:space="preserve">Buggiano Castello</t>
  </si>
  <si>
    <t xml:space="preserve">4700340000</t>
  </si>
  <si>
    <t xml:space="preserve">Case sparse_277</t>
  </si>
  <si>
    <t xml:space="preserve">4700310003</t>
  </si>
  <si>
    <t xml:space="preserve">Colle di Buggiano</t>
  </si>
  <si>
    <t xml:space="preserve">4700326601</t>
  </si>
  <si>
    <t xml:space="preserve">La Pineta</t>
  </si>
  <si>
    <t xml:space="preserve">4700326602</t>
  </si>
  <si>
    <t xml:space="preserve">Malocchio</t>
  </si>
  <si>
    <t xml:space="preserve">4700326606</t>
  </si>
  <si>
    <t xml:space="preserve">Molinetto</t>
  </si>
  <si>
    <t xml:space="preserve">4700326603</t>
  </si>
  <si>
    <t xml:space="preserve">Selva</t>
  </si>
  <si>
    <t xml:space="preserve">4700310004</t>
  </si>
  <si>
    <t xml:space="preserve">Stignano</t>
  </si>
  <si>
    <t xml:space="preserve">4700326704</t>
  </si>
  <si>
    <t xml:space="preserve">Tavolaia</t>
  </si>
  <si>
    <t xml:space="preserve">Buonconvento [SI]</t>
  </si>
  <si>
    <t xml:space="preserve">5200310001</t>
  </si>
  <si>
    <t xml:space="preserve">Bibbiano</t>
  </si>
  <si>
    <t xml:space="preserve">5200310002</t>
  </si>
  <si>
    <t xml:space="preserve">Buonconvento</t>
  </si>
  <si>
    <t xml:space="preserve">5200340000</t>
  </si>
  <si>
    <t xml:space="preserve">Case sparse_67</t>
  </si>
  <si>
    <t xml:space="preserve">5200310003</t>
  </si>
  <si>
    <t xml:space="preserve">Ponte d'Arbia</t>
  </si>
  <si>
    <t xml:space="preserve">5200326602</t>
  </si>
  <si>
    <t xml:space="preserve">Buti [PI]</t>
  </si>
  <si>
    <t xml:space="preserve">5000210001</t>
  </si>
  <si>
    <t xml:space="preserve">Buti</t>
  </si>
  <si>
    <t xml:space="preserve">5000210002</t>
  </si>
  <si>
    <t xml:space="preserve">Cascine-La Croce</t>
  </si>
  <si>
    <t xml:space="preserve">5000240000</t>
  </si>
  <si>
    <t xml:space="preserve">Case sparse_203</t>
  </si>
  <si>
    <t xml:space="preserve">5000220001</t>
  </si>
  <si>
    <t xml:space="preserve">Castel di Nocco</t>
  </si>
  <si>
    <t xml:space="preserve">5000210003</t>
  </si>
  <si>
    <t xml:space="preserve">Dogana di Tiglio</t>
  </si>
  <si>
    <t xml:space="preserve">5000226602</t>
  </si>
  <si>
    <t xml:space="preserve">Valle di Badia</t>
  </si>
  <si>
    <t xml:space="preserve">Calci [PI]</t>
  </si>
  <si>
    <t xml:space="preserve">5000310001</t>
  </si>
  <si>
    <t xml:space="preserve">Calci</t>
  </si>
  <si>
    <t xml:space="preserve">5000340000</t>
  </si>
  <si>
    <t xml:space="preserve">Case sparse_204</t>
  </si>
  <si>
    <t xml:space="preserve">5000310002</t>
  </si>
  <si>
    <t xml:space="preserve">Gabella</t>
  </si>
  <si>
    <t xml:space="preserve">5000310003</t>
  </si>
  <si>
    <t xml:space="preserve">Montemagno</t>
  </si>
  <si>
    <t xml:space="preserve">5000330001</t>
  </si>
  <si>
    <t xml:space="preserve">Paduletto</t>
  </si>
  <si>
    <t xml:space="preserve">5000320005</t>
  </si>
  <si>
    <t xml:space="preserve">Villa</t>
  </si>
  <si>
    <t xml:space="preserve">Calcinaia [PI]</t>
  </si>
  <si>
    <t xml:space="preserve">5000410001</t>
  </si>
  <si>
    <t xml:space="preserve">Calcinaia</t>
  </si>
  <si>
    <t xml:space="preserve">5000420001</t>
  </si>
  <si>
    <t xml:space="preserve">Case Bianche</t>
  </si>
  <si>
    <t xml:space="preserve">5000410002</t>
  </si>
  <si>
    <t xml:space="preserve">Case Sardina</t>
  </si>
  <si>
    <t xml:space="preserve">5000440000</t>
  </si>
  <si>
    <t xml:space="preserve">Case sparse_205</t>
  </si>
  <si>
    <t xml:space="preserve">5000410003</t>
  </si>
  <si>
    <t xml:space="preserve">Chiesino-Collodi</t>
  </si>
  <si>
    <t xml:space="preserve">5000410004</t>
  </si>
  <si>
    <t xml:space="preserve">Fornacette</t>
  </si>
  <si>
    <t xml:space="preserve">5000420004</t>
  </si>
  <si>
    <t xml:space="preserve">Ponte alla Navetta</t>
  </si>
  <si>
    <t xml:space="preserve">5000420005</t>
  </si>
  <si>
    <t xml:space="preserve">San Teodoro-Cignoni</t>
  </si>
  <si>
    <t xml:space="preserve">Calenzano [FI]</t>
  </si>
  <si>
    <t xml:space="preserve">4800510001</t>
  </si>
  <si>
    <t xml:space="preserve">Calenzano</t>
  </si>
  <si>
    <t xml:space="preserve">4800510002</t>
  </si>
  <si>
    <t xml:space="preserve">Carraia</t>
  </si>
  <si>
    <t xml:space="preserve">4800540000</t>
  </si>
  <si>
    <t xml:space="preserve">Case sparse_142</t>
  </si>
  <si>
    <t xml:space="preserve">4800520001</t>
  </si>
  <si>
    <t xml:space="preserve">Collinuzza</t>
  </si>
  <si>
    <t xml:space="preserve">4800510003</t>
  </si>
  <si>
    <t xml:space="preserve">Croci di Calenzano</t>
  </si>
  <si>
    <t xml:space="preserve">4800520002</t>
  </si>
  <si>
    <t xml:space="preserve">Davanzello</t>
  </si>
  <si>
    <t xml:space="preserve">4800520003</t>
  </si>
  <si>
    <t xml:space="preserve">La Chiusa</t>
  </si>
  <si>
    <t xml:space="preserve">4800520009</t>
  </si>
  <si>
    <t xml:space="preserve">Le Vigne</t>
  </si>
  <si>
    <t xml:space="preserve">4800510004</t>
  </si>
  <si>
    <t xml:space="preserve">Legri</t>
  </si>
  <si>
    <t xml:space="preserve">4800520004</t>
  </si>
  <si>
    <t xml:space="preserve">Londolatico</t>
  </si>
  <si>
    <t xml:space="preserve">4800520010</t>
  </si>
  <si>
    <t xml:space="preserve">Muriccia</t>
  </si>
  <si>
    <t xml:space="preserve">4800526705</t>
  </si>
  <si>
    <t xml:space="preserve">Pratello</t>
  </si>
  <si>
    <t xml:space="preserve">4800521106</t>
  </si>
  <si>
    <t xml:space="preserve">San Pietro a Casaglia</t>
  </si>
  <si>
    <t xml:space="preserve">4800520007</t>
  </si>
  <si>
    <t xml:space="preserve">Sant'Angelo</t>
  </si>
  <si>
    <t xml:space="preserve">4800526608</t>
  </si>
  <si>
    <t xml:space="preserve">Travalle</t>
  </si>
  <si>
    <t xml:space="preserve">Camaiore [LU]</t>
  </si>
  <si>
    <t xml:space="preserve">4600520001</t>
  </si>
  <si>
    <t xml:space="preserve">Acquaviva</t>
  </si>
  <si>
    <t xml:space="preserve">4600520002</t>
  </si>
  <si>
    <t xml:space="preserve">Agliano Peralla</t>
  </si>
  <si>
    <t xml:space="preserve">4600520003</t>
  </si>
  <si>
    <t xml:space="preserve">Anticiana</t>
  </si>
  <si>
    <t xml:space="preserve">4600520004</t>
  </si>
  <si>
    <t xml:space="preserve">Bartoli</t>
  </si>
  <si>
    <t xml:space="preserve">4600520006</t>
  </si>
  <si>
    <t xml:space="preserve">Buchignano</t>
  </si>
  <si>
    <t xml:space="preserve">4600510001</t>
  </si>
  <si>
    <t xml:space="preserve">Camaiore</t>
  </si>
  <si>
    <t xml:space="preserve">4600520008</t>
  </si>
  <si>
    <t xml:space="preserve">Capanne</t>
  </si>
  <si>
    <t xml:space="preserve">4600526609</t>
  </si>
  <si>
    <t xml:space="preserve">Capanne di Licetro</t>
  </si>
  <si>
    <t xml:space="preserve">4600540000</t>
  </si>
  <si>
    <t xml:space="preserve">Case sparse_244</t>
  </si>
  <si>
    <t xml:space="preserve">4600510002</t>
  </si>
  <si>
    <t xml:space="preserve">4600526610</t>
  </si>
  <si>
    <t xml:space="preserve">4600510003</t>
  </si>
  <si>
    <t xml:space="preserve">Culla</t>
  </si>
  <si>
    <t xml:space="preserve">4600510004</t>
  </si>
  <si>
    <t xml:space="preserve">Fibbialla</t>
  </si>
  <si>
    <t xml:space="preserve">4600510005</t>
  </si>
  <si>
    <t xml:space="preserve">Fibbiano</t>
  </si>
  <si>
    <t xml:space="preserve">4600510006</t>
  </si>
  <si>
    <t xml:space="preserve">Gombitelli</t>
  </si>
  <si>
    <t xml:space="preserve">4600510007</t>
  </si>
  <si>
    <t xml:space="preserve">Greppolungo</t>
  </si>
  <si>
    <t xml:space="preserve">4600530001</t>
  </si>
  <si>
    <t xml:space="preserve">Le Bocchette</t>
  </si>
  <si>
    <t xml:space="preserve">4600526611</t>
  </si>
  <si>
    <t xml:space="preserve">Licetro</t>
  </si>
  <si>
    <t xml:space="preserve">4600510008</t>
  </si>
  <si>
    <t xml:space="preserve">Metato</t>
  </si>
  <si>
    <t xml:space="preserve">4600510009</t>
  </si>
  <si>
    <t xml:space="preserve">Migliano</t>
  </si>
  <si>
    <t xml:space="preserve">4600510010</t>
  </si>
  <si>
    <t xml:space="preserve">Monteggiori</t>
  </si>
  <si>
    <t xml:space="preserve">4600510011</t>
  </si>
  <si>
    <t xml:space="preserve">4600510012</t>
  </si>
  <si>
    <t xml:space="preserve">Nocchi</t>
  </si>
  <si>
    <t xml:space="preserve">4600510013</t>
  </si>
  <si>
    <t xml:space="preserve">Orbicciano</t>
  </si>
  <si>
    <t xml:space="preserve">4600520012</t>
  </si>
  <si>
    <t xml:space="preserve">Panicale</t>
  </si>
  <si>
    <t xml:space="preserve">4600510014</t>
  </si>
  <si>
    <t xml:space="preserve">Pedona</t>
  </si>
  <si>
    <t xml:space="preserve">4600510015</t>
  </si>
  <si>
    <t xml:space="preserve">Pontemazzori</t>
  </si>
  <si>
    <t xml:space="preserve">4600520013</t>
  </si>
  <si>
    <t xml:space="preserve">Prato di Sopra</t>
  </si>
  <si>
    <t xml:space="preserve">4600520014</t>
  </si>
  <si>
    <t xml:space="preserve">Salapreti</t>
  </si>
  <si>
    <t xml:space="preserve">4600510016</t>
  </si>
  <si>
    <t xml:space="preserve">4600510017</t>
  </si>
  <si>
    <t xml:space="preserve">4600510018</t>
  </si>
  <si>
    <t xml:space="preserve">Torcigliano</t>
  </si>
  <si>
    <t xml:space="preserve">4600526615</t>
  </si>
  <si>
    <t xml:space="preserve">Trina</t>
  </si>
  <si>
    <t xml:space="preserve">4600526716</t>
  </si>
  <si>
    <t xml:space="preserve">Vallone</t>
  </si>
  <si>
    <t xml:space="preserve">4600510019</t>
  </si>
  <si>
    <t xml:space="preserve">Valpromaro</t>
  </si>
  <si>
    <t xml:space="preserve">Campagnatico [GR]</t>
  </si>
  <si>
    <t xml:space="preserve">5300210001</t>
  </si>
  <si>
    <t xml:space="preserve">Arcille</t>
  </si>
  <si>
    <t xml:space="preserve">5300210002</t>
  </si>
  <si>
    <t xml:space="preserve">Campagnatico</t>
  </si>
  <si>
    <t xml:space="preserve">5300220001</t>
  </si>
  <si>
    <t xml:space="preserve">Campino</t>
  </si>
  <si>
    <t xml:space="preserve">5300240000</t>
  </si>
  <si>
    <t xml:space="preserve">Case sparse_102</t>
  </si>
  <si>
    <t xml:space="preserve">5300220002</t>
  </si>
  <si>
    <t xml:space="preserve">Granaione</t>
  </si>
  <si>
    <t xml:space="preserve">5300226703</t>
  </si>
  <si>
    <t xml:space="preserve">Migliorini</t>
  </si>
  <si>
    <t xml:space="preserve">5300210003</t>
  </si>
  <si>
    <t xml:space="preserve">Montorsaio</t>
  </si>
  <si>
    <t xml:space="preserve">5300220004</t>
  </si>
  <si>
    <t xml:space="preserve">Pianetto</t>
  </si>
  <si>
    <t xml:space="preserve">5300226705</t>
  </si>
  <si>
    <t xml:space="preserve">Sabatina</t>
  </si>
  <si>
    <t xml:space="preserve">5300220006</t>
  </si>
  <si>
    <t xml:space="preserve">Sant'Antonio</t>
  </si>
  <si>
    <t xml:space="preserve">5300220007</t>
  </si>
  <si>
    <t xml:space="preserve">Sticcianese</t>
  </si>
  <si>
    <t xml:space="preserve">Campi Bisenzio [FI]</t>
  </si>
  <si>
    <t xml:space="preserve">4800610001</t>
  </si>
  <si>
    <t xml:space="preserve">Campi Bisenzio</t>
  </si>
  <si>
    <t xml:space="preserve">4800620002</t>
  </si>
  <si>
    <t xml:space="preserve">Case Papucci</t>
  </si>
  <si>
    <t xml:space="preserve">4800640000</t>
  </si>
  <si>
    <t xml:space="preserve">Case sparse_143</t>
  </si>
  <si>
    <t xml:space="preserve">4800620003</t>
  </si>
  <si>
    <t xml:space="preserve">Centola</t>
  </si>
  <si>
    <t xml:space="preserve">4800620006</t>
  </si>
  <si>
    <t xml:space="preserve">Fornello</t>
  </si>
  <si>
    <t xml:space="preserve">4800610002</t>
  </si>
  <si>
    <t xml:space="preserve">Il Rosi</t>
  </si>
  <si>
    <t xml:space="preserve">4800620008</t>
  </si>
  <si>
    <t xml:space="preserve">La Madonnina</t>
  </si>
  <si>
    <t xml:space="preserve">4800620009</t>
  </si>
  <si>
    <t xml:space="preserve">Le Miccine</t>
  </si>
  <si>
    <t xml:space="preserve">4800620010</t>
  </si>
  <si>
    <t xml:space="preserve">Le Torri</t>
  </si>
  <si>
    <t xml:space="preserve">4800620011</t>
  </si>
  <si>
    <t xml:space="preserve">Limite</t>
  </si>
  <si>
    <t xml:space="preserve">4800620012</t>
  </si>
  <si>
    <t xml:space="preserve">Maccione</t>
  </si>
  <si>
    <t xml:space="preserve">4800610003</t>
  </si>
  <si>
    <t xml:space="preserve">Ponte all'Asse</t>
  </si>
  <si>
    <t xml:space="preserve">4800620013</t>
  </si>
  <si>
    <t xml:space="preserve">Prataccio</t>
  </si>
  <si>
    <t xml:space="preserve">4800610004</t>
  </si>
  <si>
    <t xml:space="preserve">San Donnino</t>
  </si>
  <si>
    <t xml:space="preserve">4800610005</t>
  </si>
  <si>
    <t xml:space="preserve">San Giorgio a Colonica</t>
  </si>
  <si>
    <t xml:space="preserve">4800610006</t>
  </si>
  <si>
    <t xml:space="preserve">4800610007</t>
  </si>
  <si>
    <t xml:space="preserve">Tre Ville</t>
  </si>
  <si>
    <t xml:space="preserve">4800610008</t>
  </si>
  <si>
    <t xml:space="preserve">Valico</t>
  </si>
  <si>
    <t xml:space="preserve">Campiglia Marittima [LI]</t>
  </si>
  <si>
    <t xml:space="preserve">4900220001</t>
  </si>
  <si>
    <t xml:space="preserve">Bandita</t>
  </si>
  <si>
    <t xml:space="preserve">4900220002</t>
  </si>
  <si>
    <t xml:space="preserve">Banditelle</t>
  </si>
  <si>
    <t xml:space="preserve">4900210001</t>
  </si>
  <si>
    <t xml:space="preserve">Cafaggio</t>
  </si>
  <si>
    <t xml:space="preserve">4900220008</t>
  </si>
  <si>
    <t xml:space="preserve">Campalto</t>
  </si>
  <si>
    <t xml:space="preserve">4900210002</t>
  </si>
  <si>
    <t xml:space="preserve">Campiglia Marittima</t>
  </si>
  <si>
    <t xml:space="preserve">4900230001</t>
  </si>
  <si>
    <t xml:space="preserve">Campo alla Croce</t>
  </si>
  <si>
    <t xml:space="preserve">4900226609</t>
  </si>
  <si>
    <t xml:space="preserve">Casalappi</t>
  </si>
  <si>
    <t xml:space="preserve">4900240000</t>
  </si>
  <si>
    <t xml:space="preserve">Case sparse_183</t>
  </si>
  <si>
    <t xml:space="preserve">4900224912</t>
  </si>
  <si>
    <t xml:space="preserve">Dieci vecchi</t>
  </si>
  <si>
    <t xml:space="preserve">4900226710</t>
  </si>
  <si>
    <t xml:space="preserve">Granai</t>
  </si>
  <si>
    <t xml:space="preserve">4900230002</t>
  </si>
  <si>
    <t xml:space="preserve">Localitá Produttiva Montevalerio</t>
  </si>
  <si>
    <t xml:space="preserve">4900220004</t>
  </si>
  <si>
    <t xml:space="preserve">Lumiere</t>
  </si>
  <si>
    <t xml:space="preserve">4900220005</t>
  </si>
  <si>
    <t xml:space="preserve">Montioncello</t>
  </si>
  <si>
    <t xml:space="preserve">4900220012</t>
  </si>
  <si>
    <t xml:space="preserve">Mulino Barani</t>
  </si>
  <si>
    <t xml:space="preserve">4900220011</t>
  </si>
  <si>
    <t xml:space="preserve">Parco Termale</t>
  </si>
  <si>
    <t xml:space="preserve">4900220006</t>
  </si>
  <si>
    <t xml:space="preserve">Rovinato</t>
  </si>
  <si>
    <t xml:space="preserve">4900220007</t>
  </si>
  <si>
    <t xml:space="preserve">Stazione di Campiglia Marittima</t>
  </si>
  <si>
    <t xml:space="preserve">4900210003</t>
  </si>
  <si>
    <t xml:space="preserve">Venturina</t>
  </si>
  <si>
    <t xml:space="preserve">Campo nell'Elba [LI]</t>
  </si>
  <si>
    <t xml:space="preserve">4900320001</t>
  </si>
  <si>
    <t xml:space="preserve">Bonalaccia-Filetto</t>
  </si>
  <si>
    <t xml:space="preserve">4900326612</t>
  </si>
  <si>
    <t xml:space="preserve">Capannili</t>
  </si>
  <si>
    <t xml:space="preserve">4900340000</t>
  </si>
  <si>
    <t xml:space="preserve">Case sparse_184</t>
  </si>
  <si>
    <t xml:space="preserve">4900320002</t>
  </si>
  <si>
    <t xml:space="preserve">Cavoli</t>
  </si>
  <si>
    <t xml:space="preserve">4900326603</t>
  </si>
  <si>
    <t xml:space="preserve">Colle di Palombaia</t>
  </si>
  <si>
    <t xml:space="preserve">4900320004</t>
  </si>
  <si>
    <t xml:space="preserve">Fetovaia</t>
  </si>
  <si>
    <t xml:space="preserve">4900320005</t>
  </si>
  <si>
    <t xml:space="preserve">Gli Alzi</t>
  </si>
  <si>
    <t xml:space="preserve">4900310001</t>
  </si>
  <si>
    <t xml:space="preserve">La Pila</t>
  </si>
  <si>
    <t xml:space="preserve">4900326610</t>
  </si>
  <si>
    <t xml:space="preserve">Literno</t>
  </si>
  <si>
    <t xml:space="preserve">4900310002</t>
  </si>
  <si>
    <t xml:space="preserve">Marina di Campo</t>
  </si>
  <si>
    <t xml:space="preserve">4900320009</t>
  </si>
  <si>
    <t xml:space="preserve">Pianosa</t>
  </si>
  <si>
    <t xml:space="preserve">4900310003</t>
  </si>
  <si>
    <t xml:space="preserve">Pomonte</t>
  </si>
  <si>
    <t xml:space="preserve">4900310004</t>
  </si>
  <si>
    <t xml:space="preserve">San Piero in Campo</t>
  </si>
  <si>
    <t xml:space="preserve">4900310005</t>
  </si>
  <si>
    <t xml:space="preserve">Sant'Ilario</t>
  </si>
  <si>
    <t xml:space="preserve">4900310006</t>
  </si>
  <si>
    <t xml:space="preserve">Secchetto</t>
  </si>
  <si>
    <t xml:space="preserve">4900320013</t>
  </si>
  <si>
    <t xml:space="preserve">Vallebuia</t>
  </si>
  <si>
    <t xml:space="preserve">4900320011</t>
  </si>
  <si>
    <t xml:space="preserve">Vigne Giunche</t>
  </si>
  <si>
    <t xml:space="preserve">Camporgiano [LU]</t>
  </si>
  <si>
    <t xml:space="preserve">4600620001</t>
  </si>
  <si>
    <t xml:space="preserve">Borelletta</t>
  </si>
  <si>
    <t xml:space="preserve">4600610001</t>
  </si>
  <si>
    <t xml:space="preserve">Camporgiano</t>
  </si>
  <si>
    <t xml:space="preserve">4600610002</t>
  </si>
  <si>
    <t xml:space="preserve">Casatico</t>
  </si>
  <si>
    <t xml:space="preserve">4600610003</t>
  </si>
  <si>
    <t xml:space="preserve">Casciana</t>
  </si>
  <si>
    <t xml:space="preserve">4600610004</t>
  </si>
  <si>
    <t xml:space="preserve">Cascianella</t>
  </si>
  <si>
    <t xml:space="preserve">4600640000</t>
  </si>
  <si>
    <t xml:space="preserve">Case sparse_245</t>
  </si>
  <si>
    <t xml:space="preserve">4600626602</t>
  </si>
  <si>
    <t xml:space="preserve">Colle Aprico</t>
  </si>
  <si>
    <t xml:space="preserve">4600610005</t>
  </si>
  <si>
    <t xml:space="preserve">Filicaia</t>
  </si>
  <si>
    <t xml:space="preserve">4600610006</t>
  </si>
  <si>
    <t xml:space="preserve">Poggio</t>
  </si>
  <si>
    <t xml:space="preserve">4600610007</t>
  </si>
  <si>
    <t xml:space="preserve">Puglianella</t>
  </si>
  <si>
    <t xml:space="preserve">4600610008</t>
  </si>
  <si>
    <t xml:space="preserve">Roccalberti</t>
  </si>
  <si>
    <t xml:space="preserve">4600610009</t>
  </si>
  <si>
    <t xml:space="preserve">Sillicano</t>
  </si>
  <si>
    <t xml:space="preserve">4600610010</t>
  </si>
  <si>
    <t xml:space="preserve">Vitoio</t>
  </si>
  <si>
    <t xml:space="preserve">Cantagallo [PO]</t>
  </si>
  <si>
    <t xml:space="preserve">10000120001</t>
  </si>
  <si>
    <t xml:space="preserve">Campagnana</t>
  </si>
  <si>
    <t xml:space="preserve">10000110001</t>
  </si>
  <si>
    <t xml:space="preserve">Cantagallo</t>
  </si>
  <si>
    <t xml:space="preserve">10000110002</t>
  </si>
  <si>
    <t xml:space="preserve">Carmignanello</t>
  </si>
  <si>
    <t xml:space="preserve">10000140000</t>
  </si>
  <si>
    <t xml:space="preserve">Case sparse_216</t>
  </si>
  <si>
    <t xml:space="preserve">10000120003</t>
  </si>
  <si>
    <t xml:space="preserve">10000110003</t>
  </si>
  <si>
    <t xml:space="preserve">Colle Bisenzio</t>
  </si>
  <si>
    <t xml:space="preserve">10000110004</t>
  </si>
  <si>
    <t xml:space="preserve">Fossato</t>
  </si>
  <si>
    <t xml:space="preserve">10000115705</t>
  </si>
  <si>
    <t xml:space="preserve">Gavigno</t>
  </si>
  <si>
    <t xml:space="preserve">10000110006</t>
  </si>
  <si>
    <t xml:space="preserve">Il Fabbro</t>
  </si>
  <si>
    <t xml:space="preserve">10000120004</t>
  </si>
  <si>
    <t xml:space="preserve">La Dogana</t>
  </si>
  <si>
    <t xml:space="preserve">10000120005</t>
  </si>
  <si>
    <t xml:space="preserve">La Villa</t>
  </si>
  <si>
    <t xml:space="preserve">10000110007</t>
  </si>
  <si>
    <t xml:space="preserve">L'Acqua</t>
  </si>
  <si>
    <t xml:space="preserve">10000110008</t>
  </si>
  <si>
    <t xml:space="preserve">Luicciana</t>
  </si>
  <si>
    <t xml:space="preserve">10000110009</t>
  </si>
  <si>
    <t xml:space="preserve">Migliana</t>
  </si>
  <si>
    <t xml:space="preserve">10000120006</t>
  </si>
  <si>
    <t xml:space="preserve">Santo Stefano</t>
  </si>
  <si>
    <t xml:space="preserve">10000120007</t>
  </si>
  <si>
    <t xml:space="preserve">Trebbio</t>
  </si>
  <si>
    <t xml:space="preserve">10000110010</t>
  </si>
  <si>
    <t xml:space="preserve">Usella</t>
  </si>
  <si>
    <t xml:space="preserve">Capalbio [GR]</t>
  </si>
  <si>
    <t xml:space="preserve">5300320001</t>
  </si>
  <si>
    <t xml:space="preserve">Ansedonia Sud I e III</t>
  </si>
  <si>
    <t xml:space="preserve">5300310001</t>
  </si>
  <si>
    <t xml:space="preserve">Borgo Carige</t>
  </si>
  <si>
    <t xml:space="preserve">5300310002</t>
  </si>
  <si>
    <t xml:space="preserve">Capalbio</t>
  </si>
  <si>
    <t xml:space="preserve">5300310003</t>
  </si>
  <si>
    <t xml:space="preserve">Capalbio Scalo</t>
  </si>
  <si>
    <t xml:space="preserve">5300320002</t>
  </si>
  <si>
    <t xml:space="preserve">Carige Alta</t>
  </si>
  <si>
    <t xml:space="preserve">5300340000</t>
  </si>
  <si>
    <t xml:space="preserve">Case sparse_103</t>
  </si>
  <si>
    <t xml:space="preserve">5300326603</t>
  </si>
  <si>
    <t xml:space="preserve">Centro A</t>
  </si>
  <si>
    <t xml:space="preserve">5300326704</t>
  </si>
  <si>
    <t xml:space="preserve">Centro B</t>
  </si>
  <si>
    <t xml:space="preserve">5300326605</t>
  </si>
  <si>
    <t xml:space="preserve">Centro C</t>
  </si>
  <si>
    <t xml:space="preserve">5300320006</t>
  </si>
  <si>
    <t xml:space="preserve">Centro D</t>
  </si>
  <si>
    <t xml:space="preserve">5300326707</t>
  </si>
  <si>
    <t xml:space="preserve">Centro E</t>
  </si>
  <si>
    <t xml:space="preserve">5300326608</t>
  </si>
  <si>
    <t xml:space="preserve">Centro F</t>
  </si>
  <si>
    <t xml:space="preserve">5300326609</t>
  </si>
  <si>
    <t xml:space="preserve">Centro G</t>
  </si>
  <si>
    <t xml:space="preserve">5300320010</t>
  </si>
  <si>
    <t xml:space="preserve">Centro H</t>
  </si>
  <si>
    <t xml:space="preserve">5300320011</t>
  </si>
  <si>
    <t xml:space="preserve">Centro I</t>
  </si>
  <si>
    <t xml:space="preserve">5300326612</t>
  </si>
  <si>
    <t xml:space="preserve">Centro L</t>
  </si>
  <si>
    <t xml:space="preserve">5300326613</t>
  </si>
  <si>
    <t xml:space="preserve">Centro M</t>
  </si>
  <si>
    <t xml:space="preserve">5300310006</t>
  </si>
  <si>
    <t xml:space="preserve">Chiarone Scalo</t>
  </si>
  <si>
    <t xml:space="preserve">5300326714</t>
  </si>
  <si>
    <t xml:space="preserve">Giardino</t>
  </si>
  <si>
    <t xml:space="preserve">5300310004</t>
  </si>
  <si>
    <t xml:space="preserve">La Torba</t>
  </si>
  <si>
    <t xml:space="preserve">5300310005</t>
  </si>
  <si>
    <t xml:space="preserve">Pescia Fiorentina</t>
  </si>
  <si>
    <t xml:space="preserve">5300324915</t>
  </si>
  <si>
    <t xml:space="preserve">Residence Manta</t>
  </si>
  <si>
    <t xml:space="preserve">5300326616</t>
  </si>
  <si>
    <t xml:space="preserve">Selva Nera</t>
  </si>
  <si>
    <t xml:space="preserve">Capannoli [PI]</t>
  </si>
  <si>
    <t xml:space="preserve">5000510001</t>
  </si>
  <si>
    <t xml:space="preserve">Capannoli</t>
  </si>
  <si>
    <t xml:space="preserve">5000540000</t>
  </si>
  <si>
    <t xml:space="preserve">Case sparse_206</t>
  </si>
  <si>
    <t xml:space="preserve">5000510002</t>
  </si>
  <si>
    <t xml:space="preserve">San Pietro Belvedere</t>
  </si>
  <si>
    <t xml:space="preserve">Capannori [LU]</t>
  </si>
  <si>
    <t xml:space="preserve">4600710003</t>
  </si>
  <si>
    <t xml:space="preserve">Ai Castagni</t>
  </si>
  <si>
    <t xml:space="preserve">4600726702</t>
  </si>
  <si>
    <t xml:space="preserve">Al Colle</t>
  </si>
  <si>
    <t xml:space="preserve">4600720003</t>
  </si>
  <si>
    <t xml:space="preserve">All'Erta</t>
  </si>
  <si>
    <t xml:space="preserve">4600726704</t>
  </si>
  <si>
    <t xml:space="preserve">Batano</t>
  </si>
  <si>
    <t xml:space="preserve">4600710001</t>
  </si>
  <si>
    <t xml:space="preserve">Capannori</t>
  </si>
  <si>
    <t xml:space="preserve">4600740000</t>
  </si>
  <si>
    <t xml:space="preserve">Case sparse_246</t>
  </si>
  <si>
    <t xml:space="preserve">4600726605</t>
  </si>
  <si>
    <t xml:space="preserve">Corte Franceschini</t>
  </si>
  <si>
    <t xml:space="preserve">4600710012</t>
  </si>
  <si>
    <t xml:space="preserve">Corte Grandi</t>
  </si>
  <si>
    <t xml:space="preserve">4600726706</t>
  </si>
  <si>
    <t xml:space="preserve">Corte Polito</t>
  </si>
  <si>
    <t xml:space="preserve">4600710004</t>
  </si>
  <si>
    <t xml:space="preserve">Corte Stanghellini</t>
  </si>
  <si>
    <t xml:space="preserve">4600710013</t>
  </si>
  <si>
    <t xml:space="preserve">4600726607</t>
  </si>
  <si>
    <t xml:space="preserve">Leccio</t>
  </si>
  <si>
    <t xml:space="preserve">4600710005</t>
  </si>
  <si>
    <t xml:space="preserve">Matraia</t>
  </si>
  <si>
    <t xml:space="preserve">4600710006</t>
  </si>
  <si>
    <t xml:space="preserve">4600710007</t>
  </si>
  <si>
    <t xml:space="preserve">Ruota</t>
  </si>
  <si>
    <t xml:space="preserve">4600710008</t>
  </si>
  <si>
    <t xml:space="preserve">San Gennaro</t>
  </si>
  <si>
    <t xml:space="preserve">4600710009</t>
  </si>
  <si>
    <t xml:space="preserve">San Pietro Marcigliano</t>
  </si>
  <si>
    <t xml:space="preserve">4600710010</t>
  </si>
  <si>
    <t xml:space="preserve">Sant'Andrea in Caprile</t>
  </si>
  <si>
    <t xml:space="preserve">4600710011</t>
  </si>
  <si>
    <t xml:space="preserve">Valgiano</t>
  </si>
  <si>
    <t xml:space="preserve">Capoliveri [LI]</t>
  </si>
  <si>
    <t xml:space="preserve">4900410001</t>
  </si>
  <si>
    <t xml:space="preserve">Capoliveri</t>
  </si>
  <si>
    <t xml:space="preserve">4900440000</t>
  </si>
  <si>
    <t xml:space="preserve">Case sparse_185</t>
  </si>
  <si>
    <t xml:space="preserve">4900420006</t>
  </si>
  <si>
    <t xml:space="preserve">Innamorata</t>
  </si>
  <si>
    <t xml:space="preserve">4900420007</t>
  </si>
  <si>
    <t xml:space="preserve">Lacona</t>
  </si>
  <si>
    <t xml:space="preserve">4900420009</t>
  </si>
  <si>
    <t xml:space="preserve">Lido</t>
  </si>
  <si>
    <t xml:space="preserve">4900420010</t>
  </si>
  <si>
    <t xml:space="preserve">Madonna delle Grazie</t>
  </si>
  <si>
    <t xml:space="preserve">4900426711</t>
  </si>
  <si>
    <t xml:space="preserve">Mola</t>
  </si>
  <si>
    <t xml:space="preserve">4900420013</t>
  </si>
  <si>
    <t xml:space="preserve">Morcone</t>
  </si>
  <si>
    <t xml:space="preserve">4900420014</t>
  </si>
  <si>
    <t xml:space="preserve">Naregno</t>
  </si>
  <si>
    <t xml:space="preserve">4900420016</t>
  </si>
  <si>
    <t xml:space="preserve">Pareti</t>
  </si>
  <si>
    <t xml:space="preserve">4900424917</t>
  </si>
  <si>
    <t xml:space="preserve">Peducelli</t>
  </si>
  <si>
    <t xml:space="preserve">4900420021</t>
  </si>
  <si>
    <t xml:space="preserve">Trappola</t>
  </si>
  <si>
    <t xml:space="preserve">4900420022</t>
  </si>
  <si>
    <t xml:space="preserve">Vigne Vecchie</t>
  </si>
  <si>
    <t xml:space="preserve">Capolona [AR]</t>
  </si>
  <si>
    <t xml:space="preserve">5100610001</t>
  </si>
  <si>
    <t xml:space="preserve">5100620001</t>
  </si>
  <si>
    <t xml:space="preserve">5100610002</t>
  </si>
  <si>
    <t xml:space="preserve">Capolona</t>
  </si>
  <si>
    <t xml:space="preserve">5100620002</t>
  </si>
  <si>
    <t xml:space="preserve">Casavecchia</t>
  </si>
  <si>
    <t xml:space="preserve">5100640000</t>
  </si>
  <si>
    <t xml:space="preserve">Case sparse_31</t>
  </si>
  <si>
    <t xml:space="preserve">5100610003</t>
  </si>
  <si>
    <t xml:space="preserve">Castelluccio</t>
  </si>
  <si>
    <t xml:space="preserve">5100620009</t>
  </si>
  <si>
    <t xml:space="preserve">Cenina</t>
  </si>
  <si>
    <t xml:space="preserve">5100626603</t>
  </si>
  <si>
    <t xml:space="preserve">Figline</t>
  </si>
  <si>
    <t xml:space="preserve">5100620004</t>
  </si>
  <si>
    <t xml:space="preserve">Il Pino</t>
  </si>
  <si>
    <t xml:space="preserve">5100621105</t>
  </si>
  <si>
    <t xml:space="preserve">Il Santo Belfiore</t>
  </si>
  <si>
    <t xml:space="preserve">5100626606</t>
  </si>
  <si>
    <t xml:space="preserve">Lorenzano</t>
  </si>
  <si>
    <t xml:space="preserve">5100610004</t>
  </si>
  <si>
    <t xml:space="preserve">Pieve San Giovanni</t>
  </si>
  <si>
    <t xml:space="preserve">5100620007</t>
  </si>
  <si>
    <t xml:space="preserve">Poggio al Pino</t>
  </si>
  <si>
    <t xml:space="preserve">5100610005</t>
  </si>
  <si>
    <t xml:space="preserve">San Martino Sopr'Arno</t>
  </si>
  <si>
    <t xml:space="preserve">5100620008</t>
  </si>
  <si>
    <t xml:space="preserve">Vado</t>
  </si>
  <si>
    <t xml:space="preserve">Capraia e Limite [FI]</t>
  </si>
  <si>
    <t xml:space="preserve">4800810001</t>
  </si>
  <si>
    <t xml:space="preserve">Capraia</t>
  </si>
  <si>
    <t xml:space="preserve">4800840000</t>
  </si>
  <si>
    <t xml:space="preserve">Case sparse_144</t>
  </si>
  <si>
    <t xml:space="preserve">4800810002</t>
  </si>
  <si>
    <t xml:space="preserve">Castra</t>
  </si>
  <si>
    <t xml:space="preserve">4800820001</t>
  </si>
  <si>
    <t xml:space="preserve">La Nave di Camaioni</t>
  </si>
  <si>
    <t xml:space="preserve">4800810003</t>
  </si>
  <si>
    <t xml:space="preserve">Capraia Isola [LI]</t>
  </si>
  <si>
    <t xml:space="preserve">4900510001</t>
  </si>
  <si>
    <t xml:space="preserve">Capraia Isola</t>
  </si>
  <si>
    <t xml:space="preserve">4900540000</t>
  </si>
  <si>
    <t xml:space="preserve">Case sparse_186</t>
  </si>
  <si>
    <t xml:space="preserve">4900520001</t>
  </si>
  <si>
    <t xml:space="preserve">Porto</t>
  </si>
  <si>
    <t xml:space="preserve">Caprese Michelangelo [AR]</t>
  </si>
  <si>
    <t xml:space="preserve">5100726601</t>
  </si>
  <si>
    <t xml:space="preserve">Baccanello</t>
  </si>
  <si>
    <t xml:space="preserve">5100720002</t>
  </si>
  <si>
    <t xml:space="preserve">Borgonuovo</t>
  </si>
  <si>
    <t xml:space="preserve">5100710001</t>
  </si>
  <si>
    <t xml:space="preserve">Caprese Michelangelo</t>
  </si>
  <si>
    <t xml:space="preserve">5100726604</t>
  </si>
  <si>
    <t xml:space="preserve">Casato</t>
  </si>
  <si>
    <t xml:space="preserve">5100740000</t>
  </si>
  <si>
    <t xml:space="preserve">Case sparse_32</t>
  </si>
  <si>
    <t xml:space="preserve">5100720005</t>
  </si>
  <si>
    <t xml:space="preserve">5100724906</t>
  </si>
  <si>
    <t xml:space="preserve">Faggeto</t>
  </si>
  <si>
    <t xml:space="preserve">5100710002</t>
  </si>
  <si>
    <t xml:space="preserve">Fragaiolo</t>
  </si>
  <si>
    <t xml:space="preserve">5100726607</t>
  </si>
  <si>
    <t xml:space="preserve">Gregnano</t>
  </si>
  <si>
    <t xml:space="preserve">5100726608</t>
  </si>
  <si>
    <t xml:space="preserve">Il Colle</t>
  </si>
  <si>
    <t xml:space="preserve">5100710003</t>
  </si>
  <si>
    <t xml:space="preserve">Lama</t>
  </si>
  <si>
    <t xml:space="preserve">5100720009</t>
  </si>
  <si>
    <t xml:space="preserve">Manzi</t>
  </si>
  <si>
    <t xml:space="preserve">5100726610</t>
  </si>
  <si>
    <t xml:space="preserve">Mazzole</t>
  </si>
  <si>
    <t xml:space="preserve">5100726611</t>
  </si>
  <si>
    <t xml:space="preserve">Papiano</t>
  </si>
  <si>
    <t xml:space="preserve">5100720012</t>
  </si>
  <si>
    <t xml:space="preserve">Ponte Singerna</t>
  </si>
  <si>
    <t xml:space="preserve">5100710004</t>
  </si>
  <si>
    <t xml:space="preserve">San Cristoforo-Caroni</t>
  </si>
  <si>
    <t xml:space="preserve">5100720013</t>
  </si>
  <si>
    <t xml:space="preserve">Selvaperugina</t>
  </si>
  <si>
    <t xml:space="preserve">5100726714</t>
  </si>
  <si>
    <t xml:space="preserve">Stifino</t>
  </si>
  <si>
    <t xml:space="preserve">5100720016</t>
  </si>
  <si>
    <t xml:space="preserve">Trecciano</t>
  </si>
  <si>
    <t xml:space="preserve">5100720017</t>
  </si>
  <si>
    <t xml:space="preserve">Valboncione</t>
  </si>
  <si>
    <t xml:space="preserve">Careggine [LU]</t>
  </si>
  <si>
    <t xml:space="preserve">4600810001</t>
  </si>
  <si>
    <t xml:space="preserve">4600810002</t>
  </si>
  <si>
    <t xml:space="preserve">Careggine</t>
  </si>
  <si>
    <t xml:space="preserve">4600840000</t>
  </si>
  <si>
    <t xml:space="preserve">Case sparse_247</t>
  </si>
  <si>
    <t xml:space="preserve">4600820001</t>
  </si>
  <si>
    <t xml:space="preserve">Colli</t>
  </si>
  <si>
    <t xml:space="preserve">4600820102</t>
  </si>
  <si>
    <t xml:space="preserve">Iapori</t>
  </si>
  <si>
    <t xml:space="preserve">4600810003</t>
  </si>
  <si>
    <t xml:space="preserve">Isola Santa</t>
  </si>
  <si>
    <t xml:space="preserve">4600820003</t>
  </si>
  <si>
    <t xml:space="preserve">Le Coste</t>
  </si>
  <si>
    <t xml:space="preserve">4600820004</t>
  </si>
  <si>
    <t xml:space="preserve">Mezzana</t>
  </si>
  <si>
    <t xml:space="preserve">4600810004</t>
  </si>
  <si>
    <t xml:space="preserve">Pierdiscini</t>
  </si>
  <si>
    <t xml:space="preserve">4600820005</t>
  </si>
  <si>
    <t xml:space="preserve">Porreta</t>
  </si>
  <si>
    <t xml:space="preserve">4600820006</t>
  </si>
  <si>
    <t xml:space="preserve">Vianova</t>
  </si>
  <si>
    <t xml:space="preserve">Carmignano [PO]</t>
  </si>
  <si>
    <t xml:space="preserve">10000210001</t>
  </si>
  <si>
    <t xml:space="preserve">Artimino</t>
  </si>
  <si>
    <t xml:space="preserve">10000210002</t>
  </si>
  <si>
    <t xml:space="preserve">Bacchereto</t>
  </si>
  <si>
    <t xml:space="preserve">10000220001</t>
  </si>
  <si>
    <t xml:space="preserve">Bagno</t>
  </si>
  <si>
    <t xml:space="preserve">10000220002</t>
  </si>
  <si>
    <t xml:space="preserve">Barche</t>
  </si>
  <si>
    <t xml:space="preserve">10000220003</t>
  </si>
  <si>
    <t xml:space="preserve">Bruceto</t>
  </si>
  <si>
    <t xml:space="preserve">10000210003</t>
  </si>
  <si>
    <t xml:space="preserve">Carmignano</t>
  </si>
  <si>
    <t xml:space="preserve">10000240000</t>
  </si>
  <si>
    <t xml:space="preserve">Case sparse_217</t>
  </si>
  <si>
    <t xml:space="preserve">10000210004</t>
  </si>
  <si>
    <t xml:space="preserve">Comeana</t>
  </si>
  <si>
    <t xml:space="preserve">10000220012</t>
  </si>
  <si>
    <t xml:space="preserve">10000230001</t>
  </si>
  <si>
    <t xml:space="preserve">La Lombarda</t>
  </si>
  <si>
    <t xml:space="preserve">10000220005</t>
  </si>
  <si>
    <t xml:space="preserve">10000220006</t>
  </si>
  <si>
    <t xml:space="preserve">Montalbiolo</t>
  </si>
  <si>
    <t xml:space="preserve">10000220004</t>
  </si>
  <si>
    <t xml:space="preserve">Podere Isola</t>
  </si>
  <si>
    <t xml:space="preserve">10000210005</t>
  </si>
  <si>
    <t xml:space="preserve">Poggio alla Malva</t>
  </si>
  <si>
    <t xml:space="preserve">10000220007</t>
  </si>
  <si>
    <t xml:space="preserve">Poggio dei Colli</t>
  </si>
  <si>
    <t xml:space="preserve">10000210006</t>
  </si>
  <si>
    <t xml:space="preserve">Seano</t>
  </si>
  <si>
    <t xml:space="preserve">10000210007</t>
  </si>
  <si>
    <t xml:space="preserve">10000226608</t>
  </si>
  <si>
    <t xml:space="preserve">Spazzavento</t>
  </si>
  <si>
    <t xml:space="preserve">10000226609</t>
  </si>
  <si>
    <t xml:space="preserve">Stazione</t>
  </si>
  <si>
    <t xml:space="preserve">10000220010</t>
  </si>
  <si>
    <t xml:space="preserve">Verghereto</t>
  </si>
  <si>
    <t xml:space="preserve">Carrara [MS]</t>
  </si>
  <si>
    <t xml:space="preserve">4500310001</t>
  </si>
  <si>
    <t xml:space="preserve">Bedizzano</t>
  </si>
  <si>
    <t xml:space="preserve">4500310002</t>
  </si>
  <si>
    <t xml:space="preserve">Bergiola</t>
  </si>
  <si>
    <t xml:space="preserve">4500320002</t>
  </si>
  <si>
    <t xml:space="preserve">Canaletto</t>
  </si>
  <si>
    <t xml:space="preserve">4500310003</t>
  </si>
  <si>
    <t xml:space="preserve">Carrara</t>
  </si>
  <si>
    <t xml:space="preserve">4500340000</t>
  </si>
  <si>
    <t xml:space="preserve">Case sparse_225</t>
  </si>
  <si>
    <t xml:space="preserve">4500310004</t>
  </si>
  <si>
    <t xml:space="preserve">Castelpoggio</t>
  </si>
  <si>
    <t xml:space="preserve">4500310005</t>
  </si>
  <si>
    <t xml:space="preserve">Codena</t>
  </si>
  <si>
    <t xml:space="preserve">4500310006</t>
  </si>
  <si>
    <t xml:space="preserve">Colonnata</t>
  </si>
  <si>
    <t xml:space="preserve">4500310007</t>
  </si>
  <si>
    <t xml:space="preserve">Fontia</t>
  </si>
  <si>
    <t xml:space="preserve">4500310008</t>
  </si>
  <si>
    <t xml:space="preserve">Gragnana</t>
  </si>
  <si>
    <t xml:space="preserve">4500320001</t>
  </si>
  <si>
    <t xml:space="preserve">La Foce</t>
  </si>
  <si>
    <t xml:space="preserve">4500320005</t>
  </si>
  <si>
    <t xml:space="preserve">Localitá Casalecchia</t>
  </si>
  <si>
    <t xml:space="preserve">4500320004</t>
  </si>
  <si>
    <t xml:space="preserve">Localitá Quarceta</t>
  </si>
  <si>
    <t xml:space="preserve">4500310009</t>
  </si>
  <si>
    <t xml:space="preserve">Miseglia</t>
  </si>
  <si>
    <t xml:space="preserve">4500320003</t>
  </si>
  <si>
    <t xml:space="preserve">Noceto</t>
  </si>
  <si>
    <t xml:space="preserve">4500310010</t>
  </si>
  <si>
    <t xml:space="preserve">Sorgnano</t>
  </si>
  <si>
    <t xml:space="preserve">4500310011</t>
  </si>
  <si>
    <t xml:space="preserve">Torano</t>
  </si>
  <si>
    <t xml:space="preserve">Casale Marittimo [PI]</t>
  </si>
  <si>
    <t xml:space="preserve">5000610001</t>
  </si>
  <si>
    <t xml:space="preserve">Casale Marittimo</t>
  </si>
  <si>
    <t xml:space="preserve">5000640000</t>
  </si>
  <si>
    <t xml:space="preserve">Case sparse_207</t>
  </si>
  <si>
    <t xml:space="preserve">5000626604</t>
  </si>
  <si>
    <t xml:space="preserve">5000620001</t>
  </si>
  <si>
    <t xml:space="preserve">La Casetta</t>
  </si>
  <si>
    <t xml:space="preserve">5000626602</t>
  </si>
  <si>
    <t xml:space="preserve">Montaleo</t>
  </si>
  <si>
    <t xml:space="preserve">5000630001</t>
  </si>
  <si>
    <t xml:space="preserve">Terra dei Ceci</t>
  </si>
  <si>
    <t xml:space="preserve">Casciana Terme [PI]</t>
  </si>
  <si>
    <t xml:space="preserve">5000710001</t>
  </si>
  <si>
    <t xml:space="preserve">Casciana Terme</t>
  </si>
  <si>
    <t xml:space="preserve">5000740000</t>
  </si>
  <si>
    <t xml:space="preserve">Case sparse_208</t>
  </si>
  <si>
    <t xml:space="preserve">5000710002</t>
  </si>
  <si>
    <t xml:space="preserve">Ceppato</t>
  </si>
  <si>
    <t xml:space="preserve">5000710003</t>
  </si>
  <si>
    <t xml:space="preserve">Collemontanino</t>
  </si>
  <si>
    <t xml:space="preserve">5000730001</t>
  </si>
  <si>
    <t xml:space="preserve">Il Nocino</t>
  </si>
  <si>
    <t xml:space="preserve">5000726601</t>
  </si>
  <si>
    <t xml:space="preserve">La Muraiola</t>
  </si>
  <si>
    <t xml:space="preserve">5000726602</t>
  </si>
  <si>
    <t xml:space="preserve">Le Cave</t>
  </si>
  <si>
    <t xml:space="preserve">5000710004</t>
  </si>
  <si>
    <t xml:space="preserve">Parlascio</t>
  </si>
  <si>
    <t xml:space="preserve">5000726703</t>
  </si>
  <si>
    <t xml:space="preserve">Sammuro</t>
  </si>
  <si>
    <t xml:space="preserve">5000720004</t>
  </si>
  <si>
    <t xml:space="preserve">San Martin del Colle</t>
  </si>
  <si>
    <t xml:space="preserve">5000710005</t>
  </si>
  <si>
    <t xml:space="preserve">Sant'Ermo</t>
  </si>
  <si>
    <t xml:space="preserve">Cascina [PI]</t>
  </si>
  <si>
    <t xml:space="preserve">5000810001</t>
  </si>
  <si>
    <t xml:space="preserve">Arnaccio</t>
  </si>
  <si>
    <t xml:space="preserve">5000810002</t>
  </si>
  <si>
    <t xml:space="preserve">Cascina</t>
  </si>
  <si>
    <t xml:space="preserve">5000840000</t>
  </si>
  <si>
    <t xml:space="preserve">Case sparse_209</t>
  </si>
  <si>
    <t xml:space="preserve">5000810003</t>
  </si>
  <si>
    <t xml:space="preserve">Chiesanuova</t>
  </si>
  <si>
    <t xml:space="preserve">5000826602</t>
  </si>
  <si>
    <t xml:space="preserve">La Gronchia</t>
  </si>
  <si>
    <t xml:space="preserve">5000810004</t>
  </si>
  <si>
    <t xml:space="preserve">Latignano</t>
  </si>
  <si>
    <t xml:space="preserve">5000820004</t>
  </si>
  <si>
    <t xml:space="preserve">Le Casette</t>
  </si>
  <si>
    <t xml:space="preserve">5000810005</t>
  </si>
  <si>
    <t xml:space="preserve">Pardossi</t>
  </si>
  <si>
    <t xml:space="preserve">5000830001</t>
  </si>
  <si>
    <t xml:space="preserve">Pian di Gello</t>
  </si>
  <si>
    <t xml:space="preserve">5000810006</t>
  </si>
  <si>
    <t xml:space="preserve">San Casciano</t>
  </si>
  <si>
    <t xml:space="preserve">5000820003</t>
  </si>
  <si>
    <t xml:space="preserve">Santo Stefano a Macerata</t>
  </si>
  <si>
    <t xml:space="preserve">Casola in Lunigiana [MS]</t>
  </si>
  <si>
    <t xml:space="preserve">4500410001</t>
  </si>
  <si>
    <t xml:space="preserve">Argigliano</t>
  </si>
  <si>
    <t xml:space="preserve">4500410002</t>
  </si>
  <si>
    <t xml:space="preserve">4500440000</t>
  </si>
  <si>
    <t xml:space="preserve">Case sparse_226</t>
  </si>
  <si>
    <t xml:space="preserve">4500410003</t>
  </si>
  <si>
    <t xml:space="preserve">Casola in Lunigiana</t>
  </si>
  <si>
    <t xml:space="preserve">4500420001</t>
  </si>
  <si>
    <t xml:space="preserve">Castiglioncello</t>
  </si>
  <si>
    <t xml:space="preserve">4500410004</t>
  </si>
  <si>
    <t xml:space="preserve">Codiponte</t>
  </si>
  <si>
    <t xml:space="preserve">4500410006</t>
  </si>
  <si>
    <t xml:space="preserve">Luscignano</t>
  </si>
  <si>
    <t xml:space="preserve">4500420003</t>
  </si>
  <si>
    <t xml:space="preserve">Montefiore</t>
  </si>
  <si>
    <t xml:space="preserve">4500420004</t>
  </si>
  <si>
    <t xml:space="preserve">Regnano-Castello</t>
  </si>
  <si>
    <t xml:space="preserve">4500410007</t>
  </si>
  <si>
    <t xml:space="preserve">Regnano-Villa</t>
  </si>
  <si>
    <t xml:space="preserve">4500410008</t>
  </si>
  <si>
    <t xml:space="preserve">Reusa</t>
  </si>
  <si>
    <t xml:space="preserve">4500410009</t>
  </si>
  <si>
    <t xml:space="preserve">Ugliancaldo</t>
  </si>
  <si>
    <t xml:space="preserve">4500420005</t>
  </si>
  <si>
    <t xml:space="preserve">Vedriano</t>
  </si>
  <si>
    <t xml:space="preserve">4500410010</t>
  </si>
  <si>
    <t xml:space="preserve">Vigneta</t>
  </si>
  <si>
    <t xml:space="preserve">Casole d'Elsa [SI]</t>
  </si>
  <si>
    <t xml:space="preserve">5200426709</t>
  </si>
  <si>
    <t xml:space="preserve">Capannino della Suvera</t>
  </si>
  <si>
    <t xml:space="preserve">5200440000</t>
  </si>
  <si>
    <t xml:space="preserve">Case sparse_68</t>
  </si>
  <si>
    <t xml:space="preserve">5200410001</t>
  </si>
  <si>
    <t xml:space="preserve">Casole d'Elsa</t>
  </si>
  <si>
    <t xml:space="preserve">5200420001</t>
  </si>
  <si>
    <t xml:space="preserve">Cavallano</t>
  </si>
  <si>
    <t xml:space="preserve">5200420002</t>
  </si>
  <si>
    <t xml:space="preserve">Il Merlo</t>
  </si>
  <si>
    <t xml:space="preserve">5200430001</t>
  </si>
  <si>
    <t xml:space="preserve">Il Piano</t>
  </si>
  <si>
    <t xml:space="preserve">5200420003</t>
  </si>
  <si>
    <t xml:space="preserve">La Corsina</t>
  </si>
  <si>
    <t xml:space="preserve">5200420004</t>
  </si>
  <si>
    <t xml:space="preserve">Lucciana</t>
  </si>
  <si>
    <t xml:space="preserve">5200420005</t>
  </si>
  <si>
    <t xml:space="preserve">Maggiano</t>
  </si>
  <si>
    <t xml:space="preserve">5200410002</t>
  </si>
  <si>
    <t xml:space="preserve">Mensano</t>
  </si>
  <si>
    <t xml:space="preserve">5200420008</t>
  </si>
  <si>
    <t xml:space="preserve">Molino d'Elsa</t>
  </si>
  <si>
    <t xml:space="preserve">5200410003</t>
  </si>
  <si>
    <t xml:space="preserve">Monteguidi</t>
  </si>
  <si>
    <t xml:space="preserve">5200410004</t>
  </si>
  <si>
    <t xml:space="preserve">Pievescola</t>
  </si>
  <si>
    <t xml:space="preserve">5200430002</t>
  </si>
  <si>
    <t xml:space="preserve">Ponti di Pievescola</t>
  </si>
  <si>
    <t xml:space="preserve">5200426707</t>
  </si>
  <si>
    <t xml:space="preserve">San Chimento</t>
  </si>
  <si>
    <t xml:space="preserve">Castagneto Carducci [LI]</t>
  </si>
  <si>
    <t xml:space="preserve">4900610001</t>
  </si>
  <si>
    <t xml:space="preserve">Bolgheri</t>
  </si>
  <si>
    <t xml:space="preserve">4900626608</t>
  </si>
  <si>
    <t xml:space="preserve">Bolgheri I</t>
  </si>
  <si>
    <t xml:space="preserve">4900640000</t>
  </si>
  <si>
    <t xml:space="preserve">Case sparse_187</t>
  </si>
  <si>
    <t xml:space="preserve">4900620001</t>
  </si>
  <si>
    <t xml:space="preserve">Casone</t>
  </si>
  <si>
    <t xml:space="preserve">4900610002</t>
  </si>
  <si>
    <t xml:space="preserve">Castagneto Carducci</t>
  </si>
  <si>
    <t xml:space="preserve">4900620010</t>
  </si>
  <si>
    <t xml:space="preserve">Debbiacci</t>
  </si>
  <si>
    <t xml:space="preserve">4900610003</t>
  </si>
  <si>
    <t xml:space="preserve">Donoratico</t>
  </si>
  <si>
    <t xml:space="preserve">4900626602</t>
  </si>
  <si>
    <t xml:space="preserve">4900610005</t>
  </si>
  <si>
    <t xml:space="preserve">Il Seggio</t>
  </si>
  <si>
    <t xml:space="preserve">4900610004</t>
  </si>
  <si>
    <t xml:space="preserve">Marina di Castagneto Carducci</t>
  </si>
  <si>
    <t xml:space="preserve">4900620009</t>
  </si>
  <si>
    <t xml:space="preserve">Osteria Vecchia</t>
  </si>
  <si>
    <t xml:space="preserve">4900620004</t>
  </si>
  <si>
    <t xml:space="preserve">San Giusto</t>
  </si>
  <si>
    <t xml:space="preserve">4900620005</t>
  </si>
  <si>
    <t xml:space="preserve">San Guido</t>
  </si>
  <si>
    <t xml:space="preserve">4900626611</t>
  </si>
  <si>
    <t xml:space="preserve">Sondraie</t>
  </si>
  <si>
    <t xml:space="preserve">4900624906</t>
  </si>
  <si>
    <t xml:space="preserve">Torinella</t>
  </si>
  <si>
    <t xml:space="preserve">Castel del Piano [GR]</t>
  </si>
  <si>
    <t xml:space="preserve">5300440000</t>
  </si>
  <si>
    <t xml:space="preserve">Case sparse_104</t>
  </si>
  <si>
    <t xml:space="preserve">5300410001</t>
  </si>
  <si>
    <t xml:space="preserve">Castel del Piano</t>
  </si>
  <si>
    <t xml:space="preserve">5300420002</t>
  </si>
  <si>
    <t xml:space="preserve">Collevergari</t>
  </si>
  <si>
    <t xml:space="preserve">5300426707</t>
  </si>
  <si>
    <t xml:space="preserve">Gallaccino</t>
  </si>
  <si>
    <t xml:space="preserve">5300420003</t>
  </si>
  <si>
    <t xml:space="preserve">5300410002</t>
  </si>
  <si>
    <t xml:space="preserve">Montegiovi</t>
  </si>
  <si>
    <t xml:space="preserve">5300410003</t>
  </si>
  <si>
    <t xml:space="preserve">Montenero</t>
  </si>
  <si>
    <t xml:space="preserve">5300420005</t>
  </si>
  <si>
    <t xml:space="preserve">Pian del Ballo</t>
  </si>
  <si>
    <t xml:space="preserve">5300420006</t>
  </si>
  <si>
    <t xml:space="preserve">Tepolini</t>
  </si>
  <si>
    <t xml:space="preserve">Castel Focognano [AR]</t>
  </si>
  <si>
    <t xml:space="preserve">5100830001</t>
  </si>
  <si>
    <t xml:space="preserve">Begliano</t>
  </si>
  <si>
    <t xml:space="preserve">5100820001</t>
  </si>
  <si>
    <t xml:space="preserve">Calleta</t>
  </si>
  <si>
    <t xml:space="preserve">5100826609</t>
  </si>
  <si>
    <t xml:space="preserve">Campaccio</t>
  </si>
  <si>
    <t xml:space="preserve">5100810001</t>
  </si>
  <si>
    <t xml:space="preserve">Carda</t>
  </si>
  <si>
    <t xml:space="preserve">5100820010</t>
  </si>
  <si>
    <t xml:space="preserve">Casa le Bizze</t>
  </si>
  <si>
    <t xml:space="preserve">5100820002</t>
  </si>
  <si>
    <t xml:space="preserve">Casalecchio</t>
  </si>
  <si>
    <t xml:space="preserve">5100840000</t>
  </si>
  <si>
    <t xml:space="preserve">Case sparse_33</t>
  </si>
  <si>
    <t xml:space="preserve">5100810002</t>
  </si>
  <si>
    <t xml:space="preserve">Castel Focognano</t>
  </si>
  <si>
    <t xml:space="preserve">5100821103</t>
  </si>
  <si>
    <t xml:space="preserve">Chiesa di Ornina</t>
  </si>
  <si>
    <t xml:space="preserve">5100821105</t>
  </si>
  <si>
    <t xml:space="preserve">Montanina</t>
  </si>
  <si>
    <t xml:space="preserve">5100810003</t>
  </si>
  <si>
    <t xml:space="preserve">Pieve A Socana</t>
  </si>
  <si>
    <t xml:space="preserve">5100810004</t>
  </si>
  <si>
    <t xml:space="preserve">Rassina</t>
  </si>
  <si>
    <t xml:space="preserve">5100810005</t>
  </si>
  <si>
    <t xml:space="preserve">Salutio</t>
  </si>
  <si>
    <t xml:space="preserve">5100820006</t>
  </si>
  <si>
    <t xml:space="preserve">5100820007</t>
  </si>
  <si>
    <t xml:space="preserve">Santa Maria di Carda</t>
  </si>
  <si>
    <t xml:space="preserve">5100826608</t>
  </si>
  <si>
    <t xml:space="preserve">Tulliano</t>
  </si>
  <si>
    <t xml:space="preserve">5100810006</t>
  </si>
  <si>
    <t xml:space="preserve">Zenna</t>
  </si>
  <si>
    <t xml:space="preserve">Castel San Niccolò [AR]</t>
  </si>
  <si>
    <t xml:space="preserve">5101020001</t>
  </si>
  <si>
    <t xml:space="preserve">Barbiano</t>
  </si>
  <si>
    <t xml:space="preserve">5101010001</t>
  </si>
  <si>
    <t xml:space="preserve">Borgo alla Collina</t>
  </si>
  <si>
    <t xml:space="preserve">5101010002</t>
  </si>
  <si>
    <t xml:space="preserve">Caiano</t>
  </si>
  <si>
    <t xml:space="preserve">5101020003</t>
  </si>
  <si>
    <t xml:space="preserve">Callagnolo</t>
  </si>
  <si>
    <t xml:space="preserve">5101026604</t>
  </si>
  <si>
    <t xml:space="preserve">Capezzi</t>
  </si>
  <si>
    <t xml:space="preserve">5101040000</t>
  </si>
  <si>
    <t xml:space="preserve">Case sparse_35</t>
  </si>
  <si>
    <t xml:space="preserve">5101026605</t>
  </si>
  <si>
    <t xml:space="preserve">Castagneto</t>
  </si>
  <si>
    <t xml:space="preserve">5101026622</t>
  </si>
  <si>
    <t xml:space="preserve">Cavolini</t>
  </si>
  <si>
    <t xml:space="preserve">5101010003</t>
  </si>
  <si>
    <t xml:space="preserve">Cetica</t>
  </si>
  <si>
    <t xml:space="preserve">5101020006</t>
  </si>
  <si>
    <t xml:space="preserve">Cortina</t>
  </si>
  <si>
    <t xml:space="preserve">5101024920</t>
  </si>
  <si>
    <t xml:space="preserve">Doccia</t>
  </si>
  <si>
    <t xml:space="preserve">5101020008</t>
  </si>
  <si>
    <t xml:space="preserve">5101010004</t>
  </si>
  <si>
    <t xml:space="preserve">Pagliericcio</t>
  </si>
  <si>
    <t xml:space="preserve">5101024911</t>
  </si>
  <si>
    <t xml:space="preserve">Poggio Vertelli</t>
  </si>
  <si>
    <t xml:space="preserve">5101020010</t>
  </si>
  <si>
    <t xml:space="preserve">Poggiolino</t>
  </si>
  <si>
    <t xml:space="preserve">5101030001</t>
  </si>
  <si>
    <t xml:space="preserve">Ponte d'Arno</t>
  </si>
  <si>
    <t xml:space="preserve">5101020012</t>
  </si>
  <si>
    <t xml:space="preserve">Pratalutoli</t>
  </si>
  <si>
    <t xml:space="preserve">5101010005</t>
  </si>
  <si>
    <t xml:space="preserve">Prato di Strada</t>
  </si>
  <si>
    <t xml:space="preserve">5101010006</t>
  </si>
  <si>
    <t xml:space="preserve">Rifiglio</t>
  </si>
  <si>
    <t xml:space="preserve">5101026614</t>
  </si>
  <si>
    <t xml:space="preserve">5101021115</t>
  </si>
  <si>
    <t xml:space="preserve">5101024921</t>
  </si>
  <si>
    <t xml:space="preserve">Spalanni Bivio</t>
  </si>
  <si>
    <t xml:space="preserve">5101010007</t>
  </si>
  <si>
    <t xml:space="preserve">Strada</t>
  </si>
  <si>
    <t xml:space="preserve">5101020018</t>
  </si>
  <si>
    <t xml:space="preserve">Valgianni</t>
  </si>
  <si>
    <t xml:space="preserve">5101020019</t>
  </si>
  <si>
    <t xml:space="preserve">Vertelli</t>
  </si>
  <si>
    <t xml:space="preserve">Castelfiorentino [FI]</t>
  </si>
  <si>
    <t xml:space="preserve">4801010001</t>
  </si>
  <si>
    <t xml:space="preserve">Cambiano</t>
  </si>
  <si>
    <t xml:space="preserve">4801026601</t>
  </si>
  <si>
    <t xml:space="preserve">Casanuova</t>
  </si>
  <si>
    <t xml:space="preserve">4801040000</t>
  </si>
  <si>
    <t xml:space="preserve">Case sparse_145</t>
  </si>
  <si>
    <t xml:space="preserve">4801026702</t>
  </si>
  <si>
    <t xml:space="preserve">Casino</t>
  </si>
  <si>
    <t xml:space="preserve">4801010002</t>
  </si>
  <si>
    <t xml:space="preserve">Castelfiorentino</t>
  </si>
  <si>
    <t xml:space="preserve">4801010003</t>
  </si>
  <si>
    <t xml:space="preserve">Castelnuovo d'Elsa</t>
  </si>
  <si>
    <t xml:space="preserve">4801026703</t>
  </si>
  <si>
    <t xml:space="preserve">Colombaie</t>
  </si>
  <si>
    <t xml:space="preserve">4801026604</t>
  </si>
  <si>
    <t xml:space="preserve">Conce Ferroni</t>
  </si>
  <si>
    <t xml:space="preserve">4801010004</t>
  </si>
  <si>
    <t xml:space="preserve">Dogana</t>
  </si>
  <si>
    <t xml:space="preserve">4801010005</t>
  </si>
  <si>
    <t xml:space="preserve">Fontanella</t>
  </si>
  <si>
    <t xml:space="preserve">4801026605</t>
  </si>
  <si>
    <t xml:space="preserve">Il Vallone</t>
  </si>
  <si>
    <t xml:space="preserve">4801026606</t>
  </si>
  <si>
    <t xml:space="preserve">La Valle</t>
  </si>
  <si>
    <t xml:space="preserve">4801020007</t>
  </si>
  <si>
    <t xml:space="preserve">Madonna della Tosse</t>
  </si>
  <si>
    <t xml:space="preserve">4801030001</t>
  </si>
  <si>
    <t xml:space="preserve">Malacoda Zona Industriale</t>
  </si>
  <si>
    <t xml:space="preserve">4801026609</t>
  </si>
  <si>
    <t xml:space="preserve">Molino di Granaiolo</t>
  </si>
  <si>
    <t xml:space="preserve">4801026610</t>
  </si>
  <si>
    <t xml:space="preserve">Montauto</t>
  </si>
  <si>
    <t xml:space="preserve">4801030002</t>
  </si>
  <si>
    <t xml:space="preserve">Pesciola</t>
  </si>
  <si>
    <t xml:space="preserve">4801010006</t>
  </si>
  <si>
    <t xml:space="preserve">Petrazzi</t>
  </si>
  <si>
    <t xml:space="preserve">4801026712</t>
  </si>
  <si>
    <t xml:space="preserve">Rimorti Suppa</t>
  </si>
  <si>
    <t xml:space="preserve">4801026613</t>
  </si>
  <si>
    <t xml:space="preserve">Sampiero Vecchio</t>
  </si>
  <si>
    <t xml:space="preserve">4801026614</t>
  </si>
  <si>
    <t xml:space="preserve">San Carlo</t>
  </si>
  <si>
    <t xml:space="preserve">4801030003</t>
  </si>
  <si>
    <t xml:space="preserve">San Matteo</t>
  </si>
  <si>
    <t xml:space="preserve">4801026718</t>
  </si>
  <si>
    <t xml:space="preserve">Vallone Ponte</t>
  </si>
  <si>
    <t xml:space="preserve">4801026619</t>
  </si>
  <si>
    <t xml:space="preserve">Villa Soyi</t>
  </si>
  <si>
    <t xml:space="preserve">Castelfranco Pian di Sco [AR]</t>
  </si>
  <si>
    <t xml:space="preserve">5100930003</t>
  </si>
  <si>
    <t xml:space="preserve">Botriolo</t>
  </si>
  <si>
    <t xml:space="preserve">5100940000</t>
  </si>
  <si>
    <t xml:space="preserve">Case sparse_34</t>
  </si>
  <si>
    <t xml:space="preserve">5100910001</t>
  </si>
  <si>
    <t xml:space="preserve">Caspri</t>
  </si>
  <si>
    <t xml:space="preserve">5100910002</t>
  </si>
  <si>
    <t xml:space="preserve">Castelfranco di Sopra</t>
  </si>
  <si>
    <t xml:space="preserve">5100910003</t>
  </si>
  <si>
    <t xml:space="preserve">Certignano</t>
  </si>
  <si>
    <t xml:space="preserve">5100926603</t>
  </si>
  <si>
    <t xml:space="preserve">Galligiano</t>
  </si>
  <si>
    <t xml:space="preserve">5100920001</t>
  </si>
  <si>
    <t xml:space="preserve">La Lama</t>
  </si>
  <si>
    <t xml:space="preserve">5100930002</t>
  </si>
  <si>
    <t xml:space="preserve">Pratigliolmi</t>
  </si>
  <si>
    <t xml:space="preserve">5100910004</t>
  </si>
  <si>
    <t xml:space="preserve">Pulicciano</t>
  </si>
  <si>
    <t xml:space="preserve">5100930001</t>
  </si>
  <si>
    <t xml:space="preserve">Zona industriale Chiusoli-Campo Cellani</t>
  </si>
  <si>
    <t xml:space="preserve">Castelfranco di Sotto [PI]</t>
  </si>
  <si>
    <t xml:space="preserve">5000940000</t>
  </si>
  <si>
    <t xml:space="preserve">Case sparse_210</t>
  </si>
  <si>
    <t xml:space="preserve">5000926633</t>
  </si>
  <si>
    <t xml:space="preserve">Casini</t>
  </si>
  <si>
    <t xml:space="preserve">5000910001</t>
  </si>
  <si>
    <t xml:space="preserve">Castelfranco di Sotto</t>
  </si>
  <si>
    <t xml:space="preserve">5000920004</t>
  </si>
  <si>
    <t xml:space="preserve">5000920006</t>
  </si>
  <si>
    <t xml:space="preserve">Corte Bistone</t>
  </si>
  <si>
    <t xml:space="preserve">5000926607</t>
  </si>
  <si>
    <t xml:space="preserve">Corte Brogi</t>
  </si>
  <si>
    <t xml:space="preserve">5000926605</t>
  </si>
  <si>
    <t xml:space="preserve">Corte Ciani</t>
  </si>
  <si>
    <t xml:space="preserve">5000920008</t>
  </si>
  <si>
    <t xml:space="preserve">Corte Dori</t>
  </si>
  <si>
    <t xml:space="preserve">5000926625</t>
  </si>
  <si>
    <t xml:space="preserve">Corte Menconi</t>
  </si>
  <si>
    <t xml:space="preserve">5000926609</t>
  </si>
  <si>
    <t xml:space="preserve">Corte Mennino</t>
  </si>
  <si>
    <t xml:space="preserve">5000920010</t>
  </si>
  <si>
    <t xml:space="preserve">Corte Nardi</t>
  </si>
  <si>
    <t xml:space="preserve">5000926617</t>
  </si>
  <si>
    <t xml:space="preserve">Corte Nencettino</t>
  </si>
  <si>
    <t xml:space="preserve">5000926720</t>
  </si>
  <si>
    <t xml:space="preserve">Corte Rossi</t>
  </si>
  <si>
    <t xml:space="preserve">5000920021</t>
  </si>
  <si>
    <t xml:space="preserve">Corte Seri</t>
  </si>
  <si>
    <t xml:space="preserve">5000926723</t>
  </si>
  <si>
    <t xml:space="preserve">Corte Urbani</t>
  </si>
  <si>
    <t xml:space="preserve">5000910002</t>
  </si>
  <si>
    <t xml:space="preserve">Galleno</t>
  </si>
  <si>
    <t xml:space="preserve">5000926637</t>
  </si>
  <si>
    <t xml:space="preserve">I Greppi</t>
  </si>
  <si>
    <t xml:space="preserve">5000926716</t>
  </si>
  <si>
    <t xml:space="preserve">Montanelli</t>
  </si>
  <si>
    <t xml:space="preserve">5000910003</t>
  </si>
  <si>
    <t xml:space="preserve">Orentano</t>
  </si>
  <si>
    <t xml:space="preserve">5000926719</t>
  </si>
  <si>
    <t xml:space="preserve">Poggetto</t>
  </si>
  <si>
    <t xml:space="preserve">5000910004</t>
  </si>
  <si>
    <t xml:space="preserve">Staffoli</t>
  </si>
  <si>
    <t xml:space="preserve">5000910005</t>
  </si>
  <si>
    <t xml:space="preserve">Villa Campanile</t>
  </si>
  <si>
    <t xml:space="preserve">Castell'Azzara [GR]</t>
  </si>
  <si>
    <t xml:space="preserve">5300540000</t>
  </si>
  <si>
    <t xml:space="preserve">Case sparse_105</t>
  </si>
  <si>
    <t xml:space="preserve">5300510001</t>
  </si>
  <si>
    <t xml:space="preserve">Castell'Azzara</t>
  </si>
  <si>
    <t xml:space="preserve">5300526701</t>
  </si>
  <si>
    <t xml:space="preserve">Poggio Montone</t>
  </si>
  <si>
    <t xml:space="preserve">5300520002</t>
  </si>
  <si>
    <t xml:space="preserve">Querciolaia</t>
  </si>
  <si>
    <t xml:space="preserve">5300510002</t>
  </si>
  <si>
    <t xml:space="preserve">Selvena</t>
  </si>
  <si>
    <t xml:space="preserve">Castellina in Chianti [SI]</t>
  </si>
  <si>
    <t xml:space="preserve">5200526701</t>
  </si>
  <si>
    <t xml:space="preserve">5200526602</t>
  </si>
  <si>
    <t xml:space="preserve">Casanuova di Pietrafitta</t>
  </si>
  <si>
    <t xml:space="preserve">5200540000</t>
  </si>
  <si>
    <t xml:space="preserve">Case sparse_69</t>
  </si>
  <si>
    <t xml:space="preserve">5200510001</t>
  </si>
  <si>
    <t xml:space="preserve">Castellina in Chianti</t>
  </si>
  <si>
    <t xml:space="preserve">5200526604</t>
  </si>
  <si>
    <t xml:space="preserve">Cavallari</t>
  </si>
  <si>
    <t xml:space="preserve">5200526613</t>
  </si>
  <si>
    <t xml:space="preserve">Cignanbianco</t>
  </si>
  <si>
    <t xml:space="preserve">5200526614</t>
  </si>
  <si>
    <t xml:space="preserve">Cogne</t>
  </si>
  <si>
    <t xml:space="preserve">5200520005</t>
  </si>
  <si>
    <t xml:space="preserve">Crocefiorentina</t>
  </si>
  <si>
    <t xml:space="preserve">5200520006</t>
  </si>
  <si>
    <t xml:space="preserve">Fioraie</t>
  </si>
  <si>
    <t xml:space="preserve">5200510002</t>
  </si>
  <si>
    <t xml:space="preserve">Fonterutoli</t>
  </si>
  <si>
    <t xml:space="preserve">5200526607</t>
  </si>
  <si>
    <t xml:space="preserve">Lilliano</t>
  </si>
  <si>
    <t xml:space="preserve">5200520009</t>
  </si>
  <si>
    <t xml:space="preserve">Piazza</t>
  </si>
  <si>
    <t xml:space="preserve">5200510003</t>
  </si>
  <si>
    <t xml:space="preserve">San Leonino</t>
  </si>
  <si>
    <t xml:space="preserve">5200526610</t>
  </si>
  <si>
    <t xml:space="preserve">Santa Maria A Grignano</t>
  </si>
  <si>
    <t xml:space="preserve">5200526717</t>
  </si>
  <si>
    <t xml:space="preserve">Tolena</t>
  </si>
  <si>
    <t xml:space="preserve">5200520018</t>
  </si>
  <si>
    <t xml:space="preserve">Topina</t>
  </si>
  <si>
    <t xml:space="preserve">5200526611</t>
  </si>
  <si>
    <t xml:space="preserve">Tregole</t>
  </si>
  <si>
    <t xml:space="preserve">Castellina Marittima [PI]</t>
  </si>
  <si>
    <t xml:space="preserve">5001020001</t>
  </si>
  <si>
    <t xml:space="preserve">Badie</t>
  </si>
  <si>
    <t xml:space="preserve">5001026702</t>
  </si>
  <si>
    <t xml:space="preserve">Badione</t>
  </si>
  <si>
    <t xml:space="preserve">5001040000</t>
  </si>
  <si>
    <t xml:space="preserve">Case sparse_211</t>
  </si>
  <si>
    <t xml:space="preserve">5001010001</t>
  </si>
  <si>
    <t xml:space="preserve">Castellina Marittima</t>
  </si>
  <si>
    <t xml:space="preserve">5001026604</t>
  </si>
  <si>
    <t xml:space="preserve">Farsiche</t>
  </si>
  <si>
    <t xml:space="preserve">5001020005</t>
  </si>
  <si>
    <t xml:space="preserve">5001020007</t>
  </si>
  <si>
    <t xml:space="preserve">Le Conche</t>
  </si>
  <si>
    <t xml:space="preserve">5001020008</t>
  </si>
  <si>
    <t xml:space="preserve">Malandrone</t>
  </si>
  <si>
    <t xml:space="preserve">5001030002</t>
  </si>
  <si>
    <t xml:space="preserve">Nencini</t>
  </si>
  <si>
    <t xml:space="preserve">5001030001</t>
  </si>
  <si>
    <t xml:space="preserve">Paradiso</t>
  </si>
  <si>
    <t xml:space="preserve">5001026610</t>
  </si>
  <si>
    <t xml:space="preserve">Poggio al Sasso</t>
  </si>
  <si>
    <t xml:space="preserve">5001020012</t>
  </si>
  <si>
    <t xml:space="preserve">San Girolamo</t>
  </si>
  <si>
    <t xml:space="preserve">5001026613</t>
  </si>
  <si>
    <t xml:space="preserve">Spicciano</t>
  </si>
  <si>
    <t xml:space="preserve">5001026614</t>
  </si>
  <si>
    <t xml:space="preserve">Terriccio</t>
  </si>
  <si>
    <t xml:space="preserve">Castelnuovo Berardenga [SI]</t>
  </si>
  <si>
    <t xml:space="preserve">5200620001</t>
  </si>
  <si>
    <t xml:space="preserve">Bossi</t>
  </si>
  <si>
    <t xml:space="preserve">5200640000</t>
  </si>
  <si>
    <t xml:space="preserve">Case sparse_70</t>
  </si>
  <si>
    <t xml:space="preserve">5200610001</t>
  </si>
  <si>
    <t xml:space="preserve">Casetta</t>
  </si>
  <si>
    <t xml:space="preserve">5200620002</t>
  </si>
  <si>
    <t xml:space="preserve">Castell'In Villa</t>
  </si>
  <si>
    <t xml:space="preserve">5200610002</t>
  </si>
  <si>
    <t xml:space="preserve">Castelnuovo Berardenga</t>
  </si>
  <si>
    <t xml:space="preserve">5200620018</t>
  </si>
  <si>
    <t xml:space="preserve">Castelnuovo Scalo</t>
  </si>
  <si>
    <t xml:space="preserve">5200626719</t>
  </si>
  <si>
    <t xml:space="preserve">Cignano</t>
  </si>
  <si>
    <t xml:space="preserve">5200620003</t>
  </si>
  <si>
    <t xml:space="preserve">Colonna di Grillo</t>
  </si>
  <si>
    <t xml:space="preserve">5200620004</t>
  </si>
  <si>
    <t xml:space="preserve">Corsignano</t>
  </si>
  <si>
    <t xml:space="preserve">5200620005</t>
  </si>
  <si>
    <t xml:space="preserve">Geggiano</t>
  </si>
  <si>
    <t xml:space="preserve">5200620006</t>
  </si>
  <si>
    <t xml:space="preserve">Guistrigona</t>
  </si>
  <si>
    <t xml:space="preserve">5200610003</t>
  </si>
  <si>
    <t xml:space="preserve">Monteaperti</t>
  </si>
  <si>
    <t xml:space="preserve">5200626608</t>
  </si>
  <si>
    <t xml:space="preserve">Pacina</t>
  </si>
  <si>
    <t xml:space="preserve">5200610004</t>
  </si>
  <si>
    <t xml:space="preserve">Pianella</t>
  </si>
  <si>
    <t xml:space="preserve">5200610005</t>
  </si>
  <si>
    <t xml:space="preserve">Pievasciata</t>
  </si>
  <si>
    <t xml:space="preserve">5200620009</t>
  </si>
  <si>
    <t xml:space="preserve">Poggiarello-Ripa</t>
  </si>
  <si>
    <t xml:space="preserve">5200610006</t>
  </si>
  <si>
    <t xml:space="preserve">Ponte A Bozzone</t>
  </si>
  <si>
    <t xml:space="preserve">5200626610</t>
  </si>
  <si>
    <t xml:space="preserve">Pontignanello</t>
  </si>
  <si>
    <t xml:space="preserve">5200626711</t>
  </si>
  <si>
    <t xml:space="preserve">Pontignano</t>
  </si>
  <si>
    <t xml:space="preserve">5200610007</t>
  </si>
  <si>
    <t xml:space="preserve">Quercegrossa</t>
  </si>
  <si>
    <t xml:space="preserve">5200626612</t>
  </si>
  <si>
    <t xml:space="preserve">San Felice</t>
  </si>
  <si>
    <t xml:space="preserve">5200610008</t>
  </si>
  <si>
    <t xml:space="preserve">San Giovanni A Cerreto</t>
  </si>
  <si>
    <t xml:space="preserve">5200620022</t>
  </si>
  <si>
    <t xml:space="preserve">San Giovanni a Cerreto-Via del Bosco</t>
  </si>
  <si>
    <t xml:space="preserve">5200610009</t>
  </si>
  <si>
    <t xml:space="preserve">San Gusmè</t>
  </si>
  <si>
    <t xml:space="preserve">5200620013</t>
  </si>
  <si>
    <t xml:space="preserve">San Piero</t>
  </si>
  <si>
    <t xml:space="preserve">5200626614</t>
  </si>
  <si>
    <t xml:space="preserve">5200620015</t>
  </si>
  <si>
    <t xml:space="preserve">Santa Margherita-La Suvera</t>
  </si>
  <si>
    <t xml:space="preserve">5200620016</t>
  </si>
  <si>
    <t xml:space="preserve">Stellino</t>
  </si>
  <si>
    <t xml:space="preserve">5200610010</t>
  </si>
  <si>
    <t xml:space="preserve">Vagliagli</t>
  </si>
  <si>
    <t xml:space="preserve">5200620021</t>
  </si>
  <si>
    <t xml:space="preserve">5200610011</t>
  </si>
  <si>
    <t xml:space="preserve">Villa A Sesta</t>
  </si>
  <si>
    <t xml:space="preserve">5200626717</t>
  </si>
  <si>
    <t xml:space="preserve">Vitignano</t>
  </si>
  <si>
    <t xml:space="preserve">Castelnuovo di Garfagnana [LU]</t>
  </si>
  <si>
    <t xml:space="preserve">4600910001</t>
  </si>
  <si>
    <t xml:space="preserve">Antisciana</t>
  </si>
  <si>
    <t xml:space="preserve">4600926602</t>
  </si>
  <si>
    <t xml:space="preserve">4600940000</t>
  </si>
  <si>
    <t xml:space="preserve">Case sparse_248</t>
  </si>
  <si>
    <t xml:space="preserve">4600910002</t>
  </si>
  <si>
    <t xml:space="preserve">Castelnuovo di Garfagnana</t>
  </si>
  <si>
    <t xml:space="preserve">4600910003</t>
  </si>
  <si>
    <t xml:space="preserve">Cerretoli</t>
  </si>
  <si>
    <t xml:space="preserve">4600910004</t>
  </si>
  <si>
    <t xml:space="preserve">4600920003</t>
  </si>
  <si>
    <t xml:space="preserve">Croce-Stazzana</t>
  </si>
  <si>
    <t xml:space="preserve">4600910005</t>
  </si>
  <si>
    <t xml:space="preserve">Gragnanella</t>
  </si>
  <si>
    <t xml:space="preserve">4600926604</t>
  </si>
  <si>
    <t xml:space="preserve">Metello</t>
  </si>
  <si>
    <t xml:space="preserve">4600926605</t>
  </si>
  <si>
    <t xml:space="preserve">Monterotondo</t>
  </si>
  <si>
    <t xml:space="preserve">4600926606</t>
  </si>
  <si>
    <t xml:space="preserve">Monticello-Casetta</t>
  </si>
  <si>
    <t xml:space="preserve">4600910006</t>
  </si>
  <si>
    <t xml:space="preserve">Palleroso</t>
  </si>
  <si>
    <t xml:space="preserve">4600910007</t>
  </si>
  <si>
    <t xml:space="preserve">Rontano</t>
  </si>
  <si>
    <t xml:space="preserve">4600926610</t>
  </si>
  <si>
    <t xml:space="preserve">Volcascio</t>
  </si>
  <si>
    <t xml:space="preserve">Castelnuovo di Val di Cecina [PI]</t>
  </si>
  <si>
    <t xml:space="preserve">5001120003</t>
  </si>
  <si>
    <t xml:space="preserve">Bagno a Morbo</t>
  </si>
  <si>
    <t xml:space="preserve">5001140000</t>
  </si>
  <si>
    <t xml:space="preserve">Case sparse_212</t>
  </si>
  <si>
    <t xml:space="preserve">5001110002</t>
  </si>
  <si>
    <t xml:space="preserve">Castelnuovo di Val di Cecina</t>
  </si>
  <si>
    <t xml:space="preserve">5001130001</t>
  </si>
  <si>
    <t xml:space="preserve">La Colombaia</t>
  </si>
  <si>
    <t xml:space="preserve">5001110003</t>
  </si>
  <si>
    <t xml:space="preserve">Lagoni del Sasso</t>
  </si>
  <si>
    <t xml:space="preserve">5001120002</t>
  </si>
  <si>
    <t xml:space="preserve">Leccia</t>
  </si>
  <si>
    <t xml:space="preserve">5001110005</t>
  </si>
  <si>
    <t xml:space="preserve">Montecastelli Pisano</t>
  </si>
  <si>
    <t xml:space="preserve">5001110004</t>
  </si>
  <si>
    <t xml:space="preserve">Sasso Pisano</t>
  </si>
  <si>
    <t xml:space="preserve">Castiglion Fibocchi [AR]</t>
  </si>
  <si>
    <t xml:space="preserve">5101140000</t>
  </si>
  <si>
    <t xml:space="preserve">Case sparse_36</t>
  </si>
  <si>
    <t xml:space="preserve">5101110001</t>
  </si>
  <si>
    <t xml:space="preserve">Castiglion Fibocchi</t>
  </si>
  <si>
    <t xml:space="preserve">5101110002</t>
  </si>
  <si>
    <t xml:space="preserve">Gello Biscardo</t>
  </si>
  <si>
    <t xml:space="preserve">5101120001</t>
  </si>
  <si>
    <t xml:space="preserve">Via Sant'Agata</t>
  </si>
  <si>
    <t xml:space="preserve">Castiglion Fiorentino [AR]</t>
  </si>
  <si>
    <t xml:space="preserve">5101226701</t>
  </si>
  <si>
    <t xml:space="preserve">Bigurro</t>
  </si>
  <si>
    <t xml:space="preserve">5101226702</t>
  </si>
  <si>
    <t xml:space="preserve">Cá Dè Baldi</t>
  </si>
  <si>
    <t xml:space="preserve">5101226704</t>
  </si>
  <si>
    <t xml:space="preserve">Cardeta di Sopra</t>
  </si>
  <si>
    <t xml:space="preserve">5101220006</t>
  </si>
  <si>
    <t xml:space="preserve">Casa del Re</t>
  </si>
  <si>
    <t xml:space="preserve">5101220007</t>
  </si>
  <si>
    <t xml:space="preserve">Casa Vanni-Le Selve</t>
  </si>
  <si>
    <t xml:space="preserve">5101240000</t>
  </si>
  <si>
    <t xml:space="preserve">Case sparse_37</t>
  </si>
  <si>
    <t xml:space="preserve">5101210001</t>
  </si>
  <si>
    <t xml:space="preserve">Castiglion Fiorentino</t>
  </si>
  <si>
    <t xml:space="preserve">5101210002</t>
  </si>
  <si>
    <t xml:space="preserve">Castroncello</t>
  </si>
  <si>
    <t xml:space="preserve">5101220009</t>
  </si>
  <si>
    <t xml:space="preserve">Colle Secco</t>
  </si>
  <si>
    <t xml:space="preserve">5101220011</t>
  </si>
  <si>
    <t xml:space="preserve">Fattoria</t>
  </si>
  <si>
    <t xml:space="preserve">5101226712</t>
  </si>
  <si>
    <t xml:space="preserve">Ferioli</t>
  </si>
  <si>
    <t xml:space="preserve">5101220013</t>
  </si>
  <si>
    <t xml:space="preserve">Fonte del Mazza</t>
  </si>
  <si>
    <t xml:space="preserve">5101226614</t>
  </si>
  <si>
    <t xml:space="preserve">Gaggioleto</t>
  </si>
  <si>
    <t xml:space="preserve">5101226715</t>
  </si>
  <si>
    <t xml:space="preserve">Gambaroncia</t>
  </si>
  <si>
    <t xml:space="preserve">5101226717</t>
  </si>
  <si>
    <t xml:space="preserve">Il Toppo</t>
  </si>
  <si>
    <t xml:space="preserve">5101210003</t>
  </si>
  <si>
    <t xml:space="preserve">La Nave</t>
  </si>
  <si>
    <t xml:space="preserve">5101210004</t>
  </si>
  <si>
    <t xml:space="preserve">La Strada-Santa Cristina</t>
  </si>
  <si>
    <t xml:space="preserve">5101220022</t>
  </si>
  <si>
    <t xml:space="preserve">Mammi</t>
  </si>
  <si>
    <t xml:space="preserve">5101210005</t>
  </si>
  <si>
    <t xml:space="preserve">Manciano</t>
  </si>
  <si>
    <t xml:space="preserve">5101210006</t>
  </si>
  <si>
    <t xml:space="preserve">Montecchio</t>
  </si>
  <si>
    <t xml:space="preserve">5101226725</t>
  </si>
  <si>
    <t xml:space="preserve">Moriello</t>
  </si>
  <si>
    <t xml:space="preserve">5101226727</t>
  </si>
  <si>
    <t xml:space="preserve">5101226728</t>
  </si>
  <si>
    <t xml:space="preserve">Orzale</t>
  </si>
  <si>
    <t xml:space="preserve">5101210007</t>
  </si>
  <si>
    <t xml:space="preserve">Osteria</t>
  </si>
  <si>
    <t xml:space="preserve">5101220030</t>
  </si>
  <si>
    <t xml:space="preserve">Pergognano</t>
  </si>
  <si>
    <t xml:space="preserve">5101220031</t>
  </si>
  <si>
    <t xml:space="preserve">Petreto</t>
  </si>
  <si>
    <t xml:space="preserve">5101220032</t>
  </si>
  <si>
    <t xml:space="preserve">Pieve di Chio</t>
  </si>
  <si>
    <t xml:space="preserve">5101226633</t>
  </si>
  <si>
    <t xml:space="preserve">Pievuccia</t>
  </si>
  <si>
    <t xml:space="preserve">5101220034</t>
  </si>
  <si>
    <t xml:space="preserve">Podere Viti</t>
  </si>
  <si>
    <t xml:space="preserve">5101226735</t>
  </si>
  <si>
    <t xml:space="preserve">5101220037</t>
  </si>
  <si>
    <t xml:space="preserve">Ristonchia</t>
  </si>
  <si>
    <t xml:space="preserve">5101226638</t>
  </si>
  <si>
    <t xml:space="preserve">5101226739</t>
  </si>
  <si>
    <t xml:space="preserve">Santa Lucia II</t>
  </si>
  <si>
    <t xml:space="preserve">5101220040</t>
  </si>
  <si>
    <t xml:space="preserve">Santa Margherita</t>
  </si>
  <si>
    <t xml:space="preserve">5101226741</t>
  </si>
  <si>
    <t xml:space="preserve">Sant'Enea</t>
  </si>
  <si>
    <t xml:space="preserve">5101226742</t>
  </si>
  <si>
    <t xml:space="preserve">Castiglione della Pescaia [GR]</t>
  </si>
  <si>
    <t xml:space="preserve">5300620001</t>
  </si>
  <si>
    <t xml:space="preserve">Ampio</t>
  </si>
  <si>
    <t xml:space="preserve">5300610001</t>
  </si>
  <si>
    <t xml:space="preserve">Buriano</t>
  </si>
  <si>
    <t xml:space="preserve">5300640000</t>
  </si>
  <si>
    <t xml:space="preserve">Case sparse_106</t>
  </si>
  <si>
    <t xml:space="preserve">5300610002</t>
  </si>
  <si>
    <t xml:space="preserve">Castiglione della Pescaia</t>
  </si>
  <si>
    <t xml:space="preserve">5300626602</t>
  </si>
  <si>
    <t xml:space="preserve">Le Palazzine</t>
  </si>
  <si>
    <t xml:space="preserve">5300620003</t>
  </si>
  <si>
    <t xml:space="preserve">Pian d'Alma</t>
  </si>
  <si>
    <t xml:space="preserve">5300620004</t>
  </si>
  <si>
    <t xml:space="preserve">Pian di Rocca</t>
  </si>
  <si>
    <t xml:space="preserve">5300620007</t>
  </si>
  <si>
    <t xml:space="preserve">Ponti di Badia</t>
  </si>
  <si>
    <t xml:space="preserve">5300630001</t>
  </si>
  <si>
    <t xml:space="preserve">Porta a Colle</t>
  </si>
  <si>
    <t xml:space="preserve">5300610003</t>
  </si>
  <si>
    <t xml:space="preserve">Punta Ala</t>
  </si>
  <si>
    <t xml:space="preserve">5300620005</t>
  </si>
  <si>
    <t xml:space="preserve">Roccamare</t>
  </si>
  <si>
    <t xml:space="preserve">5300626608</t>
  </si>
  <si>
    <t xml:space="preserve">Rocchette</t>
  </si>
  <si>
    <t xml:space="preserve">5300610004</t>
  </si>
  <si>
    <t xml:space="preserve">Tirli</t>
  </si>
  <si>
    <t xml:space="preserve">5300620006</t>
  </si>
  <si>
    <t xml:space="preserve">Vaticino</t>
  </si>
  <si>
    <t xml:space="preserve">5300610005</t>
  </si>
  <si>
    <t xml:space="preserve">Vetulonia</t>
  </si>
  <si>
    <t xml:space="preserve">Castiglione di Garfagnana [LU]</t>
  </si>
  <si>
    <t xml:space="preserve">4601026612</t>
  </si>
  <si>
    <t xml:space="preserve">Bamborino</t>
  </si>
  <si>
    <t xml:space="preserve">4601020010</t>
  </si>
  <si>
    <t xml:space="preserve">Borghetto</t>
  </si>
  <si>
    <t xml:space="preserve">4601010001</t>
  </si>
  <si>
    <t xml:space="preserve">Campori</t>
  </si>
  <si>
    <t xml:space="preserve">4601040000</t>
  </si>
  <si>
    <t xml:space="preserve">Case sparse_249</t>
  </si>
  <si>
    <t xml:space="preserve">4601020003</t>
  </si>
  <si>
    <t xml:space="preserve">4601010002</t>
  </si>
  <si>
    <t xml:space="preserve">Castiglione di Garfagnana</t>
  </si>
  <si>
    <t xml:space="preserve">4601010003</t>
  </si>
  <si>
    <t xml:space="preserve">Cerageto</t>
  </si>
  <si>
    <t xml:space="preserve">4601010004</t>
  </si>
  <si>
    <t xml:space="preserve">Chiozza</t>
  </si>
  <si>
    <t xml:space="preserve">4601020011</t>
  </si>
  <si>
    <t xml:space="preserve">Crociale-Mozzanella</t>
  </si>
  <si>
    <t xml:space="preserve">4601010007</t>
  </si>
  <si>
    <t xml:space="preserve">4601026607</t>
  </si>
  <si>
    <t xml:space="preserve">Marcione</t>
  </si>
  <si>
    <t xml:space="preserve">4601010008</t>
  </si>
  <si>
    <t xml:space="preserve">Mozzanella</t>
  </si>
  <si>
    <t xml:space="preserve">4601010005</t>
  </si>
  <si>
    <t xml:space="preserve">Pian di Cerreto</t>
  </si>
  <si>
    <t xml:space="preserve">4601020009</t>
  </si>
  <si>
    <t xml:space="preserve">Prunecchio</t>
  </si>
  <si>
    <t xml:space="preserve">4601010006</t>
  </si>
  <si>
    <t xml:space="preserve">San Pellegrino</t>
  </si>
  <si>
    <t xml:space="preserve">4601010009</t>
  </si>
  <si>
    <t xml:space="preserve">Valbona</t>
  </si>
  <si>
    <t xml:space="preserve">Castiglione d'Orcia [SI]</t>
  </si>
  <si>
    <t xml:space="preserve">5200710001</t>
  </si>
  <si>
    <t xml:space="preserve">Bagni San Filippo</t>
  </si>
  <si>
    <t xml:space="preserve">5200726601</t>
  </si>
  <si>
    <t xml:space="preserve">Belvedere</t>
  </si>
  <si>
    <t xml:space="preserve">5200710002</t>
  </si>
  <si>
    <t xml:space="preserve">Campiglia d'Orcia</t>
  </si>
  <si>
    <t xml:space="preserve">5200740000</t>
  </si>
  <si>
    <t xml:space="preserve">Case sparse_71</t>
  </si>
  <si>
    <t xml:space="preserve">5200710003</t>
  </si>
  <si>
    <t xml:space="preserve">Castiglione d'Orcia</t>
  </si>
  <si>
    <t xml:space="preserve">5200710004</t>
  </si>
  <si>
    <t xml:space="preserve">Gallina</t>
  </si>
  <si>
    <t xml:space="preserve">5200720002</t>
  </si>
  <si>
    <t xml:space="preserve">Monte Amiata</t>
  </si>
  <si>
    <t xml:space="preserve">5200726603</t>
  </si>
  <si>
    <t xml:space="preserve">Montieri</t>
  </si>
  <si>
    <t xml:space="preserve">5200726604</t>
  </si>
  <si>
    <t xml:space="preserve">Pietrineri</t>
  </si>
  <si>
    <t xml:space="preserve">5200710005</t>
  </si>
  <si>
    <t xml:space="preserve">Poggio Rosa</t>
  </si>
  <si>
    <t xml:space="preserve">5200710006</t>
  </si>
  <si>
    <t xml:space="preserve">Rocca d'Orcia</t>
  </si>
  <si>
    <t xml:space="preserve">5200710007</t>
  </si>
  <si>
    <t xml:space="preserve">Vivo d'Orcia</t>
  </si>
  <si>
    <t xml:space="preserve">Cavriglia [AR]</t>
  </si>
  <si>
    <t xml:space="preserve">5101326701</t>
  </si>
  <si>
    <t xml:space="preserve">Batelli</t>
  </si>
  <si>
    <t xml:space="preserve">5101326702</t>
  </si>
  <si>
    <t xml:space="preserve">Bellosguardo</t>
  </si>
  <si>
    <t xml:space="preserve">5101330001</t>
  </si>
  <si>
    <t xml:space="preserve">Bomba</t>
  </si>
  <si>
    <t xml:space="preserve">5101340000</t>
  </si>
  <si>
    <t xml:space="preserve">Case sparse_38</t>
  </si>
  <si>
    <t xml:space="preserve">5101310001</t>
  </si>
  <si>
    <t xml:space="preserve">Castelnuovo dei Sabbioni</t>
  </si>
  <si>
    <t xml:space="preserve">5101310002</t>
  </si>
  <si>
    <t xml:space="preserve">Cavriglia-Monastero</t>
  </si>
  <si>
    <t xml:space="preserve">5101326715</t>
  </si>
  <si>
    <t xml:space="preserve">Fontebussi</t>
  </si>
  <si>
    <t xml:space="preserve">5101320003</t>
  </si>
  <si>
    <t xml:space="preserve">Ghiandelli</t>
  </si>
  <si>
    <t xml:space="preserve">5101320004</t>
  </si>
  <si>
    <t xml:space="preserve">Grimoli</t>
  </si>
  <si>
    <t xml:space="preserve">5101326614</t>
  </si>
  <si>
    <t xml:space="preserve">Le Corti</t>
  </si>
  <si>
    <t xml:space="preserve">5101326605</t>
  </si>
  <si>
    <t xml:space="preserve">Macie</t>
  </si>
  <si>
    <t xml:space="preserve">5101310003</t>
  </si>
  <si>
    <t xml:space="preserve">Massa</t>
  </si>
  <si>
    <t xml:space="preserve">5101310004</t>
  </si>
  <si>
    <t xml:space="preserve">Meleto</t>
  </si>
  <si>
    <t xml:space="preserve">5101326606</t>
  </si>
  <si>
    <t xml:space="preserve">Montaio</t>
  </si>
  <si>
    <t xml:space="preserve">5101320007</t>
  </si>
  <si>
    <t xml:space="preserve">5101310005</t>
  </si>
  <si>
    <t xml:space="preserve">Montegonzi</t>
  </si>
  <si>
    <t xml:space="preserve">5101320008</t>
  </si>
  <si>
    <t xml:space="preserve">5101310006</t>
  </si>
  <si>
    <t xml:space="preserve">Neri</t>
  </si>
  <si>
    <t xml:space="preserve">5101326709</t>
  </si>
  <si>
    <t xml:space="preserve">Pian di Colle</t>
  </si>
  <si>
    <t xml:space="preserve">5101326710</t>
  </si>
  <si>
    <t xml:space="preserve">Poggio alle Monache</t>
  </si>
  <si>
    <t xml:space="preserve">5101310007</t>
  </si>
  <si>
    <t xml:space="preserve">San Cipriano-Santa Barbara-Centinale</t>
  </si>
  <si>
    <t xml:space="preserve">5101326611</t>
  </si>
  <si>
    <t xml:space="preserve">5101326612</t>
  </si>
  <si>
    <t xml:space="preserve">Secciano</t>
  </si>
  <si>
    <t xml:space="preserve">5101310008</t>
  </si>
  <si>
    <t xml:space="preserve">Vacchereccia</t>
  </si>
  <si>
    <t xml:space="preserve">5101326713</t>
  </si>
  <si>
    <t xml:space="preserve">Villini</t>
  </si>
  <si>
    <t xml:space="preserve">Cecina [LI]</t>
  </si>
  <si>
    <t xml:space="preserve">4900720003</t>
  </si>
  <si>
    <t xml:space="preserve">Case sparse Via Pasubio</t>
  </si>
  <si>
    <t xml:space="preserve">4900740000</t>
  </si>
  <si>
    <t xml:space="preserve">Case sparse_188</t>
  </si>
  <si>
    <t xml:space="preserve">4900710001</t>
  </si>
  <si>
    <t xml:space="preserve">Cecina</t>
  </si>
  <si>
    <t xml:space="preserve">4900726701</t>
  </si>
  <si>
    <t xml:space="preserve">Colle Mezzano</t>
  </si>
  <si>
    <t xml:space="preserve">4900720002</t>
  </si>
  <si>
    <t xml:space="preserve">La Cinquantina</t>
  </si>
  <si>
    <t xml:space="preserve">4900710002</t>
  </si>
  <si>
    <t xml:space="preserve">Mazzanta</t>
  </si>
  <si>
    <t xml:space="preserve">4900710003</t>
  </si>
  <si>
    <t xml:space="preserve">Pacchione</t>
  </si>
  <si>
    <t xml:space="preserve">4900710004</t>
  </si>
  <si>
    <t xml:space="preserve">SP in Palazzi</t>
  </si>
  <si>
    <t xml:space="preserve">4900724903</t>
  </si>
  <si>
    <t xml:space="preserve">Villaggio turistico Le Gorette</t>
  </si>
  <si>
    <t xml:space="preserve">4900730001</t>
  </si>
  <si>
    <t xml:space="preserve">Zona Industriale Localitá Cedrino</t>
  </si>
  <si>
    <t xml:space="preserve">Cerreto Guidi [FI]</t>
  </si>
  <si>
    <t xml:space="preserve">4801120001</t>
  </si>
  <si>
    <t xml:space="preserve">Acqueratina</t>
  </si>
  <si>
    <t xml:space="preserve">4801120002</t>
  </si>
  <si>
    <t xml:space="preserve">Appalto</t>
  </si>
  <si>
    <t xml:space="preserve">4801110001</t>
  </si>
  <si>
    <t xml:space="preserve">Bassa</t>
  </si>
  <si>
    <t xml:space="preserve">4801126603</t>
  </si>
  <si>
    <t xml:space="preserve">Bertolucci</t>
  </si>
  <si>
    <t xml:space="preserve">4801120004</t>
  </si>
  <si>
    <t xml:space="preserve">Biondi</t>
  </si>
  <si>
    <t xml:space="preserve">4801126605</t>
  </si>
  <si>
    <t xml:space="preserve">Cacciapolli</t>
  </si>
  <si>
    <t xml:space="preserve">4801140000</t>
  </si>
  <si>
    <t xml:space="preserve">Case sparse_146</t>
  </si>
  <si>
    <t xml:space="preserve">4801110002</t>
  </si>
  <si>
    <t xml:space="preserve">Cerreto Guidi</t>
  </si>
  <si>
    <t xml:space="preserve">4801126609</t>
  </si>
  <si>
    <t xml:space="preserve">Colle Alberti</t>
  </si>
  <si>
    <t xml:space="preserve">4801126710</t>
  </si>
  <si>
    <t xml:space="preserve">Colonia-Foreste</t>
  </si>
  <si>
    <t xml:space="preserve">4801120012</t>
  </si>
  <si>
    <t xml:space="preserve">Fornace</t>
  </si>
  <si>
    <t xml:space="preserve">4801120013</t>
  </si>
  <si>
    <t xml:space="preserve">Fornace-Torribina</t>
  </si>
  <si>
    <t xml:space="preserve">4801126714</t>
  </si>
  <si>
    <t xml:space="preserve">Gavena</t>
  </si>
  <si>
    <t xml:space="preserve">4801120015</t>
  </si>
  <si>
    <t xml:space="preserve">4801110003</t>
  </si>
  <si>
    <t xml:space="preserve">Lazzeretto</t>
  </si>
  <si>
    <t xml:space="preserve">4801126617</t>
  </si>
  <si>
    <t xml:space="preserve">Lotti-Sant'Anna</t>
  </si>
  <si>
    <t xml:space="preserve">4801120018</t>
  </si>
  <si>
    <t xml:space="preserve">Lungo</t>
  </si>
  <si>
    <t xml:space="preserve">4801120021</t>
  </si>
  <si>
    <t xml:space="preserve">Morelli</t>
  </si>
  <si>
    <t xml:space="preserve">4801120022</t>
  </si>
  <si>
    <t xml:space="preserve">Mori</t>
  </si>
  <si>
    <t xml:space="preserve">4801126620</t>
  </si>
  <si>
    <t xml:space="preserve">Mostagnana</t>
  </si>
  <si>
    <t xml:space="preserve">4801126723</t>
  </si>
  <si>
    <t xml:space="preserve">Osteriaccia</t>
  </si>
  <si>
    <t xml:space="preserve">4801120025</t>
  </si>
  <si>
    <t xml:space="preserve">Poggio Tempesti</t>
  </si>
  <si>
    <t xml:space="preserve">4801110004</t>
  </si>
  <si>
    <t xml:space="preserve">Poggioni</t>
  </si>
  <si>
    <t xml:space="preserve">4801126726</t>
  </si>
  <si>
    <t xml:space="preserve">Querciola</t>
  </si>
  <si>
    <t xml:space="preserve">4801120027</t>
  </si>
  <si>
    <t xml:space="preserve">Ripoli</t>
  </si>
  <si>
    <t xml:space="preserve">4801120029</t>
  </si>
  <si>
    <t xml:space="preserve">Soldaini-Buche</t>
  </si>
  <si>
    <t xml:space="preserve">4801110005</t>
  </si>
  <si>
    <t xml:space="preserve">Stabbia</t>
  </si>
  <si>
    <t xml:space="preserve">4801130003</t>
  </si>
  <si>
    <t xml:space="preserve">Zona Industriale di Bassa</t>
  </si>
  <si>
    <t xml:space="preserve">4801110006</t>
  </si>
  <si>
    <t xml:space="preserve">Zona Industriale di San Zio</t>
  </si>
  <si>
    <t xml:space="preserve">Certaldo [FI]</t>
  </si>
  <si>
    <t xml:space="preserve">4801226701</t>
  </si>
  <si>
    <t xml:space="preserve">Bassetti</t>
  </si>
  <si>
    <t xml:space="preserve">4801230002</t>
  </si>
  <si>
    <t xml:space="preserve">Bassetto</t>
  </si>
  <si>
    <t xml:space="preserve">4801226602</t>
  </si>
  <si>
    <t xml:space="preserve">Betto</t>
  </si>
  <si>
    <t xml:space="preserve">4801226620</t>
  </si>
  <si>
    <t xml:space="preserve">Casa Bianca</t>
  </si>
  <si>
    <t xml:space="preserve">4801240000</t>
  </si>
  <si>
    <t xml:space="preserve">Case sparse_147</t>
  </si>
  <si>
    <t xml:space="preserve">4801210001</t>
  </si>
  <si>
    <t xml:space="preserve">Certaldo</t>
  </si>
  <si>
    <t xml:space="preserve">4801226603</t>
  </si>
  <si>
    <t xml:space="preserve">Creato</t>
  </si>
  <si>
    <t xml:space="preserve">4801210002</t>
  </si>
  <si>
    <t xml:space="preserve">Fiano</t>
  </si>
  <si>
    <t xml:space="preserve">4801220004</t>
  </si>
  <si>
    <t xml:space="preserve">Gorgognano</t>
  </si>
  <si>
    <t xml:space="preserve">4801226605</t>
  </si>
  <si>
    <t xml:space="preserve">I Casotti</t>
  </si>
  <si>
    <t xml:space="preserve">4801210003</t>
  </si>
  <si>
    <t xml:space="preserve">4801226606</t>
  </si>
  <si>
    <t xml:space="preserve">Le Case</t>
  </si>
  <si>
    <t xml:space="preserve">4801210004</t>
  </si>
  <si>
    <t xml:space="preserve">Le Case di Sciano</t>
  </si>
  <si>
    <t xml:space="preserve">4801220007</t>
  </si>
  <si>
    <t xml:space="preserve">Le Murate</t>
  </si>
  <si>
    <t xml:space="preserve">4801226608</t>
  </si>
  <si>
    <t xml:space="preserve">Luia</t>
  </si>
  <si>
    <t xml:space="preserve">4801210005</t>
  </si>
  <si>
    <t xml:space="preserve">4801220009</t>
  </si>
  <si>
    <t xml:space="preserve">Montaccio</t>
  </si>
  <si>
    <t xml:space="preserve">4801220010</t>
  </si>
  <si>
    <t xml:space="preserve">Montebello</t>
  </si>
  <si>
    <t xml:space="preserve">4801230003</t>
  </si>
  <si>
    <t xml:space="preserve">Montebello Due</t>
  </si>
  <si>
    <t xml:space="preserve">4801226611</t>
  </si>
  <si>
    <t xml:space="preserve">Podere di Poggetto</t>
  </si>
  <si>
    <t xml:space="preserve">4801220012</t>
  </si>
  <si>
    <t xml:space="preserve">Poggio ai Grilli</t>
  </si>
  <si>
    <t xml:space="preserve">4801220016</t>
  </si>
  <si>
    <t xml:space="preserve">Pozzo Fresco</t>
  </si>
  <si>
    <t xml:space="preserve">4801220018</t>
  </si>
  <si>
    <t xml:space="preserve">4801226613</t>
  </si>
  <si>
    <t xml:space="preserve">4801221114</t>
  </si>
  <si>
    <t xml:space="preserve">San Lazzaro</t>
  </si>
  <si>
    <t xml:space="preserve">4801226619</t>
  </si>
  <si>
    <t xml:space="preserve">Santa Maria a Sciano</t>
  </si>
  <si>
    <t xml:space="preserve">4801226617</t>
  </si>
  <si>
    <t xml:space="preserve">Scarpeto di Sopra</t>
  </si>
  <si>
    <t xml:space="preserve">4801226715</t>
  </si>
  <si>
    <t xml:space="preserve">Sciano</t>
  </si>
  <si>
    <t xml:space="preserve">Cetona [SI]</t>
  </si>
  <si>
    <t xml:space="preserve">5200840000</t>
  </si>
  <si>
    <t xml:space="preserve">Case sparse_72</t>
  </si>
  <si>
    <t xml:space="preserve">5200810001</t>
  </si>
  <si>
    <t xml:space="preserve">Cetona</t>
  </si>
  <si>
    <t xml:space="preserve">5200820001</t>
  </si>
  <si>
    <t xml:space="preserve">Patarnione</t>
  </si>
  <si>
    <t xml:space="preserve">5200810002</t>
  </si>
  <si>
    <t xml:space="preserve">Piazze</t>
  </si>
  <si>
    <t xml:space="preserve">5200826702</t>
  </si>
  <si>
    <t xml:space="preserve">Poggio alla Vecchia</t>
  </si>
  <si>
    <t xml:space="preserve">5200820004</t>
  </si>
  <si>
    <t xml:space="preserve">Vecciano</t>
  </si>
  <si>
    <t xml:space="preserve">Chianciano Terme [SI]</t>
  </si>
  <si>
    <t xml:space="preserve">5200940000</t>
  </si>
  <si>
    <t xml:space="preserve">Case sparse_73</t>
  </si>
  <si>
    <t xml:space="preserve">5200910001</t>
  </si>
  <si>
    <t xml:space="preserve">Chianciano Terme</t>
  </si>
  <si>
    <t xml:space="preserve">Chianni [PI]</t>
  </si>
  <si>
    <t xml:space="preserve">5001240000</t>
  </si>
  <si>
    <t xml:space="preserve">Case sparse_213</t>
  </si>
  <si>
    <t xml:space="preserve">5001210001</t>
  </si>
  <si>
    <t xml:space="preserve">Chianni</t>
  </si>
  <si>
    <t xml:space="preserve">5001226608</t>
  </si>
  <si>
    <t xml:space="preserve">Garetto Basso</t>
  </si>
  <si>
    <t xml:space="preserve">5001226602</t>
  </si>
  <si>
    <t xml:space="preserve">I Gulfi</t>
  </si>
  <si>
    <t xml:space="preserve">5001226603</t>
  </si>
  <si>
    <t xml:space="preserve">La Fornace</t>
  </si>
  <si>
    <t xml:space="preserve">5001220005</t>
  </si>
  <si>
    <t xml:space="preserve">La Pieve</t>
  </si>
  <si>
    <t xml:space="preserve">5001220006</t>
  </si>
  <si>
    <t xml:space="preserve">Rivalto</t>
  </si>
  <si>
    <t xml:space="preserve">5001220007</t>
  </si>
  <si>
    <t xml:space="preserve">Sassi Bianchi</t>
  </si>
  <si>
    <t xml:space="preserve">Chiesina Uzzanese [PT]</t>
  </si>
  <si>
    <t xml:space="preserve">4702240000</t>
  </si>
  <si>
    <t xml:space="preserve">Case sparse_137</t>
  </si>
  <si>
    <t xml:space="preserve">4702210001</t>
  </si>
  <si>
    <t xml:space="preserve">4702210002</t>
  </si>
  <si>
    <t xml:space="preserve">Chiesina Uzzanese</t>
  </si>
  <si>
    <t xml:space="preserve">4702220001</t>
  </si>
  <si>
    <t xml:space="preserve">Foschi</t>
  </si>
  <si>
    <t xml:space="preserve">4702210003</t>
  </si>
  <si>
    <t xml:space="preserve">La Capanna</t>
  </si>
  <si>
    <t xml:space="preserve">4702230001</t>
  </si>
  <si>
    <t xml:space="preserve">4702210004</t>
  </si>
  <si>
    <t xml:space="preserve">4702220002</t>
  </si>
  <si>
    <t xml:space="preserve">Orsi</t>
  </si>
  <si>
    <t xml:space="preserve">Chitignano [AR]</t>
  </si>
  <si>
    <t xml:space="preserve">5101440000</t>
  </si>
  <si>
    <t xml:space="preserve">Case sparse_39</t>
  </si>
  <si>
    <t xml:space="preserve">5101410001</t>
  </si>
  <si>
    <t xml:space="preserve">Chitignano</t>
  </si>
  <si>
    <t xml:space="preserve">5101420001</t>
  </si>
  <si>
    <t xml:space="preserve">Croce di Sarna</t>
  </si>
  <si>
    <t xml:space="preserve">5101420002</t>
  </si>
  <si>
    <t xml:space="preserve">La Casa</t>
  </si>
  <si>
    <t xml:space="preserve">5101410002</t>
  </si>
  <si>
    <t xml:space="preserve">Rosina</t>
  </si>
  <si>
    <t xml:space="preserve">5101420004</t>
  </si>
  <si>
    <t xml:space="preserve">Taena</t>
  </si>
  <si>
    <t xml:space="preserve">Chiusdino [SI]</t>
  </si>
  <si>
    <t xml:space="preserve">5201040000</t>
  </si>
  <si>
    <t xml:space="preserve">Case sparse_74</t>
  </si>
  <si>
    <t xml:space="preserve">5201020002</t>
  </si>
  <si>
    <t xml:space="preserve">5201026603</t>
  </si>
  <si>
    <t xml:space="preserve">Causa</t>
  </si>
  <si>
    <t xml:space="preserve">5201010001</t>
  </si>
  <si>
    <t xml:space="preserve">Chiusdino</t>
  </si>
  <si>
    <t xml:space="preserve">5201010002</t>
  </si>
  <si>
    <t xml:space="preserve">Ciciano</t>
  </si>
  <si>
    <t xml:space="preserve">5201020004</t>
  </si>
  <si>
    <t xml:space="preserve">Ciglierese</t>
  </si>
  <si>
    <t xml:space="preserve">5201026605</t>
  </si>
  <si>
    <t xml:space="preserve">Colordesoli</t>
  </si>
  <si>
    <t xml:space="preserve">5201010003</t>
  </si>
  <si>
    <t xml:space="preserve">Frassini</t>
  </si>
  <si>
    <t xml:space="preserve">5201010004</t>
  </si>
  <si>
    <t xml:space="preserve">Frosini</t>
  </si>
  <si>
    <t xml:space="preserve">5201010005</t>
  </si>
  <si>
    <t xml:space="preserve">Montalcinello</t>
  </si>
  <si>
    <t xml:space="preserve">5201026707</t>
  </si>
  <si>
    <t xml:space="preserve">Moscofuli</t>
  </si>
  <si>
    <t xml:space="preserve">5201010006</t>
  </si>
  <si>
    <t xml:space="preserve">Palazzetto</t>
  </si>
  <si>
    <t xml:space="preserve">5201022108</t>
  </si>
  <si>
    <t xml:space="preserve">Chiusi [SI]</t>
  </si>
  <si>
    <t xml:space="preserve">5201140000</t>
  </si>
  <si>
    <t xml:space="preserve">Case sparse_75</t>
  </si>
  <si>
    <t xml:space="preserve">5201110001</t>
  </si>
  <si>
    <t xml:space="preserve">Chiusi</t>
  </si>
  <si>
    <t xml:space="preserve">5201110002</t>
  </si>
  <si>
    <t xml:space="preserve">Chiusi Scalo</t>
  </si>
  <si>
    <t xml:space="preserve">5201120001</t>
  </si>
  <si>
    <t xml:space="preserve">Giovancorso</t>
  </si>
  <si>
    <t xml:space="preserve">5201110005</t>
  </si>
  <si>
    <t xml:space="preserve">Localitá Asso di Picche</t>
  </si>
  <si>
    <t xml:space="preserve">5201120013</t>
  </si>
  <si>
    <t xml:space="preserve">Localitá Fonteregina</t>
  </si>
  <si>
    <t xml:space="preserve">5201126608</t>
  </si>
  <si>
    <t xml:space="preserve">Localitá Pignattaia</t>
  </si>
  <si>
    <t xml:space="preserve">5201120009</t>
  </si>
  <si>
    <t xml:space="preserve">Localitá Poggio Olivo</t>
  </si>
  <si>
    <t xml:space="preserve">5201126604</t>
  </si>
  <si>
    <t xml:space="preserve">Localitá Quattro Poderi</t>
  </si>
  <si>
    <t xml:space="preserve">5201126610</t>
  </si>
  <si>
    <t xml:space="preserve">Localitá Toppo Basso</t>
  </si>
  <si>
    <t xml:space="preserve">5201126702</t>
  </si>
  <si>
    <t xml:space="preserve">Macciano</t>
  </si>
  <si>
    <t xml:space="preserve">5201110003</t>
  </si>
  <si>
    <t xml:space="preserve">Montallese</t>
  </si>
  <si>
    <t xml:space="preserve">5201110004</t>
  </si>
  <si>
    <t xml:space="preserve">Montevenere</t>
  </si>
  <si>
    <t xml:space="preserve">5201126606</t>
  </si>
  <si>
    <t xml:space="preserve">Podere Caselle</t>
  </si>
  <si>
    <t xml:space="preserve">5201120003</t>
  </si>
  <si>
    <t xml:space="preserve">Querce al Pino</t>
  </si>
  <si>
    <t xml:space="preserve">5201126712</t>
  </si>
  <si>
    <t xml:space="preserve">San Gregorio</t>
  </si>
  <si>
    <t xml:space="preserve">Chiusi della Verna [AR]</t>
  </si>
  <si>
    <t xml:space="preserve">5101510001</t>
  </si>
  <si>
    <t xml:space="preserve">Biforco</t>
  </si>
  <si>
    <t xml:space="preserve">5101540000</t>
  </si>
  <si>
    <t xml:space="preserve">Case sparse_40</t>
  </si>
  <si>
    <t xml:space="preserve">5101526601</t>
  </si>
  <si>
    <t xml:space="preserve">Casenuove</t>
  </si>
  <si>
    <t xml:space="preserve">5101510002</t>
  </si>
  <si>
    <t xml:space="preserve">Chiusi della Verna</t>
  </si>
  <si>
    <t xml:space="preserve">5101510003</t>
  </si>
  <si>
    <t xml:space="preserve">Compito</t>
  </si>
  <si>
    <t xml:space="preserve">5101510004</t>
  </si>
  <si>
    <t xml:space="preserve">Corezzo</t>
  </si>
  <si>
    <t xml:space="preserve">5101510005</t>
  </si>
  <si>
    <t xml:space="preserve">5101520002</t>
  </si>
  <si>
    <t xml:space="preserve">5101510006</t>
  </si>
  <si>
    <t xml:space="preserve">Dama</t>
  </si>
  <si>
    <t xml:space="preserve">5101526603</t>
  </si>
  <si>
    <t xml:space="preserve">Frassineta</t>
  </si>
  <si>
    <t xml:space="preserve">5101520004</t>
  </si>
  <si>
    <t xml:space="preserve">Gargiano</t>
  </si>
  <si>
    <t xml:space="preserve">5101520005</t>
  </si>
  <si>
    <t xml:space="preserve">La Beccia</t>
  </si>
  <si>
    <t xml:space="preserve">5101520006</t>
  </si>
  <si>
    <t xml:space="preserve">5101520007</t>
  </si>
  <si>
    <t xml:space="preserve">La Lappola</t>
  </si>
  <si>
    <t xml:space="preserve">5101520011</t>
  </si>
  <si>
    <t xml:space="preserve">Rimbocchi</t>
  </si>
  <si>
    <t xml:space="preserve">5101520012</t>
  </si>
  <si>
    <t xml:space="preserve">Sarna</t>
  </si>
  <si>
    <t xml:space="preserve">5101520013</t>
  </si>
  <si>
    <t xml:space="preserve">Val della Meta</t>
  </si>
  <si>
    <t xml:space="preserve">Cinigiano [GR]</t>
  </si>
  <si>
    <t xml:space="preserve">5300720001</t>
  </si>
  <si>
    <t xml:space="preserve">Borgo Santa Rita</t>
  </si>
  <si>
    <t xml:space="preserve">5300740000</t>
  </si>
  <si>
    <t xml:space="preserve">Case sparse_107</t>
  </si>
  <si>
    <t xml:space="preserve">5300710001</t>
  </si>
  <si>
    <t xml:space="preserve">Castiglioncello Bandini</t>
  </si>
  <si>
    <t xml:space="preserve">5300710002</t>
  </si>
  <si>
    <t xml:space="preserve">Cinigiano</t>
  </si>
  <si>
    <t xml:space="preserve">5300726602</t>
  </si>
  <si>
    <t xml:space="preserve">La Cava</t>
  </si>
  <si>
    <t xml:space="preserve">5300726603</t>
  </si>
  <si>
    <t xml:space="preserve">Le Cosole</t>
  </si>
  <si>
    <t xml:space="preserve">5300726607</t>
  </si>
  <si>
    <t xml:space="preserve">Localitá Piantaverna</t>
  </si>
  <si>
    <t xml:space="preserve">5300726608</t>
  </si>
  <si>
    <t xml:space="preserve">Localitá Tribolone</t>
  </si>
  <si>
    <t xml:space="preserve">5300710003</t>
  </si>
  <si>
    <t xml:space="preserve">Monticello Amiata</t>
  </si>
  <si>
    <t xml:space="preserve">5300720009</t>
  </si>
  <si>
    <t xml:space="preserve">Piaggiano</t>
  </si>
  <si>
    <t xml:space="preserve">5300710004</t>
  </si>
  <si>
    <t xml:space="preserve">Poggi del Sasso</t>
  </si>
  <si>
    <t xml:space="preserve">5300720010</t>
  </si>
  <si>
    <t xml:space="preserve">Poggio Paolo</t>
  </si>
  <si>
    <t xml:space="preserve">5300720004</t>
  </si>
  <si>
    <t xml:space="preserve">Porrona</t>
  </si>
  <si>
    <t xml:space="preserve">5300710005</t>
  </si>
  <si>
    <t xml:space="preserve">Sasso d'Ombrone</t>
  </si>
  <si>
    <t xml:space="preserve">5300726605</t>
  </si>
  <si>
    <t xml:space="preserve">5300720006</t>
  </si>
  <si>
    <t xml:space="preserve">Volpaio</t>
  </si>
  <si>
    <t xml:space="preserve">Civitella in Val di Chiana [AR]</t>
  </si>
  <si>
    <t xml:space="preserve">5101610001</t>
  </si>
  <si>
    <t xml:space="preserve">Albergo</t>
  </si>
  <si>
    <t xml:space="preserve">5101630001</t>
  </si>
  <si>
    <t xml:space="preserve">Area Produttiva</t>
  </si>
  <si>
    <t xml:space="preserve">5101610002</t>
  </si>
  <si>
    <t xml:space="preserve">Badia al Pino</t>
  </si>
  <si>
    <t xml:space="preserve">5101620001</t>
  </si>
  <si>
    <t xml:space="preserve">Casali</t>
  </si>
  <si>
    <t xml:space="preserve">5101640000</t>
  </si>
  <si>
    <t xml:space="preserve">Case sparse_41</t>
  </si>
  <si>
    <t xml:space="preserve">5101610003</t>
  </si>
  <si>
    <t xml:space="preserve">Ciggiano</t>
  </si>
  <si>
    <t xml:space="preserve">5101610004</t>
  </si>
  <si>
    <t xml:space="preserve">Civitella in Val di Chiana</t>
  </si>
  <si>
    <t xml:space="preserve">5101630002</t>
  </si>
  <si>
    <t xml:space="preserve">Le Poggiole</t>
  </si>
  <si>
    <t xml:space="preserve">5101620004</t>
  </si>
  <si>
    <t xml:space="preserve">Malpertuso</t>
  </si>
  <si>
    <t xml:space="preserve">5101626605</t>
  </si>
  <si>
    <t xml:space="preserve">Matroia</t>
  </si>
  <si>
    <t xml:space="preserve">5101610005</t>
  </si>
  <si>
    <t xml:space="preserve">Oliveto</t>
  </si>
  <si>
    <t xml:space="preserve">5101610007</t>
  </si>
  <si>
    <t xml:space="preserve">Pieve A Maiano</t>
  </si>
  <si>
    <t xml:space="preserve">5101610006</t>
  </si>
  <si>
    <t xml:space="preserve">Pieve al Toppo</t>
  </si>
  <si>
    <t xml:space="preserve">5101626706</t>
  </si>
  <si>
    <t xml:space="preserve">Poggio Basso</t>
  </si>
  <si>
    <t xml:space="preserve">5101620007</t>
  </si>
  <si>
    <t xml:space="preserve">Spoiano</t>
  </si>
  <si>
    <t xml:space="preserve">5101610008</t>
  </si>
  <si>
    <t xml:space="preserve">Tegoleto</t>
  </si>
  <si>
    <t xml:space="preserve">5101610009</t>
  </si>
  <si>
    <t xml:space="preserve">Tuori</t>
  </si>
  <si>
    <t xml:space="preserve">5101610010</t>
  </si>
  <si>
    <t xml:space="preserve">Viciomaggio</t>
  </si>
  <si>
    <t xml:space="preserve">Civitella Paganico [GR]</t>
  </si>
  <si>
    <t xml:space="preserve">5300810001</t>
  </si>
  <si>
    <t xml:space="preserve">Casale di Pari</t>
  </si>
  <si>
    <t xml:space="preserve">5300826606</t>
  </si>
  <si>
    <t xml:space="preserve">Casalmaggiore</t>
  </si>
  <si>
    <t xml:space="preserve">5300840000</t>
  </si>
  <si>
    <t xml:space="preserve">Case sparse_108</t>
  </si>
  <si>
    <t xml:space="preserve">5300810002</t>
  </si>
  <si>
    <t xml:space="preserve">Civitella Marittima</t>
  </si>
  <si>
    <t xml:space="preserve">5300820002</t>
  </si>
  <si>
    <t xml:space="preserve">5300826603</t>
  </si>
  <si>
    <t xml:space="preserve">Fercole</t>
  </si>
  <si>
    <t xml:space="preserve">5300820007</t>
  </si>
  <si>
    <t xml:space="preserve">5300820009</t>
  </si>
  <si>
    <t xml:space="preserve">Monte Antico Alto</t>
  </si>
  <si>
    <t xml:space="preserve">5300826608</t>
  </si>
  <si>
    <t xml:space="preserve">Monteverdi</t>
  </si>
  <si>
    <t xml:space="preserve">5300810003</t>
  </si>
  <si>
    <t xml:space="preserve">Paganico</t>
  </si>
  <si>
    <t xml:space="preserve">5300810004</t>
  </si>
  <si>
    <t xml:space="preserve">Pari</t>
  </si>
  <si>
    <t xml:space="preserve">5300826604</t>
  </si>
  <si>
    <t xml:space="preserve">Pietratonda</t>
  </si>
  <si>
    <t xml:space="preserve">5300820005</t>
  </si>
  <si>
    <t xml:space="preserve">Stazione di Civitella Paganico</t>
  </si>
  <si>
    <t xml:space="preserve">5300810005</t>
  </si>
  <si>
    <t xml:space="preserve">Stazione di Monte Antico</t>
  </si>
  <si>
    <t xml:space="preserve">Colle di Val d'Elsa [SI]</t>
  </si>
  <si>
    <t xml:space="preserve">5201230001</t>
  </si>
  <si>
    <t xml:space="preserve">5201210001</t>
  </si>
  <si>
    <t xml:space="preserve">5201210002</t>
  </si>
  <si>
    <t xml:space="preserve">Borgatello</t>
  </si>
  <si>
    <t xml:space="preserve">5201220001</t>
  </si>
  <si>
    <t xml:space="preserve">Boscona</t>
  </si>
  <si>
    <t xml:space="preserve">5201210003</t>
  </si>
  <si>
    <t xml:space="preserve">Campiglia</t>
  </si>
  <si>
    <t xml:space="preserve">5201240000</t>
  </si>
  <si>
    <t xml:space="preserve">Case sparse_76</t>
  </si>
  <si>
    <t xml:space="preserve">5201210004</t>
  </si>
  <si>
    <t xml:space="preserve">Castel San Gimignano</t>
  </si>
  <si>
    <t xml:space="preserve">5201220002</t>
  </si>
  <si>
    <t xml:space="preserve">Collalto</t>
  </si>
  <si>
    <t xml:space="preserve">5201210005</t>
  </si>
  <si>
    <t xml:space="preserve">Colle di Val d'Elsa</t>
  </si>
  <si>
    <t xml:space="preserve">5201220003</t>
  </si>
  <si>
    <t xml:space="preserve">Coneo</t>
  </si>
  <si>
    <t xml:space="preserve">5201220004</t>
  </si>
  <si>
    <t xml:space="preserve">Lano</t>
  </si>
  <si>
    <t xml:space="preserve">5201226605</t>
  </si>
  <si>
    <t xml:space="preserve">Mensanello</t>
  </si>
  <si>
    <t xml:space="preserve">5201226606</t>
  </si>
  <si>
    <t xml:space="preserve">5201226607</t>
  </si>
  <si>
    <t xml:space="preserve">Montegabbro</t>
  </si>
  <si>
    <t xml:space="preserve">5201220008</t>
  </si>
  <si>
    <t xml:space="preserve">Onci</t>
  </si>
  <si>
    <t xml:space="preserve">5201230002</t>
  </si>
  <si>
    <t xml:space="preserve">Pian dell'Olmino</t>
  </si>
  <si>
    <t xml:space="preserve">5201210006</t>
  </si>
  <si>
    <t xml:space="preserve">Quartaia</t>
  </si>
  <si>
    <t xml:space="preserve">5201220009</t>
  </si>
  <si>
    <t xml:space="preserve">5201220010</t>
  </si>
  <si>
    <t xml:space="preserve">Scarna</t>
  </si>
  <si>
    <t xml:space="preserve">5201220011</t>
  </si>
  <si>
    <t xml:space="preserve">Selvamaggio</t>
  </si>
  <si>
    <t xml:space="preserve">Collesalvetti [LI]</t>
  </si>
  <si>
    <t xml:space="preserve">4900826701</t>
  </si>
  <si>
    <t xml:space="preserve">Aiaccia</t>
  </si>
  <si>
    <t xml:space="preserve">4900820023</t>
  </si>
  <si>
    <t xml:space="preserve">Badia II</t>
  </si>
  <si>
    <t xml:space="preserve">4900830001</t>
  </si>
  <si>
    <t xml:space="preserve">C.M.F.</t>
  </si>
  <si>
    <t xml:space="preserve">4900840000</t>
  </si>
  <si>
    <t xml:space="preserve">Case sparse_189</t>
  </si>
  <si>
    <t xml:space="preserve">4900810001</t>
  </si>
  <si>
    <t xml:space="preserve">Castell'Anselmo</t>
  </si>
  <si>
    <t xml:space="preserve">4900810002</t>
  </si>
  <si>
    <t xml:space="preserve">Collesalvetti</t>
  </si>
  <si>
    <t xml:space="preserve">4900826602</t>
  </si>
  <si>
    <t xml:space="preserve">Colliromboli</t>
  </si>
  <si>
    <t xml:space="preserve">4900810003</t>
  </si>
  <si>
    <t xml:space="preserve">Colognole</t>
  </si>
  <si>
    <t xml:space="preserve">4900810004</t>
  </si>
  <si>
    <t xml:space="preserve">Crocino</t>
  </si>
  <si>
    <t xml:space="preserve">4900810005</t>
  </si>
  <si>
    <t xml:space="preserve">Guasticce</t>
  </si>
  <si>
    <t xml:space="preserve">4900820020</t>
  </si>
  <si>
    <t xml:space="preserve">Guinceri</t>
  </si>
  <si>
    <t xml:space="preserve">4900830004</t>
  </si>
  <si>
    <t xml:space="preserve">Interporto Amerigo Vespucci</t>
  </si>
  <si>
    <t xml:space="preserve">4900826604</t>
  </si>
  <si>
    <t xml:space="preserve">4900830002</t>
  </si>
  <si>
    <t xml:space="preserve">4900820005</t>
  </si>
  <si>
    <t xml:space="preserve">Le Buchette</t>
  </si>
  <si>
    <t xml:space="preserve">4900826706</t>
  </si>
  <si>
    <t xml:space="preserve">Le Case I</t>
  </si>
  <si>
    <t xml:space="preserve">4900820007</t>
  </si>
  <si>
    <t xml:space="preserve">Le Case II</t>
  </si>
  <si>
    <t xml:space="preserve">4900826608</t>
  </si>
  <si>
    <t xml:space="preserve">Le Murelle</t>
  </si>
  <si>
    <t xml:space="preserve">4900826717</t>
  </si>
  <si>
    <t xml:space="preserve">Loti</t>
  </si>
  <si>
    <t xml:space="preserve">4900820009</t>
  </si>
  <si>
    <t xml:space="preserve">Mortaiolo</t>
  </si>
  <si>
    <t xml:space="preserve">4900810012</t>
  </si>
  <si>
    <t xml:space="preserve">Nugola</t>
  </si>
  <si>
    <t xml:space="preserve">4900820016</t>
  </si>
  <si>
    <t xml:space="preserve">Pandoiano</t>
  </si>
  <si>
    <t xml:space="preserve">4900810008</t>
  </si>
  <si>
    <t xml:space="preserve">Parrana San Giusto</t>
  </si>
  <si>
    <t xml:space="preserve">4900810009</t>
  </si>
  <si>
    <t xml:space="preserve">Parrana San Martino</t>
  </si>
  <si>
    <t xml:space="preserve">4900820010</t>
  </si>
  <si>
    <t xml:space="preserve">Pietreto</t>
  </si>
  <si>
    <t xml:space="preserve">4900826618</t>
  </si>
  <si>
    <t xml:space="preserve">Poggio Ai Grilli</t>
  </si>
  <si>
    <t xml:space="preserve">4900826711</t>
  </si>
  <si>
    <t xml:space="preserve">Poggio Badia</t>
  </si>
  <si>
    <t xml:space="preserve">4900826612</t>
  </si>
  <si>
    <t xml:space="preserve">Ponte Biscottino</t>
  </si>
  <si>
    <t xml:space="preserve">4900826721</t>
  </si>
  <si>
    <t xml:space="preserve">Punta degli Alessandrini</t>
  </si>
  <si>
    <t xml:space="preserve">4900810010</t>
  </si>
  <si>
    <t xml:space="preserve">Stagno</t>
  </si>
  <si>
    <t xml:space="preserve">4900820013</t>
  </si>
  <si>
    <t xml:space="preserve">Tanna Alta</t>
  </si>
  <si>
    <t xml:space="preserve">4900826614</t>
  </si>
  <si>
    <t xml:space="preserve">Tanna Bassa</t>
  </si>
  <si>
    <t xml:space="preserve">4900820015</t>
  </si>
  <si>
    <t xml:space="preserve">Torretta Vecchia</t>
  </si>
  <si>
    <t xml:space="preserve">4900810011</t>
  </si>
  <si>
    <t xml:space="preserve">Vicarello</t>
  </si>
  <si>
    <t xml:space="preserve">4900826725</t>
  </si>
  <si>
    <t xml:space="preserve">Villa Marcacci</t>
  </si>
  <si>
    <t xml:space="preserve">Comano [MS]</t>
  </si>
  <si>
    <t xml:space="preserve">4500520001</t>
  </si>
  <si>
    <t xml:space="preserve">Camporaghena</t>
  </si>
  <si>
    <t xml:space="preserve">4500524917</t>
  </si>
  <si>
    <t xml:space="preserve">Canola</t>
  </si>
  <si>
    <t xml:space="preserve">4500524916</t>
  </si>
  <si>
    <t xml:space="preserve">Casa Pelati</t>
  </si>
  <si>
    <t xml:space="preserve">4500540000</t>
  </si>
  <si>
    <t xml:space="preserve">Case sparse_227</t>
  </si>
  <si>
    <t xml:space="preserve">4500520002</t>
  </si>
  <si>
    <t xml:space="preserve">4500520003</t>
  </si>
  <si>
    <t xml:space="preserve">Castello di Camporaghena</t>
  </si>
  <si>
    <t xml:space="preserve">4500520004</t>
  </si>
  <si>
    <t xml:space="preserve">Cattognano</t>
  </si>
  <si>
    <t xml:space="preserve">4500510001</t>
  </si>
  <si>
    <t xml:space="preserve">Comano</t>
  </si>
  <si>
    <t xml:space="preserve">4500510002</t>
  </si>
  <si>
    <t xml:space="preserve">Crespiano</t>
  </si>
  <si>
    <t xml:space="preserve">4500526605</t>
  </si>
  <si>
    <t xml:space="preserve">Croce</t>
  </si>
  <si>
    <t xml:space="preserve">4500524918</t>
  </si>
  <si>
    <t xml:space="preserve">Groppo San Pietro</t>
  </si>
  <si>
    <t xml:space="preserve">4500526607</t>
  </si>
  <si>
    <t xml:space="preserve">La Greta</t>
  </si>
  <si>
    <t xml:space="preserve">4500524920</t>
  </si>
  <si>
    <t xml:space="preserve">Lagastrello</t>
  </si>
  <si>
    <t xml:space="preserve">4500520009</t>
  </si>
  <si>
    <t xml:space="preserve">Montale</t>
  </si>
  <si>
    <t xml:space="preserve">4500524915</t>
  </si>
  <si>
    <t xml:space="preserve">Piagneto</t>
  </si>
  <si>
    <t xml:space="preserve">4500520010</t>
  </si>
  <si>
    <t xml:space="preserve">Piano</t>
  </si>
  <si>
    <t xml:space="preserve">4500520011</t>
  </si>
  <si>
    <t xml:space="preserve">Prota</t>
  </si>
  <si>
    <t xml:space="preserve">4500524919</t>
  </si>
  <si>
    <t xml:space="preserve">Scanderaruola</t>
  </si>
  <si>
    <t xml:space="preserve">4500524912</t>
  </si>
  <si>
    <t xml:space="preserve">Torsana</t>
  </si>
  <si>
    <t xml:space="preserve">Coreglia Antelminelli [LU]</t>
  </si>
  <si>
    <t xml:space="preserve">4601140000</t>
  </si>
  <si>
    <t xml:space="preserve">Case sparse_250</t>
  </si>
  <si>
    <t xml:space="preserve">4601110001</t>
  </si>
  <si>
    <t xml:space="preserve">Coreglia Antelminelli</t>
  </si>
  <si>
    <t xml:space="preserve">4601110002</t>
  </si>
  <si>
    <t xml:space="preserve">Gromignana</t>
  </si>
  <si>
    <t xml:space="preserve">4601110003</t>
  </si>
  <si>
    <t xml:space="preserve">Lucignana</t>
  </si>
  <si>
    <t xml:space="preserve">4601110004</t>
  </si>
  <si>
    <t xml:space="preserve">Piano di Coreglia-Ghivizzano</t>
  </si>
  <si>
    <t xml:space="preserve">4601120002</t>
  </si>
  <si>
    <t xml:space="preserve">Piastroso</t>
  </si>
  <si>
    <t xml:space="preserve">4601110005</t>
  </si>
  <si>
    <t xml:space="preserve">Tereglio</t>
  </si>
  <si>
    <t xml:space="preserve">4601110006</t>
  </si>
  <si>
    <t xml:space="preserve">Vitiana</t>
  </si>
  <si>
    <t xml:space="preserve">Cortona [AR]</t>
  </si>
  <si>
    <t xml:space="preserve">5101723802</t>
  </si>
  <si>
    <t xml:space="preserve">Adatti</t>
  </si>
  <si>
    <t xml:space="preserve">5101720003</t>
  </si>
  <si>
    <t xml:space="preserve">5101710001</t>
  </si>
  <si>
    <t xml:space="preserve">Barullo-Centoia</t>
  </si>
  <si>
    <t xml:space="preserve">5101726604</t>
  </si>
  <si>
    <t xml:space="preserve">Battifollo</t>
  </si>
  <si>
    <t xml:space="preserve">5101720005</t>
  </si>
  <si>
    <t xml:space="preserve">Bivio Riccio</t>
  </si>
  <si>
    <t xml:space="preserve">5101726606</t>
  </si>
  <si>
    <t xml:space="preserve">Cá di Masino</t>
  </si>
  <si>
    <t xml:space="preserve">5101720007</t>
  </si>
  <si>
    <t xml:space="preserve">5101710002</t>
  </si>
  <si>
    <t xml:space="preserve">Camucia-Monsigliolo</t>
  </si>
  <si>
    <t xml:space="preserve">5101740000</t>
  </si>
  <si>
    <t xml:space="preserve">Case sparse_42</t>
  </si>
  <si>
    <t xml:space="preserve">5101720008</t>
  </si>
  <si>
    <t xml:space="preserve">Casorbica-Salcotto</t>
  </si>
  <si>
    <t xml:space="preserve">5101726609</t>
  </si>
  <si>
    <t xml:space="preserve">Catrosse</t>
  </si>
  <si>
    <t xml:space="preserve">5101720010</t>
  </si>
  <si>
    <t xml:space="preserve">Cegliolo</t>
  </si>
  <si>
    <t xml:space="preserve">5101720055</t>
  </si>
  <si>
    <t xml:space="preserve">Centoia I</t>
  </si>
  <si>
    <t xml:space="preserve">5101710003</t>
  </si>
  <si>
    <t xml:space="preserve">Chianacce</t>
  </si>
  <si>
    <t xml:space="preserve">5101710004</t>
  </si>
  <si>
    <t xml:space="preserve">5101710005</t>
  </si>
  <si>
    <t xml:space="preserve">Col di Morro</t>
  </si>
  <si>
    <t xml:space="preserve">5101710006</t>
  </si>
  <si>
    <t xml:space="preserve">Cortona</t>
  </si>
  <si>
    <t xml:space="preserve">5101720012</t>
  </si>
  <si>
    <t xml:space="preserve">Cortoreggio</t>
  </si>
  <si>
    <t xml:space="preserve">5101710007</t>
  </si>
  <si>
    <t xml:space="preserve">Creti</t>
  </si>
  <si>
    <t xml:space="preserve">5101720013</t>
  </si>
  <si>
    <t xml:space="preserve">Farinaio</t>
  </si>
  <si>
    <t xml:space="preserve">5101726752</t>
  </si>
  <si>
    <t xml:space="preserve">Farneta I</t>
  </si>
  <si>
    <t xml:space="preserve">5101726653</t>
  </si>
  <si>
    <t xml:space="preserve">Farneta II</t>
  </si>
  <si>
    <t xml:space="preserve">5101720014</t>
  </si>
  <si>
    <t xml:space="preserve">Fasciano</t>
  </si>
  <si>
    <t xml:space="preserve">5101726615</t>
  </si>
  <si>
    <t xml:space="preserve">Ferretto</t>
  </si>
  <si>
    <t xml:space="preserve">5101720016</t>
  </si>
  <si>
    <t xml:space="preserve">Fossa del Lupo</t>
  </si>
  <si>
    <t xml:space="preserve">5101710009</t>
  </si>
  <si>
    <t xml:space="preserve">Fratta-Santa Caterina</t>
  </si>
  <si>
    <t xml:space="preserve">5101710008</t>
  </si>
  <si>
    <t xml:space="preserve">Fratticciola</t>
  </si>
  <si>
    <t xml:space="preserve">5101720017</t>
  </si>
  <si>
    <t xml:space="preserve">Gabbiano</t>
  </si>
  <si>
    <t xml:space="preserve">5101720018</t>
  </si>
  <si>
    <t xml:space="preserve">Il Borgo</t>
  </si>
  <si>
    <t xml:space="preserve">5101720051</t>
  </si>
  <si>
    <t xml:space="preserve">Il Castagno</t>
  </si>
  <si>
    <t xml:space="preserve">5101720019</t>
  </si>
  <si>
    <t xml:space="preserve">Il Mulino</t>
  </si>
  <si>
    <t xml:space="preserve">5101720020</t>
  </si>
  <si>
    <t xml:space="preserve">Il Passaggio</t>
  </si>
  <si>
    <t xml:space="preserve">5101726611</t>
  </si>
  <si>
    <t xml:space="preserve">La Chiesa</t>
  </si>
  <si>
    <t xml:space="preserve">5101720021</t>
  </si>
  <si>
    <t xml:space="preserve">5101720033</t>
  </si>
  <si>
    <t xml:space="preserve">La Mucchia</t>
  </si>
  <si>
    <t xml:space="preserve">5101710010</t>
  </si>
  <si>
    <t xml:space="preserve">La Villa-Farneta</t>
  </si>
  <si>
    <t xml:space="preserve">5101720024</t>
  </si>
  <si>
    <t xml:space="preserve">Le Casine</t>
  </si>
  <si>
    <t xml:space="preserve">5101720825</t>
  </si>
  <si>
    <t xml:space="preserve">Le Contesse</t>
  </si>
  <si>
    <t xml:space="preserve">5101726626</t>
  </si>
  <si>
    <t xml:space="preserve">Le Corchie</t>
  </si>
  <si>
    <t xml:space="preserve">5101726627</t>
  </si>
  <si>
    <t xml:space="preserve">Le Fosse</t>
  </si>
  <si>
    <t xml:space="preserve">5101726628</t>
  </si>
  <si>
    <t xml:space="preserve">Lombriciano</t>
  </si>
  <si>
    <t xml:space="preserve">5101720022</t>
  </si>
  <si>
    <t xml:space="preserve">Macchia della Madonna I</t>
  </si>
  <si>
    <t xml:space="preserve">5101726729</t>
  </si>
  <si>
    <t xml:space="preserve">Mencaglia</t>
  </si>
  <si>
    <t xml:space="preserve">5101720030</t>
  </si>
  <si>
    <t xml:space="preserve">Mengaccini</t>
  </si>
  <si>
    <t xml:space="preserve">5101710011</t>
  </si>
  <si>
    <t xml:space="preserve">Mercatale</t>
  </si>
  <si>
    <t xml:space="preserve">5101721131</t>
  </si>
  <si>
    <t xml:space="preserve">Metelliano</t>
  </si>
  <si>
    <t xml:space="preserve">5101710012</t>
  </si>
  <si>
    <t xml:space="preserve">Mezzavia</t>
  </si>
  <si>
    <t xml:space="preserve">5101710014</t>
  </si>
  <si>
    <t xml:space="preserve">Montalla</t>
  </si>
  <si>
    <t xml:space="preserve">5101726632</t>
  </si>
  <si>
    <t xml:space="preserve">Montanare</t>
  </si>
  <si>
    <t xml:space="preserve">5101710015</t>
  </si>
  <si>
    <t xml:space="preserve">5101720034</t>
  </si>
  <si>
    <t xml:space="preserve">Ospizio</t>
  </si>
  <si>
    <t xml:space="preserve">5101710016</t>
  </si>
  <si>
    <t xml:space="preserve">Ossaia</t>
  </si>
  <si>
    <t xml:space="preserve">5101720036</t>
  </si>
  <si>
    <t xml:space="preserve">Pergaccio</t>
  </si>
  <si>
    <t xml:space="preserve">5101726637</t>
  </si>
  <si>
    <t xml:space="preserve">Pergo</t>
  </si>
  <si>
    <t xml:space="preserve">5101720057</t>
  </si>
  <si>
    <t xml:space="preserve">Pergo I</t>
  </si>
  <si>
    <t xml:space="preserve">5101710017</t>
  </si>
  <si>
    <t xml:space="preserve">Pierle</t>
  </si>
  <si>
    <t xml:space="preserve">5101710018</t>
  </si>
  <si>
    <t xml:space="preserve">Pietraia</t>
  </si>
  <si>
    <t xml:space="preserve">5101710019</t>
  </si>
  <si>
    <t xml:space="preserve">5101726635</t>
  </si>
  <si>
    <t xml:space="preserve">Potassa</t>
  </si>
  <si>
    <t xml:space="preserve">5101720038</t>
  </si>
  <si>
    <t xml:space="preserve">Renaia</t>
  </si>
  <si>
    <t xml:space="preserve">5101710020</t>
  </si>
  <si>
    <t xml:space="preserve">Riccio</t>
  </si>
  <si>
    <t xml:space="preserve">5101710021</t>
  </si>
  <si>
    <t xml:space="preserve">Ronzano</t>
  </si>
  <si>
    <t xml:space="preserve">5101726640</t>
  </si>
  <si>
    <t xml:space="preserve">San Marco in Villa</t>
  </si>
  <si>
    <t xml:space="preserve">5101720041</t>
  </si>
  <si>
    <t xml:space="preserve">Sant'Agata</t>
  </si>
  <si>
    <t xml:space="preserve">5101710022</t>
  </si>
  <si>
    <t xml:space="preserve">Sant'Andrea di Sorbello</t>
  </si>
  <si>
    <t xml:space="preserve">5101726642</t>
  </si>
  <si>
    <t xml:space="preserve">5101710023</t>
  </si>
  <si>
    <t xml:space="preserve">Scanizza</t>
  </si>
  <si>
    <t xml:space="preserve">5101726643</t>
  </si>
  <si>
    <t xml:space="preserve">Schiavazzolo</t>
  </si>
  <si>
    <t xml:space="preserve">5101710024</t>
  </si>
  <si>
    <t xml:space="preserve">Sodo</t>
  </si>
  <si>
    <t xml:space="preserve">5101720044</t>
  </si>
  <si>
    <t xml:space="preserve">Tavernelle-Sant'Eusebio</t>
  </si>
  <si>
    <t xml:space="preserve">5101710026</t>
  </si>
  <si>
    <t xml:space="preserve">Terontola</t>
  </si>
  <si>
    <t xml:space="preserve">5101710025</t>
  </si>
  <si>
    <t xml:space="preserve">Terontola Alta</t>
  </si>
  <si>
    <t xml:space="preserve">5101726746</t>
  </si>
  <si>
    <t xml:space="preserve">Toppello</t>
  </si>
  <si>
    <t xml:space="preserve">5101710027</t>
  </si>
  <si>
    <t xml:space="preserve">Toppo di Moro</t>
  </si>
  <si>
    <t xml:space="preserve">5101710028</t>
  </si>
  <si>
    <t xml:space="preserve">Tornia</t>
  </si>
  <si>
    <t xml:space="preserve">5101710029</t>
  </si>
  <si>
    <t xml:space="preserve">Torreone</t>
  </si>
  <si>
    <t xml:space="preserve">5101720049</t>
  </si>
  <si>
    <t xml:space="preserve">5101730001</t>
  </si>
  <si>
    <t xml:space="preserve">Vallone P.I.P.</t>
  </si>
  <si>
    <t xml:space="preserve">5001320001</t>
  </si>
  <si>
    <t xml:space="preserve">Botteghino</t>
  </si>
  <si>
    <t xml:space="preserve">5001340000</t>
  </si>
  <si>
    <t xml:space="preserve">Case sparse_214</t>
  </si>
  <si>
    <t xml:space="preserve">5001310001</t>
  </si>
  <si>
    <t xml:space="preserve">Cenaia</t>
  </si>
  <si>
    <t xml:space="preserve">5001310002</t>
  </si>
  <si>
    <t xml:space="preserve">Ceppaiano</t>
  </si>
  <si>
    <t xml:space="preserve">5001310003</t>
  </si>
  <si>
    <t xml:space="preserve">Crespina</t>
  </si>
  <si>
    <t xml:space="preserve">5001320002</t>
  </si>
  <si>
    <t xml:space="preserve">Lavoria</t>
  </si>
  <si>
    <t xml:space="preserve">5001320003</t>
  </si>
  <si>
    <t xml:space="preserve">Le Lame</t>
  </si>
  <si>
    <t xml:space="preserve">5001326704</t>
  </si>
  <si>
    <t xml:space="preserve">5001326605</t>
  </si>
  <si>
    <t xml:space="preserve">Poggio al Tesoro</t>
  </si>
  <si>
    <t xml:space="preserve">5001320006</t>
  </si>
  <si>
    <t xml:space="preserve">Siberia</t>
  </si>
  <si>
    <t xml:space="preserve">5001310004</t>
  </si>
  <si>
    <t xml:space="preserve">Tripalle</t>
  </si>
  <si>
    <t xml:space="preserve">5001320007</t>
  </si>
  <si>
    <t xml:space="preserve">Villa Il Poggio</t>
  </si>
  <si>
    <t xml:space="preserve">5001310005</t>
  </si>
  <si>
    <t xml:space="preserve">Volpaia</t>
  </si>
  <si>
    <t xml:space="preserve">4700440000</t>
  </si>
  <si>
    <t xml:space="preserve">Case sparse_278</t>
  </si>
  <si>
    <t xml:space="preserve">4700420001</t>
  </si>
  <si>
    <t xml:space="preserve">Casotti-Ponte Sestaione</t>
  </si>
  <si>
    <t xml:space="preserve">4700410001</t>
  </si>
  <si>
    <t xml:space="preserve">Cutigliano</t>
  </si>
  <si>
    <t xml:space="preserve">4700424902</t>
  </si>
  <si>
    <t xml:space="preserve">Doganaccia</t>
  </si>
  <si>
    <t xml:space="preserve">4700410002</t>
  </si>
  <si>
    <t xml:space="preserve">Melo</t>
  </si>
  <si>
    <t xml:space="preserve">4700410004</t>
  </si>
  <si>
    <t xml:space="preserve">Pian degli Ontani</t>
  </si>
  <si>
    <t xml:space="preserve">4700420003</t>
  </si>
  <si>
    <t xml:space="preserve">Pian dei Sisi</t>
  </si>
  <si>
    <t xml:space="preserve">4700410003</t>
  </si>
  <si>
    <t xml:space="preserve">Pian di Novello</t>
  </si>
  <si>
    <t xml:space="preserve">4700410005</t>
  </si>
  <si>
    <t xml:space="preserve">Pianosinatico</t>
  </si>
  <si>
    <t xml:space="preserve">4700410006</t>
  </si>
  <si>
    <t xml:space="preserve">Rivoreta</t>
  </si>
  <si>
    <t xml:space="preserve">Dicomano [FI]</t>
  </si>
  <si>
    <t xml:space="preserve">4801310001</t>
  </si>
  <si>
    <t xml:space="preserve">Carbonile</t>
  </si>
  <si>
    <t xml:space="preserve">4801340000</t>
  </si>
  <si>
    <t xml:space="preserve">Case sparse_148</t>
  </si>
  <si>
    <t xml:space="preserve">4801320001</t>
  </si>
  <si>
    <t xml:space="preserve">Chiesa di Celle</t>
  </si>
  <si>
    <t xml:space="preserve">4801310002</t>
  </si>
  <si>
    <t xml:space="preserve">Corella</t>
  </si>
  <si>
    <t xml:space="preserve">4801310003</t>
  </si>
  <si>
    <t xml:space="preserve">Dicomano</t>
  </si>
  <si>
    <t xml:space="preserve">4801310005</t>
  </si>
  <si>
    <t xml:space="preserve">I filipponi</t>
  </si>
  <si>
    <t xml:space="preserve">4801326602</t>
  </si>
  <si>
    <t xml:space="preserve">Passerini</t>
  </si>
  <si>
    <t xml:space="preserve">4801320003</t>
  </si>
  <si>
    <t xml:space="preserve">Piandrati</t>
  </si>
  <si>
    <t xml:space="preserve">4801310004</t>
  </si>
  <si>
    <t xml:space="preserve">Sandetole</t>
  </si>
  <si>
    <t xml:space="preserve">Empoli [FI]</t>
  </si>
  <si>
    <t xml:space="preserve">4801420001</t>
  </si>
  <si>
    <t xml:space="preserve">Bastia</t>
  </si>
  <si>
    <t xml:space="preserve">4801410001</t>
  </si>
  <si>
    <t xml:space="preserve">Brusciana</t>
  </si>
  <si>
    <t xml:space="preserve">4801420002</t>
  </si>
  <si>
    <t xml:space="preserve">Capanne di Sopra</t>
  </si>
  <si>
    <t xml:space="preserve">4801420003</t>
  </si>
  <si>
    <t xml:space="preserve">Capannone</t>
  </si>
  <si>
    <t xml:space="preserve">4801420010</t>
  </si>
  <si>
    <t xml:space="preserve">Case Bosco</t>
  </si>
  <si>
    <t xml:space="preserve">4801426716</t>
  </si>
  <si>
    <t xml:space="preserve">Case Chiassoli</t>
  </si>
  <si>
    <t xml:space="preserve">4801440000</t>
  </si>
  <si>
    <t xml:space="preserve">Case sparse_149</t>
  </si>
  <si>
    <t xml:space="preserve">4801430002</t>
  </si>
  <si>
    <t xml:space="preserve">4801410002</t>
  </si>
  <si>
    <t xml:space="preserve">Cerbaiola</t>
  </si>
  <si>
    <t xml:space="preserve">4801410003</t>
  </si>
  <si>
    <t xml:space="preserve">Empoli</t>
  </si>
  <si>
    <t xml:space="preserve">4801426715</t>
  </si>
  <si>
    <t xml:space="preserve">4801420006</t>
  </si>
  <si>
    <t xml:space="preserve">4801430004</t>
  </si>
  <si>
    <t xml:space="preserve">Lucchese Est</t>
  </si>
  <si>
    <t xml:space="preserve">4801430003</t>
  </si>
  <si>
    <t xml:space="preserve">Lucchese Ovest</t>
  </si>
  <si>
    <t xml:space="preserve">4801410004</t>
  </si>
  <si>
    <t xml:space="preserve">Marcignana</t>
  </si>
  <si>
    <t xml:space="preserve">4801410005</t>
  </si>
  <si>
    <t xml:space="preserve">Martignana</t>
  </si>
  <si>
    <t xml:space="preserve">4801410006</t>
  </si>
  <si>
    <t xml:space="preserve">4801426707</t>
  </si>
  <si>
    <t xml:space="preserve">Montemagnoli</t>
  </si>
  <si>
    <t xml:space="preserve">4801410007</t>
  </si>
  <si>
    <t xml:space="preserve">Monterappoli</t>
  </si>
  <si>
    <t xml:space="preserve">4801410008</t>
  </si>
  <si>
    <t xml:space="preserve">Osteria Bianca-Ponte a Elsa</t>
  </si>
  <si>
    <t xml:space="preserve">4801410009</t>
  </si>
  <si>
    <t xml:space="preserve">Pianezzoli</t>
  </si>
  <si>
    <t xml:space="preserve">4801426714</t>
  </si>
  <si>
    <t xml:space="preserve">4801410010</t>
  </si>
  <si>
    <t xml:space="preserve">Pozzale-Case Nuove</t>
  </si>
  <si>
    <t xml:space="preserve">4801420008</t>
  </si>
  <si>
    <t xml:space="preserve">San Frediano</t>
  </si>
  <si>
    <t xml:space="preserve">4801410011</t>
  </si>
  <si>
    <t xml:space="preserve">Sant'Andrea-Fontanella</t>
  </si>
  <si>
    <t xml:space="preserve">4801426609</t>
  </si>
  <si>
    <t xml:space="preserve">Tartagliana</t>
  </si>
  <si>
    <t xml:space="preserve">4801430001</t>
  </si>
  <si>
    <t xml:space="preserve">Terrafino</t>
  </si>
  <si>
    <t xml:space="preserve">4801410012</t>
  </si>
  <si>
    <t xml:space="preserve">Tinaia</t>
  </si>
  <si>
    <t xml:space="preserve">4801426613</t>
  </si>
  <si>
    <t xml:space="preserve">4801410013</t>
  </si>
  <si>
    <t xml:space="preserve">Villanuova</t>
  </si>
  <si>
    <t xml:space="preserve">4601220001</t>
  </si>
  <si>
    <t xml:space="preserve">4601240000</t>
  </si>
  <si>
    <t xml:space="preserve">Case sparse_251</t>
  </si>
  <si>
    <t xml:space="preserve">4601210001</t>
  </si>
  <si>
    <t xml:space="preserve">Fabbriche di Vallico</t>
  </si>
  <si>
    <t xml:space="preserve">4601210004</t>
  </si>
  <si>
    <t xml:space="preserve">Gragliana</t>
  </si>
  <si>
    <t xml:space="preserve">4601210002</t>
  </si>
  <si>
    <t xml:space="preserve">Vallico di Sopra</t>
  </si>
  <si>
    <t xml:space="preserve">4601210003</t>
  </si>
  <si>
    <t xml:space="preserve">Vallico di Sotto</t>
  </si>
  <si>
    <t xml:space="preserve">Fauglia [PI]</t>
  </si>
  <si>
    <t xml:space="preserve">5001410001</t>
  </si>
  <si>
    <t xml:space="preserve">Acciaiolo</t>
  </si>
  <si>
    <t xml:space="preserve">5001430002</t>
  </si>
  <si>
    <t xml:space="preserve">Area Produttiva Acciaiolo</t>
  </si>
  <si>
    <t xml:space="preserve">5001426701</t>
  </si>
  <si>
    <t xml:space="preserve">5001426610</t>
  </si>
  <si>
    <t xml:space="preserve">Case Nuove</t>
  </si>
  <si>
    <t xml:space="preserve">5001440000</t>
  </si>
  <si>
    <t xml:space="preserve">Case sparse_215</t>
  </si>
  <si>
    <t xml:space="preserve">5001410002</t>
  </si>
  <si>
    <t xml:space="preserve">Fauglia</t>
  </si>
  <si>
    <t xml:space="preserve">5001410003</t>
  </si>
  <si>
    <t xml:space="preserve">Luciana</t>
  </si>
  <si>
    <t xml:space="preserve">5001410013</t>
  </si>
  <si>
    <t xml:space="preserve">Poggio Pallone</t>
  </si>
  <si>
    <t xml:space="preserve">5001426606</t>
  </si>
  <si>
    <t xml:space="preserve">Pontita</t>
  </si>
  <si>
    <t xml:space="preserve">5001420007</t>
  </si>
  <si>
    <t xml:space="preserve">Pugnano</t>
  </si>
  <si>
    <t xml:space="preserve">5001426608</t>
  </si>
  <si>
    <t xml:space="preserve">San Regolo</t>
  </si>
  <si>
    <t xml:space="preserve">5001430003</t>
  </si>
  <si>
    <t xml:space="preserve">Torretta</t>
  </si>
  <si>
    <t xml:space="preserve">5001430004</t>
  </si>
  <si>
    <t xml:space="preserve">Vallicella</t>
  </si>
  <si>
    <t xml:space="preserve">5001410004</t>
  </si>
  <si>
    <t xml:space="preserve">Valtriano</t>
  </si>
  <si>
    <t xml:space="preserve">5001422909</t>
  </si>
  <si>
    <t xml:space="preserve">Villa Petri Montalto</t>
  </si>
  <si>
    <t xml:space="preserve">5001430001</t>
  </si>
  <si>
    <t xml:space="preserve">Zona Commerciale Valtriano</t>
  </si>
  <si>
    <t xml:space="preserve">Fiesole [FI]</t>
  </si>
  <si>
    <t xml:space="preserve">4801510001</t>
  </si>
  <si>
    <t xml:space="preserve">Caldine</t>
  </si>
  <si>
    <t xml:space="preserve">4801540000</t>
  </si>
  <si>
    <t xml:space="preserve">Case sparse_150</t>
  </si>
  <si>
    <t xml:space="preserve">4801520003</t>
  </si>
  <si>
    <t xml:space="preserve">Cave di Maiano</t>
  </si>
  <si>
    <t xml:space="preserve">4801526604</t>
  </si>
  <si>
    <t xml:space="preserve">Citerno</t>
  </si>
  <si>
    <t xml:space="preserve">4801510002</t>
  </si>
  <si>
    <t xml:space="preserve">Compiobbi</t>
  </si>
  <si>
    <t xml:space="preserve">4801510003</t>
  </si>
  <si>
    <t xml:space="preserve">Ellera</t>
  </si>
  <si>
    <t xml:space="preserve">4801510004</t>
  </si>
  <si>
    <t xml:space="preserve">Fiesole</t>
  </si>
  <si>
    <t xml:space="preserve">4801520006</t>
  </si>
  <si>
    <t xml:space="preserve">Le Molina</t>
  </si>
  <si>
    <t xml:space="preserve">4801526607</t>
  </si>
  <si>
    <t xml:space="preserve">Maiano</t>
  </si>
  <si>
    <t xml:space="preserve">4801520017</t>
  </si>
  <si>
    <t xml:space="preserve">Montalto</t>
  </si>
  <si>
    <t xml:space="preserve">4801510005</t>
  </si>
  <si>
    <t xml:space="preserve">Montebeni</t>
  </si>
  <si>
    <t xml:space="preserve">4801520008</t>
  </si>
  <si>
    <t xml:space="preserve">Olmo</t>
  </si>
  <si>
    <t xml:space="preserve">4801526709</t>
  </si>
  <si>
    <t xml:space="preserve">Ontignano</t>
  </si>
  <si>
    <t xml:space="preserve">4801510006</t>
  </si>
  <si>
    <t xml:space="preserve">Pian di Mugnone</t>
  </si>
  <si>
    <t xml:space="preserve">4801510007</t>
  </si>
  <si>
    <t xml:space="preserve">Pian di San Bartolo-Trespiano</t>
  </si>
  <si>
    <t xml:space="preserve">4801510008</t>
  </si>
  <si>
    <t xml:space="preserve">Poggio Gherardo</t>
  </si>
  <si>
    <t xml:space="preserve">4801510009</t>
  </si>
  <si>
    <t xml:space="preserve">Ponte alla Badia</t>
  </si>
  <si>
    <t xml:space="preserve">4801520011</t>
  </si>
  <si>
    <t xml:space="preserve">4801526613</t>
  </si>
  <si>
    <t xml:space="preserve">San Donato a Torri</t>
  </si>
  <si>
    <t xml:space="preserve">4801510010</t>
  </si>
  <si>
    <t xml:space="preserve">San Jacopo al Girone</t>
  </si>
  <si>
    <t xml:space="preserve">4801526614</t>
  </si>
  <si>
    <t xml:space="preserve">Santa Margherita a Saletta</t>
  </si>
  <si>
    <t xml:space="preserve">4801526615</t>
  </si>
  <si>
    <t xml:space="preserve">Torre di Buiano</t>
  </si>
  <si>
    <t xml:space="preserve">4801526616</t>
  </si>
  <si>
    <t xml:space="preserve">Vincigliata</t>
  </si>
  <si>
    <t xml:space="preserve">4801620001</t>
  </si>
  <si>
    <t xml:space="preserve">4801610001</t>
  </si>
  <si>
    <t xml:space="preserve">Brollo</t>
  </si>
  <si>
    <t xml:space="preserve">4801620002</t>
  </si>
  <si>
    <t xml:space="preserve">Carresi</t>
  </si>
  <si>
    <t xml:space="preserve">4801640000</t>
  </si>
  <si>
    <t xml:space="preserve">Case sparse_151</t>
  </si>
  <si>
    <t xml:space="preserve">4801620015</t>
  </si>
  <si>
    <t xml:space="preserve">Ex Avicolo</t>
  </si>
  <si>
    <t xml:space="preserve">4801610002</t>
  </si>
  <si>
    <t xml:space="preserve">Figline Valdarno</t>
  </si>
  <si>
    <t xml:space="preserve">4801626604</t>
  </si>
  <si>
    <t xml:space="preserve">Gagliana</t>
  </si>
  <si>
    <t xml:space="preserve">4801610003</t>
  </si>
  <si>
    <t xml:space="preserve">Gaville</t>
  </si>
  <si>
    <t xml:space="preserve">4801626605</t>
  </si>
  <si>
    <t xml:space="preserve">I Cappuccini</t>
  </si>
  <si>
    <t xml:space="preserve">4801626706</t>
  </si>
  <si>
    <t xml:space="preserve">4801620008</t>
  </si>
  <si>
    <t xml:space="preserve">4801626709</t>
  </si>
  <si>
    <t xml:space="preserve">La Poggerina</t>
  </si>
  <si>
    <t xml:space="preserve">4801620007</t>
  </si>
  <si>
    <t xml:space="preserve">Lagaccioni</t>
  </si>
  <si>
    <t xml:space="preserve">4801620010</t>
  </si>
  <si>
    <t xml:space="preserve">Madonna del Cesto</t>
  </si>
  <si>
    <t xml:space="preserve">4801625815</t>
  </si>
  <si>
    <t xml:space="preserve">Norcenni</t>
  </si>
  <si>
    <t xml:space="preserve">4801626711</t>
  </si>
  <si>
    <t xml:space="preserve">Pavelli</t>
  </si>
  <si>
    <t xml:space="preserve">4801620012</t>
  </si>
  <si>
    <t xml:space="preserve">Pian delle Macchie</t>
  </si>
  <si>
    <t xml:space="preserve">4801620013</t>
  </si>
  <si>
    <t xml:space="preserve">4801610004</t>
  </si>
  <si>
    <t xml:space="preserve">Ponte Agli Stolli</t>
  </si>
  <si>
    <t xml:space="preserve">4801610005</t>
  </si>
  <si>
    <t xml:space="preserve">Porcellino</t>
  </si>
  <si>
    <t xml:space="preserve">4801610006</t>
  </si>
  <si>
    <t xml:space="preserve">Restone</t>
  </si>
  <si>
    <t xml:space="preserve">4801620014</t>
  </si>
  <si>
    <t xml:space="preserve">Ripalta</t>
  </si>
  <si>
    <t xml:space="preserve">Filattiera [MS]</t>
  </si>
  <si>
    <t xml:space="preserve">4500620001</t>
  </si>
  <si>
    <t xml:space="preserve">Arnuzzolo</t>
  </si>
  <si>
    <t xml:space="preserve">4500626602</t>
  </si>
  <si>
    <t xml:space="preserve">Calizzana</t>
  </si>
  <si>
    <t xml:space="preserve">4500620003</t>
  </si>
  <si>
    <t xml:space="preserve">4500610001</t>
  </si>
  <si>
    <t xml:space="preserve">Cantiere-Ponticello</t>
  </si>
  <si>
    <t xml:space="preserve">4500610002</t>
  </si>
  <si>
    <t xml:space="preserve">Caprio</t>
  </si>
  <si>
    <t xml:space="preserve">4500640000</t>
  </si>
  <si>
    <t xml:space="preserve">Case sparse_228</t>
  </si>
  <si>
    <t xml:space="preserve">4500610003</t>
  </si>
  <si>
    <t xml:space="preserve">Cavallana</t>
  </si>
  <si>
    <t xml:space="preserve">4500610004</t>
  </si>
  <si>
    <t xml:space="preserve">Filattiera</t>
  </si>
  <si>
    <t xml:space="preserve">4500610005</t>
  </si>
  <si>
    <t xml:space="preserve">Gigliana</t>
  </si>
  <si>
    <t xml:space="preserve">4500620004</t>
  </si>
  <si>
    <t xml:space="preserve">Macerie</t>
  </si>
  <si>
    <t xml:space="preserve">4500610006</t>
  </si>
  <si>
    <t xml:space="preserve">Migliarina</t>
  </si>
  <si>
    <t xml:space="preserve">4500620006</t>
  </si>
  <si>
    <t xml:space="preserve">Pala</t>
  </si>
  <si>
    <t xml:space="preserve">4500620007</t>
  </si>
  <si>
    <t xml:space="preserve">Posponte di Lusignana</t>
  </si>
  <si>
    <t xml:space="preserve">4500610007</t>
  </si>
  <si>
    <t xml:space="preserve">Rocca Sigillina</t>
  </si>
  <si>
    <t xml:space="preserve">4500626608</t>
  </si>
  <si>
    <t xml:space="preserve">Rottigliana di Sotto</t>
  </si>
  <si>
    <t xml:space="preserve">4500610008</t>
  </si>
  <si>
    <t xml:space="preserve">Scorcetoli-Monteluscio</t>
  </si>
  <si>
    <t xml:space="preserve">4500610009</t>
  </si>
  <si>
    <t xml:space="preserve">4500620009</t>
  </si>
  <si>
    <t xml:space="preserve">Tarasco</t>
  </si>
  <si>
    <t xml:space="preserve">4500620010</t>
  </si>
  <si>
    <t xml:space="preserve">Vignolo di Lusignana</t>
  </si>
  <si>
    <t xml:space="preserve">Firenze [FI]</t>
  </si>
  <si>
    <t xml:space="preserve">4801726601</t>
  </si>
  <si>
    <t xml:space="preserve">Baronta</t>
  </si>
  <si>
    <t xml:space="preserve">4801710001</t>
  </si>
  <si>
    <t xml:space="preserve">Cascine Del Riccio</t>
  </si>
  <si>
    <t xml:space="preserve">4801740000</t>
  </si>
  <si>
    <t xml:space="preserve">Case sparse_152</t>
  </si>
  <si>
    <t xml:space="preserve">4801726704</t>
  </si>
  <si>
    <t xml:space="preserve">Ema I</t>
  </si>
  <si>
    <t xml:space="preserve">4801726705</t>
  </si>
  <si>
    <t xml:space="preserve">Ema II</t>
  </si>
  <si>
    <t xml:space="preserve">4801710002</t>
  </si>
  <si>
    <t xml:space="preserve">Firenze</t>
  </si>
  <si>
    <t xml:space="preserve">4801710003</t>
  </si>
  <si>
    <t xml:space="preserve">Mantignano-Ugnano</t>
  </si>
  <si>
    <t xml:space="preserve">4801726607</t>
  </si>
  <si>
    <t xml:space="preserve">Parigi</t>
  </si>
  <si>
    <t xml:space="preserve">4801720008</t>
  </si>
  <si>
    <t xml:space="preserve">Piazza Calda</t>
  </si>
  <si>
    <t xml:space="preserve">4801720010</t>
  </si>
  <si>
    <t xml:space="preserve">Pontignale</t>
  </si>
  <si>
    <t xml:space="preserve">4801726612</t>
  </si>
  <si>
    <t xml:space="preserve">San Michele a Monteripaldi</t>
  </si>
  <si>
    <t xml:space="preserve">4801720013</t>
  </si>
  <si>
    <t xml:space="preserve">Stilicone</t>
  </si>
  <si>
    <t xml:space="preserve">Firenzuola [FI]</t>
  </si>
  <si>
    <t xml:space="preserve">4801820001</t>
  </si>
  <si>
    <t xml:space="preserve">Barco</t>
  </si>
  <si>
    <t xml:space="preserve">4801810001</t>
  </si>
  <si>
    <t xml:space="preserve">Bruscoli</t>
  </si>
  <si>
    <t xml:space="preserve">4801820004</t>
  </si>
  <si>
    <t xml:space="preserve">Ca' Nove</t>
  </si>
  <si>
    <t xml:space="preserve">4801820005</t>
  </si>
  <si>
    <t xml:space="preserve">4801840000</t>
  </si>
  <si>
    <t xml:space="preserve">Case sparse_153</t>
  </si>
  <si>
    <t xml:space="preserve">4801820006</t>
  </si>
  <si>
    <t xml:space="preserve">4801826607</t>
  </si>
  <si>
    <t xml:space="preserve">Castelvecchio</t>
  </si>
  <si>
    <t xml:space="preserve">4801810002</t>
  </si>
  <si>
    <t xml:space="preserve">Castro San Martino</t>
  </si>
  <si>
    <t xml:space="preserve">4801810003</t>
  </si>
  <si>
    <t xml:space="preserve">Coniale</t>
  </si>
  <si>
    <t xml:space="preserve">4801810004</t>
  </si>
  <si>
    <t xml:space="preserve">Cornacchiaia</t>
  </si>
  <si>
    <t xml:space="preserve">4801820008</t>
  </si>
  <si>
    <t xml:space="preserve">4801810005</t>
  </si>
  <si>
    <t xml:space="preserve">Covigliaio</t>
  </si>
  <si>
    <t xml:space="preserve">4801820009</t>
  </si>
  <si>
    <t xml:space="preserve">Filigare</t>
  </si>
  <si>
    <t xml:space="preserve">4801810006</t>
  </si>
  <si>
    <t xml:space="preserve">Firenzuola</t>
  </si>
  <si>
    <t xml:space="preserve">4801820010</t>
  </si>
  <si>
    <t xml:space="preserve">Fognano</t>
  </si>
  <si>
    <t xml:space="preserve">4801820011</t>
  </si>
  <si>
    <t xml:space="preserve">Fratte</t>
  </si>
  <si>
    <t xml:space="preserve">4801810007</t>
  </si>
  <si>
    <t xml:space="preserve">Giugnola</t>
  </si>
  <si>
    <t xml:space="preserve">4801820012</t>
  </si>
  <si>
    <t xml:space="preserve">4801810008</t>
  </si>
  <si>
    <t xml:space="preserve">Istia-Sigliola-Greta</t>
  </si>
  <si>
    <t xml:space="preserve">4801826613</t>
  </si>
  <si>
    <t xml:space="preserve">La Posta</t>
  </si>
  <si>
    <t xml:space="preserve">4801810009</t>
  </si>
  <si>
    <t xml:space="preserve">Le Valli</t>
  </si>
  <si>
    <t xml:space="preserve">4801810010</t>
  </si>
  <si>
    <t xml:space="preserve">Montalbano</t>
  </si>
  <si>
    <t xml:space="preserve">4801810011</t>
  </si>
  <si>
    <t xml:space="preserve">Moraduccio</t>
  </si>
  <si>
    <t xml:space="preserve">4801826614</t>
  </si>
  <si>
    <t xml:space="preserve">Osteto</t>
  </si>
  <si>
    <t xml:space="preserve">4801820015</t>
  </si>
  <si>
    <t xml:space="preserve">Pagliana</t>
  </si>
  <si>
    <t xml:space="preserve">4801820016</t>
  </si>
  <si>
    <t xml:space="preserve">Peglio</t>
  </si>
  <si>
    <t xml:space="preserve">4801810012</t>
  </si>
  <si>
    <t xml:space="preserve">Piancaldoli</t>
  </si>
  <si>
    <t xml:space="preserve">4801810013</t>
  </si>
  <si>
    <t xml:space="preserve">Pietramala</t>
  </si>
  <si>
    <t xml:space="preserve">4801820017</t>
  </si>
  <si>
    <t xml:space="preserve">Poggio Tignoso</t>
  </si>
  <si>
    <t xml:space="preserve">4801810014</t>
  </si>
  <si>
    <t xml:space="preserve">Rifredo</t>
  </si>
  <si>
    <t xml:space="preserve">4801810015</t>
  </si>
  <si>
    <t xml:space="preserve">4801820019</t>
  </si>
  <si>
    <t xml:space="preserve">4801810016</t>
  </si>
  <si>
    <t xml:space="preserve">Traversa</t>
  </si>
  <si>
    <t xml:space="preserve">4801826620</t>
  </si>
  <si>
    <t xml:space="preserve">Violla</t>
  </si>
  <si>
    <t xml:space="preserve">4801820021</t>
  </si>
  <si>
    <t xml:space="preserve">Visignano</t>
  </si>
  <si>
    <t xml:space="preserve">Fivizzano [MS]</t>
  </si>
  <si>
    <t xml:space="preserve">4500710001</t>
  </si>
  <si>
    <t xml:space="preserve">Agnino</t>
  </si>
  <si>
    <t xml:space="preserve">4500710002</t>
  </si>
  <si>
    <t xml:space="preserve">Aiola</t>
  </si>
  <si>
    <t xml:space="preserve">4500726601</t>
  </si>
  <si>
    <t xml:space="preserve">Alebbio</t>
  </si>
  <si>
    <t xml:space="preserve">4500720002</t>
  </si>
  <si>
    <t xml:space="preserve">Antigo</t>
  </si>
  <si>
    <t xml:space="preserve">4500720003</t>
  </si>
  <si>
    <t xml:space="preserve">Arlia</t>
  </si>
  <si>
    <t xml:space="preserve">4500720004</t>
  </si>
  <si>
    <t xml:space="preserve">4500710003</t>
  </si>
  <si>
    <t xml:space="preserve">Bardine di San Terenzo</t>
  </si>
  <si>
    <t xml:space="preserve">4500724954</t>
  </si>
  <si>
    <t xml:space="preserve">Bottignana</t>
  </si>
  <si>
    <t xml:space="preserve">4500710004</t>
  </si>
  <si>
    <t xml:space="preserve">Campiglione-Vezzanello</t>
  </si>
  <si>
    <t xml:space="preserve">4500720006</t>
  </si>
  <si>
    <t xml:space="preserve">Casa Giannino</t>
  </si>
  <si>
    <t xml:space="preserve">4500740000</t>
  </si>
  <si>
    <t xml:space="preserve">Case sparse_229</t>
  </si>
  <si>
    <t xml:space="preserve">4500720007</t>
  </si>
  <si>
    <t xml:space="preserve">4500720008</t>
  </si>
  <si>
    <t xml:space="preserve">Caugliano</t>
  </si>
  <si>
    <t xml:space="preserve">4500710005</t>
  </si>
  <si>
    <t xml:space="preserve">4500720057</t>
  </si>
  <si>
    <t xml:space="preserve">Cerignano</t>
  </si>
  <si>
    <t xml:space="preserve">4500720009</t>
  </si>
  <si>
    <t xml:space="preserve">Certardola-Motta</t>
  </si>
  <si>
    <t xml:space="preserve">4500710006</t>
  </si>
  <si>
    <t xml:space="preserve">Ceserano</t>
  </si>
  <si>
    <t xml:space="preserve">4500710007</t>
  </si>
  <si>
    <t xml:space="preserve">Colla</t>
  </si>
  <si>
    <t xml:space="preserve">4500726711</t>
  </si>
  <si>
    <t xml:space="preserve">Colle di Cerignano</t>
  </si>
  <si>
    <t xml:space="preserve">4500720010</t>
  </si>
  <si>
    <t xml:space="preserve">Collecchia</t>
  </si>
  <si>
    <t xml:space="preserve">4500710008</t>
  </si>
  <si>
    <t xml:space="preserve">Collegnago</t>
  </si>
  <si>
    <t xml:space="preserve">4500720012</t>
  </si>
  <si>
    <t xml:space="preserve">Colognola</t>
  </si>
  <si>
    <t xml:space="preserve">4500726613</t>
  </si>
  <si>
    <t xml:space="preserve">Cormezzano</t>
  </si>
  <si>
    <t xml:space="preserve">4500720014</t>
  </si>
  <si>
    <t xml:space="preserve">Corsano</t>
  </si>
  <si>
    <t xml:space="preserve">4500710009</t>
  </si>
  <si>
    <t xml:space="preserve">Cortila</t>
  </si>
  <si>
    <t xml:space="preserve">4500720015</t>
  </si>
  <si>
    <t xml:space="preserve">Cotto</t>
  </si>
  <si>
    <t xml:space="preserve">4500726616</t>
  </si>
  <si>
    <t xml:space="preserve">Debicò</t>
  </si>
  <si>
    <t xml:space="preserve">4500710010</t>
  </si>
  <si>
    <t xml:space="preserve">Equi Terme</t>
  </si>
  <si>
    <t xml:space="preserve">4500720018</t>
  </si>
  <si>
    <t xml:space="preserve">Fazzano</t>
  </si>
  <si>
    <t xml:space="preserve">4500726656</t>
  </si>
  <si>
    <t xml:space="preserve">Fiacciano</t>
  </si>
  <si>
    <t xml:space="preserve">4500710011</t>
  </si>
  <si>
    <t xml:space="preserve">Fivizzano</t>
  </si>
  <si>
    <t xml:space="preserve">4500720019</t>
  </si>
  <si>
    <t xml:space="preserve">Folegnano</t>
  </si>
  <si>
    <t xml:space="preserve">4500726620</t>
  </si>
  <si>
    <t xml:space="preserve">Gallogna</t>
  </si>
  <si>
    <t xml:space="preserve">4500710012</t>
  </si>
  <si>
    <t xml:space="preserve">Gassano</t>
  </si>
  <si>
    <t xml:space="preserve">4500710013</t>
  </si>
  <si>
    <t xml:space="preserve">Gragnola</t>
  </si>
  <si>
    <t xml:space="preserve">4500720021</t>
  </si>
  <si>
    <t xml:space="preserve">Groppoli</t>
  </si>
  <si>
    <t xml:space="preserve">4500720022</t>
  </si>
  <si>
    <t xml:space="preserve">Isolano</t>
  </si>
  <si>
    <t xml:space="preserve">4500726623</t>
  </si>
  <si>
    <t xml:space="preserve">La Funicolare</t>
  </si>
  <si>
    <t xml:space="preserve">4500720024</t>
  </si>
  <si>
    <t xml:space="preserve">La Giunca-Mozzano</t>
  </si>
  <si>
    <t xml:space="preserve">4500726625</t>
  </si>
  <si>
    <t xml:space="preserve">La Traggiara</t>
  </si>
  <si>
    <t xml:space="preserve">4500724955</t>
  </si>
  <si>
    <t xml:space="preserve">Localitá Castelletto</t>
  </si>
  <si>
    <t xml:space="preserve">4500720026</t>
  </si>
  <si>
    <t xml:space="preserve">Lorano</t>
  </si>
  <si>
    <t xml:space="preserve">4500710014</t>
  </si>
  <si>
    <t xml:space="preserve">Magliano</t>
  </si>
  <si>
    <t xml:space="preserve">4500720027</t>
  </si>
  <si>
    <t xml:space="preserve">Maglietola</t>
  </si>
  <si>
    <t xml:space="preserve">4500710015</t>
  </si>
  <si>
    <t xml:space="preserve">Mezzana-Monte de' Bianchi</t>
  </si>
  <si>
    <t xml:space="preserve">4500710016</t>
  </si>
  <si>
    <t xml:space="preserve">Molina di Equi Terme</t>
  </si>
  <si>
    <t xml:space="preserve">4500720028</t>
  </si>
  <si>
    <t xml:space="preserve">Mommio</t>
  </si>
  <si>
    <t xml:space="preserve">4500710017</t>
  </si>
  <si>
    <t xml:space="preserve">Moncigoli</t>
  </si>
  <si>
    <t xml:space="preserve">4500720029</t>
  </si>
  <si>
    <t xml:space="preserve">Montecurto</t>
  </si>
  <si>
    <t xml:space="preserve">4500720030</t>
  </si>
  <si>
    <t xml:space="preserve">Montevalese</t>
  </si>
  <si>
    <t xml:space="preserve">4500710018</t>
  </si>
  <si>
    <t xml:space="preserve">Monzone</t>
  </si>
  <si>
    <t xml:space="preserve">4500720032</t>
  </si>
  <si>
    <t xml:space="preserve">Panigaletto</t>
  </si>
  <si>
    <t xml:space="preserve">4500720033</t>
  </si>
  <si>
    <t xml:space="preserve">Pian di Molino</t>
  </si>
  <si>
    <t xml:space="preserve">4500710019</t>
  </si>
  <si>
    <t xml:space="preserve">Piano di Collecchia</t>
  </si>
  <si>
    <t xml:space="preserve">4500720034</t>
  </si>
  <si>
    <t xml:space="preserve">Pieve San Paolo</t>
  </si>
  <si>
    <t xml:space="preserve">4500720035</t>
  </si>
  <si>
    <t xml:space="preserve">Po’</t>
  </si>
  <si>
    <t xml:space="preserve">4500710020</t>
  </si>
  <si>
    <t xml:space="preserve">Pognana</t>
  </si>
  <si>
    <t xml:space="preserve">4500726736</t>
  </si>
  <si>
    <t xml:space="preserve">Ponte di Posara</t>
  </si>
  <si>
    <t xml:space="preserve">4500726737</t>
  </si>
  <si>
    <t xml:space="preserve">Ponte di Turano</t>
  </si>
  <si>
    <t xml:space="preserve">4500710021</t>
  </si>
  <si>
    <t xml:space="preserve">Posara</t>
  </si>
  <si>
    <t xml:space="preserve">4500720038</t>
  </si>
  <si>
    <t xml:space="preserve">Pratolungo</t>
  </si>
  <si>
    <t xml:space="preserve">4500720039</t>
  </si>
  <si>
    <t xml:space="preserve">Quarazzana</t>
  </si>
  <si>
    <t xml:space="preserve">4500710022</t>
  </si>
  <si>
    <t xml:space="preserve">Rometta</t>
  </si>
  <si>
    <t xml:space="preserve">4500710023</t>
  </si>
  <si>
    <t xml:space="preserve">San Terenzo Monti</t>
  </si>
  <si>
    <t xml:space="preserve">4500710024</t>
  </si>
  <si>
    <t xml:space="preserve">Sassalbo</t>
  </si>
  <si>
    <t xml:space="preserve">4500726640</t>
  </si>
  <si>
    <t xml:space="preserve">Sercognano</t>
  </si>
  <si>
    <t xml:space="preserve">4500726641</t>
  </si>
  <si>
    <t xml:space="preserve">Serrarola</t>
  </si>
  <si>
    <t xml:space="preserve">4500720042</t>
  </si>
  <si>
    <t xml:space="preserve">Signano</t>
  </si>
  <si>
    <t xml:space="preserve">4500710025</t>
  </si>
  <si>
    <t xml:space="preserve">Soliera</t>
  </si>
  <si>
    <t xml:space="preserve">4500720043</t>
  </si>
  <si>
    <t xml:space="preserve">4500720044</t>
  </si>
  <si>
    <t xml:space="preserve">Stazione di Fivizzano</t>
  </si>
  <si>
    <t xml:space="preserve">4500710026</t>
  </si>
  <si>
    <t xml:space="preserve">Tenerano</t>
  </si>
  <si>
    <t xml:space="preserve">4500720045</t>
  </si>
  <si>
    <t xml:space="preserve">Terenzano</t>
  </si>
  <si>
    <t xml:space="preserve">4500720046</t>
  </si>
  <si>
    <t xml:space="preserve">Terma</t>
  </si>
  <si>
    <t xml:space="preserve">4500720047</t>
  </si>
  <si>
    <t xml:space="preserve">Turano</t>
  </si>
  <si>
    <t xml:space="preserve">4500720048</t>
  </si>
  <si>
    <t xml:space="preserve">Turlago</t>
  </si>
  <si>
    <t xml:space="preserve">4500724949</t>
  </si>
  <si>
    <t xml:space="preserve">Uglianfreddo ai Cerri</t>
  </si>
  <si>
    <t xml:space="preserve">4500720050</t>
  </si>
  <si>
    <t xml:space="preserve">Valazzana</t>
  </si>
  <si>
    <t xml:space="preserve">4500720051</t>
  </si>
  <si>
    <t xml:space="preserve">Valle Ombrosa</t>
  </si>
  <si>
    <t xml:space="preserve">4500720052</t>
  </si>
  <si>
    <t xml:space="preserve">Vendaso</t>
  </si>
  <si>
    <t xml:space="preserve">4500720053</t>
  </si>
  <si>
    <t xml:space="preserve">Verrucola</t>
  </si>
  <si>
    <t xml:space="preserve">4500710027</t>
  </si>
  <si>
    <t xml:space="preserve">Viano</t>
  </si>
  <si>
    <t xml:space="preserve">4500710028</t>
  </si>
  <si>
    <t xml:space="preserve">Vinca</t>
  </si>
  <si>
    <t xml:space="preserve">Foiano della Chiana [AR]</t>
  </si>
  <si>
    <t xml:space="preserve">5101826601</t>
  </si>
  <si>
    <t xml:space="preserve">Anatraia</t>
  </si>
  <si>
    <t xml:space="preserve">5101840000</t>
  </si>
  <si>
    <t xml:space="preserve">Case sparse_43</t>
  </si>
  <si>
    <t xml:space="preserve">5101810003</t>
  </si>
  <si>
    <t xml:space="preserve">Farniole</t>
  </si>
  <si>
    <t xml:space="preserve">5101810001</t>
  </si>
  <si>
    <t xml:space="preserve">Foiano della Chiana</t>
  </si>
  <si>
    <t xml:space="preserve">5101820003</t>
  </si>
  <si>
    <t xml:space="preserve">Fontelunga</t>
  </si>
  <si>
    <t xml:space="preserve">5101826604</t>
  </si>
  <si>
    <t xml:space="preserve">La Querce</t>
  </si>
  <si>
    <t xml:space="preserve">5101820011</t>
  </si>
  <si>
    <t xml:space="preserve">La Selce</t>
  </si>
  <si>
    <t xml:space="preserve">5101820005</t>
  </si>
  <si>
    <t xml:space="preserve">Ponte al Rame</t>
  </si>
  <si>
    <t xml:space="preserve">5101810002</t>
  </si>
  <si>
    <t xml:space="preserve">Pozzo della Chiana</t>
  </si>
  <si>
    <t xml:space="preserve">5101826606</t>
  </si>
  <si>
    <t xml:space="preserve">Pratomaggio</t>
  </si>
  <si>
    <t xml:space="preserve">5101826607</t>
  </si>
  <si>
    <t xml:space="preserve">Santa Luce</t>
  </si>
  <si>
    <t xml:space="preserve">5101820008</t>
  </si>
  <si>
    <t xml:space="preserve">Stazione Ferroviaria</t>
  </si>
  <si>
    <t xml:space="preserve">5101820009</t>
  </si>
  <si>
    <t xml:space="preserve">Via del Duca</t>
  </si>
  <si>
    <t xml:space="preserve">5101826610</t>
  </si>
  <si>
    <t xml:space="preserve">Via del Filo</t>
  </si>
  <si>
    <t xml:space="preserve">Follonica [GR]</t>
  </si>
  <si>
    <t xml:space="preserve">5300940000</t>
  </si>
  <si>
    <t xml:space="preserve">Case sparse_109</t>
  </si>
  <si>
    <t xml:space="preserve">5300910001</t>
  </si>
  <si>
    <t xml:space="preserve">Follonica</t>
  </si>
  <si>
    <t xml:space="preserve">5300926702</t>
  </si>
  <si>
    <t xml:space="preserve">Localitá Casa Valli</t>
  </si>
  <si>
    <t xml:space="preserve">Forte dei Marmi [LU]</t>
  </si>
  <si>
    <t xml:space="preserve">4601340000</t>
  </si>
  <si>
    <t xml:space="preserve">Case sparse_252</t>
  </si>
  <si>
    <t xml:space="preserve">4601310001</t>
  </si>
  <si>
    <t xml:space="preserve">Forte dei Marmi</t>
  </si>
  <si>
    <t xml:space="preserve">Fosciandora [LU]</t>
  </si>
  <si>
    <t xml:space="preserve">4601440000</t>
  </si>
  <si>
    <t xml:space="preserve">Case sparse_253</t>
  </si>
  <si>
    <t xml:space="preserve">4601410001</t>
  </si>
  <si>
    <t xml:space="preserve">Ceserana</t>
  </si>
  <si>
    <t xml:space="preserve">4601410002</t>
  </si>
  <si>
    <t xml:space="preserve">Fosciandora</t>
  </si>
  <si>
    <t xml:space="preserve">4601410003</t>
  </si>
  <si>
    <t xml:space="preserve">Lupinaia</t>
  </si>
  <si>
    <t xml:space="preserve">4601410004</t>
  </si>
  <si>
    <t xml:space="preserve">Riana</t>
  </si>
  <si>
    <t xml:space="preserve">4601410005</t>
  </si>
  <si>
    <t xml:space="preserve">Treppignana</t>
  </si>
  <si>
    <t xml:space="preserve">Fosdinovo [MS]</t>
  </si>
  <si>
    <t xml:space="preserve">4500810001</t>
  </si>
  <si>
    <t xml:space="preserve">Borghetto-Melara</t>
  </si>
  <si>
    <t xml:space="preserve">4500810002</t>
  </si>
  <si>
    <t xml:space="preserve">Canepari</t>
  </si>
  <si>
    <t xml:space="preserve">4500810003</t>
  </si>
  <si>
    <t xml:space="preserve">Caniparola</t>
  </si>
  <si>
    <t xml:space="preserve">4500820001</t>
  </si>
  <si>
    <t xml:space="preserve">Caprognano</t>
  </si>
  <si>
    <t xml:space="preserve">4500810004</t>
  </si>
  <si>
    <t xml:space="preserve">Carignano</t>
  </si>
  <si>
    <t xml:space="preserve">4500840000</t>
  </si>
  <si>
    <t xml:space="preserve">Case sparse_230</t>
  </si>
  <si>
    <t xml:space="preserve">4500820002</t>
  </si>
  <si>
    <t xml:space="preserve">Celso</t>
  </si>
  <si>
    <t xml:space="preserve">4500826603</t>
  </si>
  <si>
    <t xml:space="preserve">4500810005</t>
  </si>
  <si>
    <t xml:space="preserve">Fosdinovo</t>
  </si>
  <si>
    <t xml:space="preserve">4500820004</t>
  </si>
  <si>
    <t xml:space="preserve">Gignola</t>
  </si>
  <si>
    <t xml:space="preserve">4500810006</t>
  </si>
  <si>
    <t xml:space="preserve">Giucano</t>
  </si>
  <si>
    <t xml:space="preserve">4500820006</t>
  </si>
  <si>
    <t xml:space="preserve">La Vagina</t>
  </si>
  <si>
    <t xml:space="preserve">4500810007</t>
  </si>
  <si>
    <t xml:space="preserve">Marciaso</t>
  </si>
  <si>
    <t xml:space="preserve">4500820007</t>
  </si>
  <si>
    <t xml:space="preserve">Monte Carboli</t>
  </si>
  <si>
    <t xml:space="preserve">4500820008</t>
  </si>
  <si>
    <t xml:space="preserve">Paghezzana</t>
  </si>
  <si>
    <t xml:space="preserve">4500810009</t>
  </si>
  <si>
    <t xml:space="preserve">Ponzanello</t>
  </si>
  <si>
    <t xml:space="preserve">4500820009</t>
  </si>
  <si>
    <t xml:space="preserve">Porredo</t>
  </si>
  <si>
    <t xml:space="preserve">4500810010</t>
  </si>
  <si>
    <t xml:space="preserve">Posterla</t>
  </si>
  <si>
    <t xml:space="preserve">4500810011</t>
  </si>
  <si>
    <t xml:space="preserve">Pulica</t>
  </si>
  <si>
    <t xml:space="preserve">4500810012</t>
  </si>
  <si>
    <t xml:space="preserve">Tendola</t>
  </si>
  <si>
    <t xml:space="preserve">4500820010</t>
  </si>
  <si>
    <t xml:space="preserve">Vercalda</t>
  </si>
  <si>
    <t xml:space="preserve">4500826611</t>
  </si>
  <si>
    <t xml:space="preserve">Villaggio Bertani</t>
  </si>
  <si>
    <t xml:space="preserve">Fucecchio [FI]</t>
  </si>
  <si>
    <t xml:space="preserve">4801920001</t>
  </si>
  <si>
    <t xml:space="preserve">Balzello</t>
  </si>
  <si>
    <t xml:space="preserve">4801920002</t>
  </si>
  <si>
    <t xml:space="preserve">4801926603</t>
  </si>
  <si>
    <t xml:space="preserve">Caino</t>
  </si>
  <si>
    <t xml:space="preserve">4801940000</t>
  </si>
  <si>
    <t xml:space="preserve">Case sparse_154</t>
  </si>
  <si>
    <t xml:space="preserve">4801920005</t>
  </si>
  <si>
    <t xml:space="preserve">4801920006</t>
  </si>
  <si>
    <t xml:space="preserve">Cinelli</t>
  </si>
  <si>
    <t xml:space="preserve">4801920007</t>
  </si>
  <si>
    <t xml:space="preserve">Cioni</t>
  </si>
  <si>
    <t xml:space="preserve">4801926627</t>
  </si>
  <si>
    <t xml:space="preserve">Dreoli</t>
  </si>
  <si>
    <t xml:space="preserve">4801926723</t>
  </si>
  <si>
    <t xml:space="preserve">Fornino</t>
  </si>
  <si>
    <t xml:space="preserve">4801920020</t>
  </si>
  <si>
    <t xml:space="preserve">Frattino</t>
  </si>
  <si>
    <t xml:space="preserve">4801910001</t>
  </si>
  <si>
    <t xml:space="preserve">Fucecchio</t>
  </si>
  <si>
    <t xml:space="preserve">4801910002</t>
  </si>
  <si>
    <t xml:space="preserve">4801926725</t>
  </si>
  <si>
    <t xml:space="preserve">Gazzarrini</t>
  </si>
  <si>
    <t xml:space="preserve">4801920008</t>
  </si>
  <si>
    <t xml:space="preserve">4801926628</t>
  </si>
  <si>
    <t xml:space="preserve">Giovacchini</t>
  </si>
  <si>
    <t xml:space="preserve">4801910003</t>
  </si>
  <si>
    <t xml:space="preserve">Le Botteghe</t>
  </si>
  <si>
    <t xml:space="preserve">4801920009</t>
  </si>
  <si>
    <t xml:space="preserve">4801920010</t>
  </si>
  <si>
    <t xml:space="preserve">Le Vendute</t>
  </si>
  <si>
    <t xml:space="preserve">4801926724</t>
  </si>
  <si>
    <t xml:space="preserve">Lucchesi</t>
  </si>
  <si>
    <t xml:space="preserve">4801926611</t>
  </si>
  <si>
    <t xml:space="preserve">Luigioni</t>
  </si>
  <si>
    <t xml:space="preserve">4801926621</t>
  </si>
  <si>
    <t xml:space="preserve">Macone</t>
  </si>
  <si>
    <t xml:space="preserve">4801910004</t>
  </si>
  <si>
    <t xml:space="preserve">Massarella</t>
  </si>
  <si>
    <t xml:space="preserve">4801920012</t>
  </si>
  <si>
    <t xml:space="preserve">Niccoletti</t>
  </si>
  <si>
    <t xml:space="preserve">4801926622</t>
  </si>
  <si>
    <t xml:space="preserve">Palagina</t>
  </si>
  <si>
    <t xml:space="preserve">4801930001</t>
  </si>
  <si>
    <t xml:space="preserve">Petroio</t>
  </si>
  <si>
    <t xml:space="preserve">4801910005</t>
  </si>
  <si>
    <t xml:space="preserve">Pinete</t>
  </si>
  <si>
    <t xml:space="preserve">4801920013</t>
  </si>
  <si>
    <t xml:space="preserve">Poggio Pieracci</t>
  </si>
  <si>
    <t xml:space="preserve">4801920014</t>
  </si>
  <si>
    <t xml:space="preserve">Porto dei Pescatori</t>
  </si>
  <si>
    <t xml:space="preserve">4801910006</t>
  </si>
  <si>
    <t xml:space="preserve">Querce</t>
  </si>
  <si>
    <t xml:space="preserve">4801920015</t>
  </si>
  <si>
    <t xml:space="preserve">Salto alle Vecchie</t>
  </si>
  <si>
    <t xml:space="preserve">4801926626</t>
  </si>
  <si>
    <t xml:space="preserve">San Bartolomeo</t>
  </si>
  <si>
    <t xml:space="preserve">4801910007</t>
  </si>
  <si>
    <t xml:space="preserve">San Pierino</t>
  </si>
  <si>
    <t xml:space="preserve">4801920016</t>
  </si>
  <si>
    <t xml:space="preserve">Tacchio</t>
  </si>
  <si>
    <t xml:space="preserve">4801920017</t>
  </si>
  <si>
    <t xml:space="preserve">Taccino</t>
  </si>
  <si>
    <t xml:space="preserve">4801910008</t>
  </si>
  <si>
    <t xml:space="preserve">4801920018</t>
  </si>
  <si>
    <t xml:space="preserve">Urbano</t>
  </si>
  <si>
    <t xml:space="preserve">4801920019</t>
  </si>
  <si>
    <t xml:space="preserve">Ventignano</t>
  </si>
  <si>
    <t xml:space="preserve">Gaiole in Chianti [SI]</t>
  </si>
  <si>
    <t xml:space="preserve">5201326616</t>
  </si>
  <si>
    <t xml:space="preserve">Adine</t>
  </si>
  <si>
    <t xml:space="preserve">5201326619</t>
  </si>
  <si>
    <t xml:space="preserve">Ama</t>
  </si>
  <si>
    <t xml:space="preserve">5201326701</t>
  </si>
  <si>
    <t xml:space="preserve">Badia Coltibuono</t>
  </si>
  <si>
    <t xml:space="preserve">5201326602</t>
  </si>
  <si>
    <t xml:space="preserve">Barbischio</t>
  </si>
  <si>
    <t xml:space="preserve">5201326603</t>
  </si>
  <si>
    <t xml:space="preserve">Casanova d'Ama</t>
  </si>
  <si>
    <t xml:space="preserve">5201340000</t>
  </si>
  <si>
    <t xml:space="preserve">Case sparse_77</t>
  </si>
  <si>
    <t xml:space="preserve">5201310001</t>
  </si>
  <si>
    <t xml:space="preserve">Castagnoli</t>
  </si>
  <si>
    <t xml:space="preserve">5201310002</t>
  </si>
  <si>
    <t xml:space="preserve">Gaiole in Chianti</t>
  </si>
  <si>
    <t xml:space="preserve">5201326606</t>
  </si>
  <si>
    <t xml:space="preserve">Galenda</t>
  </si>
  <si>
    <t xml:space="preserve">5201320004</t>
  </si>
  <si>
    <t xml:space="preserve">5201310007</t>
  </si>
  <si>
    <t xml:space="preserve">La Madonna</t>
  </si>
  <si>
    <t xml:space="preserve">5201310003</t>
  </si>
  <si>
    <t xml:space="preserve">Lecchi</t>
  </si>
  <si>
    <t xml:space="preserve">5201326617</t>
  </si>
  <si>
    <t xml:space="preserve">Lucignano</t>
  </si>
  <si>
    <t xml:space="preserve">5201326608</t>
  </si>
  <si>
    <t xml:space="preserve">Montegrossi</t>
  </si>
  <si>
    <t xml:space="preserve">5201310004</t>
  </si>
  <si>
    <t xml:space="preserve">Monti</t>
  </si>
  <si>
    <t xml:space="preserve">5201320010</t>
  </si>
  <si>
    <t xml:space="preserve">Nusenna</t>
  </si>
  <si>
    <t xml:space="preserve">5201326614</t>
  </si>
  <si>
    <t xml:space="preserve">Poggio San Polo</t>
  </si>
  <si>
    <t xml:space="preserve">5201320011</t>
  </si>
  <si>
    <t xml:space="preserve">Rietine</t>
  </si>
  <si>
    <t xml:space="preserve">5201326612</t>
  </si>
  <si>
    <t xml:space="preserve">San Giusto alle Monache</t>
  </si>
  <si>
    <t xml:space="preserve">5201320013</t>
  </si>
  <si>
    <t xml:space="preserve">5201310005</t>
  </si>
  <si>
    <t xml:space="preserve">5201310006</t>
  </si>
  <si>
    <t xml:space="preserve">San Sano</t>
  </si>
  <si>
    <t xml:space="preserve">5201326618</t>
  </si>
  <si>
    <t xml:space="preserve">San Vincenti</t>
  </si>
  <si>
    <t xml:space="preserve">5201320015</t>
  </si>
  <si>
    <t xml:space="preserve">Vertine</t>
  </si>
  <si>
    <t xml:space="preserve">Gallicano [LU]</t>
  </si>
  <si>
    <t xml:space="preserve">4601510001</t>
  </si>
  <si>
    <t xml:space="preserve">Bolognana</t>
  </si>
  <si>
    <t xml:space="preserve">4601526701</t>
  </si>
  <si>
    <t xml:space="preserve">Busdagno</t>
  </si>
  <si>
    <t xml:space="preserve">4601510006</t>
  </si>
  <si>
    <t xml:space="preserve">Campia</t>
  </si>
  <si>
    <t xml:space="preserve">4601510007</t>
  </si>
  <si>
    <t xml:space="preserve">Campo</t>
  </si>
  <si>
    <t xml:space="preserve">4601510002</t>
  </si>
  <si>
    <t xml:space="preserve">Cardoso</t>
  </si>
  <si>
    <t xml:space="preserve">4601540000</t>
  </si>
  <si>
    <t xml:space="preserve">Case sparse_254</t>
  </si>
  <si>
    <t xml:space="preserve">4601526602</t>
  </si>
  <si>
    <t xml:space="preserve">Chieva</t>
  </si>
  <si>
    <t xml:space="preserve">4601520003</t>
  </si>
  <si>
    <t xml:space="preserve">Colle Aginaia</t>
  </si>
  <si>
    <t xml:space="preserve">4601510008</t>
  </si>
  <si>
    <t xml:space="preserve">Fiattone</t>
  </si>
  <si>
    <t xml:space="preserve">4601510003</t>
  </si>
  <si>
    <t xml:space="preserve">Gallicano</t>
  </si>
  <si>
    <t xml:space="preserve">4601510009</t>
  </si>
  <si>
    <t xml:space="preserve">La Barca</t>
  </si>
  <si>
    <t xml:space="preserve">4601520005</t>
  </si>
  <si>
    <t xml:space="preserve">Perpoli</t>
  </si>
  <si>
    <t xml:space="preserve">4601526606</t>
  </si>
  <si>
    <t xml:space="preserve">Piezza</t>
  </si>
  <si>
    <t xml:space="preserve">4601510004</t>
  </si>
  <si>
    <t xml:space="preserve">Trassilico</t>
  </si>
  <si>
    <t xml:space="preserve">4601526604</t>
  </si>
  <si>
    <t xml:space="preserve">Turritecava</t>
  </si>
  <si>
    <t xml:space="preserve">4601510005</t>
  </si>
  <si>
    <t xml:space="preserve">Verni</t>
  </si>
  <si>
    <t xml:space="preserve">Gambassi Terme [FI]</t>
  </si>
  <si>
    <t xml:space="preserve">4802010001</t>
  </si>
  <si>
    <t xml:space="preserve">Badia a Cerreto</t>
  </si>
  <si>
    <t xml:space="preserve">4802026601</t>
  </si>
  <si>
    <t xml:space="preserve">Borgoforte</t>
  </si>
  <si>
    <t xml:space="preserve">4802010002</t>
  </si>
  <si>
    <t xml:space="preserve">4802040000</t>
  </si>
  <si>
    <t xml:space="preserve">Case sparse_155</t>
  </si>
  <si>
    <t xml:space="preserve">4802026605</t>
  </si>
  <si>
    <t xml:space="preserve">4802010003</t>
  </si>
  <si>
    <t xml:space="preserve">Catignano</t>
  </si>
  <si>
    <t xml:space="preserve">4802026602</t>
  </si>
  <si>
    <t xml:space="preserve">4802010004</t>
  </si>
  <si>
    <t xml:space="preserve">Gambassi Terme</t>
  </si>
  <si>
    <t xml:space="preserve">4802020003</t>
  </si>
  <si>
    <t xml:space="preserve">4802010005</t>
  </si>
  <si>
    <t xml:space="preserve">Pillo</t>
  </si>
  <si>
    <t xml:space="preserve">4802026606</t>
  </si>
  <si>
    <t xml:space="preserve">Sant'Agostino</t>
  </si>
  <si>
    <t xml:space="preserve">4802010006</t>
  </si>
  <si>
    <t xml:space="preserve">Varna</t>
  </si>
  <si>
    <t xml:space="preserve">Gavorrano [GR]</t>
  </si>
  <si>
    <t xml:space="preserve">5301010001</t>
  </si>
  <si>
    <t xml:space="preserve">Bagno di Gavorrano</t>
  </si>
  <si>
    <t xml:space="preserve">5301020001</t>
  </si>
  <si>
    <t xml:space="preserve">Basse Di Caldana</t>
  </si>
  <si>
    <t xml:space="preserve">5301010002</t>
  </si>
  <si>
    <t xml:space="preserve">Bivio di Ravi</t>
  </si>
  <si>
    <t xml:space="preserve">5301010003</t>
  </si>
  <si>
    <t xml:space="preserve">Caldana</t>
  </si>
  <si>
    <t xml:space="preserve">5301040000</t>
  </si>
  <si>
    <t xml:space="preserve">Case sparse_110</t>
  </si>
  <si>
    <t xml:space="preserve">5301010004</t>
  </si>
  <si>
    <t xml:space="preserve">Castellaccia</t>
  </si>
  <si>
    <t xml:space="preserve">5301020003</t>
  </si>
  <si>
    <t xml:space="preserve">Collacchia</t>
  </si>
  <si>
    <t xml:space="preserve">5301010005</t>
  </si>
  <si>
    <t xml:space="preserve">Filare-Boschetto-Miniera</t>
  </si>
  <si>
    <t xml:space="preserve">5301026704</t>
  </si>
  <si>
    <t xml:space="preserve">Fonte Brizzi</t>
  </si>
  <si>
    <t xml:space="preserve">5301010006</t>
  </si>
  <si>
    <t xml:space="preserve">Gavorrano</t>
  </si>
  <si>
    <t xml:space="preserve">5301010007</t>
  </si>
  <si>
    <t xml:space="preserve">Giuncarico</t>
  </si>
  <si>
    <t xml:space="preserve">5301010008</t>
  </si>
  <si>
    <t xml:space="preserve">Grilli</t>
  </si>
  <si>
    <t xml:space="preserve">5301020005</t>
  </si>
  <si>
    <t xml:space="preserve">I Forni</t>
  </si>
  <si>
    <t xml:space="preserve">5301020007</t>
  </si>
  <si>
    <t xml:space="preserve">Miniera Marchi</t>
  </si>
  <si>
    <t xml:space="preserve">5301025809</t>
  </si>
  <si>
    <t xml:space="preserve">Pelagone</t>
  </si>
  <si>
    <t xml:space="preserve">5301010009</t>
  </si>
  <si>
    <t xml:space="preserve">5301010010</t>
  </si>
  <si>
    <t xml:space="preserve">Ravi</t>
  </si>
  <si>
    <t xml:space="preserve">5301026608</t>
  </si>
  <si>
    <t xml:space="preserve">Stazione di Giuncarico</t>
  </si>
  <si>
    <t xml:space="preserve">4601620001</t>
  </si>
  <si>
    <t xml:space="preserve">Capoli</t>
  </si>
  <si>
    <t xml:space="preserve">4601640000</t>
  </si>
  <si>
    <t xml:space="preserve">Case sparse_255</t>
  </si>
  <si>
    <t xml:space="preserve">4601620002</t>
  </si>
  <si>
    <t xml:space="preserve">4601610001</t>
  </si>
  <si>
    <t xml:space="preserve">Giuncugnano</t>
  </si>
  <si>
    <t xml:space="preserve">4601610002</t>
  </si>
  <si>
    <t xml:space="preserve">4601610003</t>
  </si>
  <si>
    <t xml:space="preserve">Ponteccio</t>
  </si>
  <si>
    <t xml:space="preserve">4601626604</t>
  </si>
  <si>
    <t xml:space="preserve">Varliano</t>
  </si>
  <si>
    <t xml:space="preserve">Greve in Chianti [FI]</t>
  </si>
  <si>
    <t xml:space="preserve">4802126701</t>
  </si>
  <si>
    <t xml:space="preserve">Borgo di Dudda</t>
  </si>
  <si>
    <t xml:space="preserve">4802126602</t>
  </si>
  <si>
    <t xml:space="preserve">Case di Dudda</t>
  </si>
  <si>
    <t xml:space="preserve">4802120003</t>
  </si>
  <si>
    <t xml:space="preserve">Case Poggio</t>
  </si>
  <si>
    <t xml:space="preserve">4802140000</t>
  </si>
  <si>
    <t xml:space="preserve">Case sparse_156</t>
  </si>
  <si>
    <t xml:space="preserve">4802120004</t>
  </si>
  <si>
    <t xml:space="preserve">Casole</t>
  </si>
  <si>
    <t xml:space="preserve">4802126605</t>
  </si>
  <si>
    <t xml:space="preserve">Castellinuzza</t>
  </si>
  <si>
    <t xml:space="preserve">4802126606</t>
  </si>
  <si>
    <t xml:space="preserve">Castello di Cintoia</t>
  </si>
  <si>
    <t xml:space="preserve">4802126625</t>
  </si>
  <si>
    <t xml:space="preserve">Castello di Lamole</t>
  </si>
  <si>
    <t xml:space="preserve">4802110001</t>
  </si>
  <si>
    <t xml:space="preserve">Chiocchio</t>
  </si>
  <si>
    <t xml:space="preserve">4802120007</t>
  </si>
  <si>
    <t xml:space="preserve">Cintoia</t>
  </si>
  <si>
    <t xml:space="preserve">4802126608</t>
  </si>
  <si>
    <t xml:space="preserve">Dimezzano</t>
  </si>
  <si>
    <t xml:space="preserve">4802110002</t>
  </si>
  <si>
    <t xml:space="preserve">Dudda</t>
  </si>
  <si>
    <t xml:space="preserve">4802120009</t>
  </si>
  <si>
    <t xml:space="preserve">Giobbole</t>
  </si>
  <si>
    <t xml:space="preserve">4802110003</t>
  </si>
  <si>
    <t xml:space="preserve">Greti</t>
  </si>
  <si>
    <t xml:space="preserve">4802110004</t>
  </si>
  <si>
    <t xml:space="preserve">Greve in Chianti</t>
  </si>
  <si>
    <t xml:space="preserve">4802110005</t>
  </si>
  <si>
    <t xml:space="preserve">Il Ferrone</t>
  </si>
  <si>
    <t xml:space="preserve">4802120010</t>
  </si>
  <si>
    <t xml:space="preserve">Il Ferruzzi</t>
  </si>
  <si>
    <t xml:space="preserve">4802126711</t>
  </si>
  <si>
    <t xml:space="preserve">4802120012</t>
  </si>
  <si>
    <t xml:space="preserve">La Panca</t>
  </si>
  <si>
    <t xml:space="preserve">4802120013</t>
  </si>
  <si>
    <t xml:space="preserve">La Presura</t>
  </si>
  <si>
    <t xml:space="preserve">4802126614</t>
  </si>
  <si>
    <t xml:space="preserve">4802110006</t>
  </si>
  <si>
    <t xml:space="preserve">Lamole</t>
  </si>
  <si>
    <t xml:space="preserve">4802126615</t>
  </si>
  <si>
    <t xml:space="preserve">Le Masse</t>
  </si>
  <si>
    <t xml:space="preserve">4802110007</t>
  </si>
  <si>
    <t xml:space="preserve">Lucolena in Chianti</t>
  </si>
  <si>
    <t xml:space="preserve">4802130001</t>
  </si>
  <si>
    <t xml:space="preserve">4802110008</t>
  </si>
  <si>
    <t xml:space="preserve">Montefioralle</t>
  </si>
  <si>
    <t xml:space="preserve">4802110009</t>
  </si>
  <si>
    <t xml:space="preserve">Panzano in Chianti</t>
  </si>
  <si>
    <t xml:space="preserve">4802110010</t>
  </si>
  <si>
    <t xml:space="preserve">Passo dei Pecorai</t>
  </si>
  <si>
    <t xml:space="preserve">4802120016</t>
  </si>
  <si>
    <t xml:space="preserve">Pescina</t>
  </si>
  <si>
    <t xml:space="preserve">4802120017</t>
  </si>
  <si>
    <t xml:space="preserve">Pieve di Panzano</t>
  </si>
  <si>
    <t xml:space="preserve">4802110011</t>
  </si>
  <si>
    <t xml:space="preserve">Poggio alla Croce</t>
  </si>
  <si>
    <t xml:space="preserve">4802120018</t>
  </si>
  <si>
    <t xml:space="preserve">Rinforzati</t>
  </si>
  <si>
    <t xml:space="preserve">4802120019</t>
  </si>
  <si>
    <t xml:space="preserve">Ruffoli</t>
  </si>
  <si>
    <t xml:space="preserve">4802110012</t>
  </si>
  <si>
    <t xml:space="preserve">San Polo in Chianti</t>
  </si>
  <si>
    <t xml:space="preserve">4802120020</t>
  </si>
  <si>
    <t xml:space="preserve">Santa Cristina</t>
  </si>
  <si>
    <t xml:space="preserve">4802120021</t>
  </si>
  <si>
    <t xml:space="preserve">Solaia</t>
  </si>
  <si>
    <t xml:space="preserve">4802120022</t>
  </si>
  <si>
    <t xml:space="preserve">Spedaluzzo</t>
  </si>
  <si>
    <t xml:space="preserve">4802110013</t>
  </si>
  <si>
    <t xml:space="preserve">Strada in Chianti</t>
  </si>
  <si>
    <t xml:space="preserve">4802126623</t>
  </si>
  <si>
    <t xml:space="preserve">Torsoli</t>
  </si>
  <si>
    <t xml:space="preserve">Grosseto [GR]</t>
  </si>
  <si>
    <t xml:space="preserve">5301110001</t>
  </si>
  <si>
    <t xml:space="preserve">Alberese</t>
  </si>
  <si>
    <t xml:space="preserve">5301120001</t>
  </si>
  <si>
    <t xml:space="preserve">Alberese Scalo</t>
  </si>
  <si>
    <t xml:space="preserve">5301110002</t>
  </si>
  <si>
    <t xml:space="preserve">Bagno Roselle</t>
  </si>
  <si>
    <t xml:space="preserve">5301110003</t>
  </si>
  <si>
    <t xml:space="preserve">Batignano</t>
  </si>
  <si>
    <t xml:space="preserve">5301110004</t>
  </si>
  <si>
    <t xml:space="preserve">Braccagni</t>
  </si>
  <si>
    <t xml:space="preserve">5301110013</t>
  </si>
  <si>
    <t xml:space="preserve">Casalecci</t>
  </si>
  <si>
    <t xml:space="preserve">5301140000</t>
  </si>
  <si>
    <t xml:space="preserve">Case sparse_111</t>
  </si>
  <si>
    <t xml:space="preserve">5301110005</t>
  </si>
  <si>
    <t xml:space="preserve">Centro Raccolta Quadrupedi</t>
  </si>
  <si>
    <t xml:space="preserve">5301126605</t>
  </si>
  <si>
    <t xml:space="preserve">E.N.A.O.L.I.</t>
  </si>
  <si>
    <t xml:space="preserve">5301120008</t>
  </si>
  <si>
    <t xml:space="preserve">Fattoria Grancia</t>
  </si>
  <si>
    <t xml:space="preserve">5301110006</t>
  </si>
  <si>
    <t xml:space="preserve">Grosseto</t>
  </si>
  <si>
    <t xml:space="preserve">5301126610</t>
  </si>
  <si>
    <t xml:space="preserve">Il Colombaio</t>
  </si>
  <si>
    <t xml:space="preserve">5301120020</t>
  </si>
  <si>
    <t xml:space="preserve">Il Cristo</t>
  </si>
  <si>
    <t xml:space="preserve">5301110007</t>
  </si>
  <si>
    <t xml:space="preserve">Istia D'Ombrone-Le Stiacciole</t>
  </si>
  <si>
    <t xml:space="preserve">5301120012</t>
  </si>
  <si>
    <t xml:space="preserve">Le Colonne</t>
  </si>
  <si>
    <t xml:space="preserve">5301120013</t>
  </si>
  <si>
    <t xml:space="preserve">Magazzini Alberese</t>
  </si>
  <si>
    <t xml:space="preserve">5301110008</t>
  </si>
  <si>
    <t xml:space="preserve">Marina di Grosseto</t>
  </si>
  <si>
    <t xml:space="preserve">5301110009</t>
  </si>
  <si>
    <t xml:space="preserve">Montepescali</t>
  </si>
  <si>
    <t xml:space="preserve">5301110014</t>
  </si>
  <si>
    <t xml:space="preserve">Nomadelfia</t>
  </si>
  <si>
    <t xml:space="preserve">5301110010</t>
  </si>
  <si>
    <t xml:space="preserve">Principina a Mare</t>
  </si>
  <si>
    <t xml:space="preserve">5301110012</t>
  </si>
  <si>
    <t xml:space="preserve">Principina Terra</t>
  </si>
  <si>
    <t xml:space="preserve">5301126602</t>
  </si>
  <si>
    <t xml:space="preserve">Quercesecche</t>
  </si>
  <si>
    <t xml:space="preserve">5301120003</t>
  </si>
  <si>
    <t xml:space="preserve">Rio Grande</t>
  </si>
  <si>
    <t xml:space="preserve">5301110011</t>
  </si>
  <si>
    <t xml:space="preserve">Rispescia</t>
  </si>
  <si>
    <t xml:space="preserve">5301126618</t>
  </si>
  <si>
    <t xml:space="preserve">Rugginosina</t>
  </si>
  <si>
    <t xml:space="preserve">5301120004</t>
  </si>
  <si>
    <t xml:space="preserve">5301126721</t>
  </si>
  <si>
    <t xml:space="preserve">Spergolaia</t>
  </si>
  <si>
    <t xml:space="preserve">Guardistallo [PI]</t>
  </si>
  <si>
    <t xml:space="preserve">5001540000</t>
  </si>
  <si>
    <t xml:space="preserve">Case sparse_1</t>
  </si>
  <si>
    <t xml:space="preserve">5001520001</t>
  </si>
  <si>
    <t xml:space="preserve">Casino di Terra</t>
  </si>
  <si>
    <t xml:space="preserve">5001510001</t>
  </si>
  <si>
    <t xml:space="preserve">Guardistallo</t>
  </si>
  <si>
    <t xml:space="preserve">5001520802</t>
  </si>
  <si>
    <t xml:space="preserve">Valserena</t>
  </si>
  <si>
    <t xml:space="preserve">Impruneta [FI]</t>
  </si>
  <si>
    <t xml:space="preserve">4802210001</t>
  </si>
  <si>
    <t xml:space="preserve">Bagnolo-Cantagallo</t>
  </si>
  <si>
    <t xml:space="preserve">4802220002</t>
  </si>
  <si>
    <t xml:space="preserve">Baruffi</t>
  </si>
  <si>
    <t xml:space="preserve">4802220003</t>
  </si>
  <si>
    <t xml:space="preserve">Borgaccio</t>
  </si>
  <si>
    <t xml:space="preserve">4802220004</t>
  </si>
  <si>
    <t xml:space="preserve">Borgo di Sopra</t>
  </si>
  <si>
    <t xml:space="preserve">4802210002</t>
  </si>
  <si>
    <t xml:space="preserve">Bottai</t>
  </si>
  <si>
    <t xml:space="preserve">4802240000</t>
  </si>
  <si>
    <t xml:space="preserve">Case sparse_157</t>
  </si>
  <si>
    <t xml:space="preserve">4802226705</t>
  </si>
  <si>
    <t xml:space="preserve">Codaccio</t>
  </si>
  <si>
    <t xml:space="preserve">4802220006</t>
  </si>
  <si>
    <t xml:space="preserve">Collegramole Case Nuove</t>
  </si>
  <si>
    <t xml:space="preserve">4802220807</t>
  </si>
  <si>
    <t xml:space="preserve">Convento di San Paolo</t>
  </si>
  <si>
    <t xml:space="preserve">4802220008</t>
  </si>
  <si>
    <t xml:space="preserve">Fabbiolle</t>
  </si>
  <si>
    <t xml:space="preserve">4802210003</t>
  </si>
  <si>
    <t xml:space="preserve">Falciani</t>
  </si>
  <si>
    <t xml:space="preserve">4802210004</t>
  </si>
  <si>
    <t xml:space="preserve">4802220009</t>
  </si>
  <si>
    <t xml:space="preserve">4802210005</t>
  </si>
  <si>
    <t xml:space="preserve">Impruneta</t>
  </si>
  <si>
    <t xml:space="preserve">4802226710</t>
  </si>
  <si>
    <t xml:space="preserve">Invalidi di Guerra</t>
  </si>
  <si>
    <t xml:space="preserve">4802220011</t>
  </si>
  <si>
    <t xml:space="preserve">La Casina</t>
  </si>
  <si>
    <t xml:space="preserve">4802220012</t>
  </si>
  <si>
    <t xml:space="preserve">Le Rose</t>
  </si>
  <si>
    <t xml:space="preserve">4802210006</t>
  </si>
  <si>
    <t xml:space="preserve">L'Ugolino</t>
  </si>
  <si>
    <t xml:space="preserve">4802220013</t>
  </si>
  <si>
    <t xml:space="preserve">Mezzomonte</t>
  </si>
  <si>
    <t xml:space="preserve">4802220014</t>
  </si>
  <si>
    <t xml:space="preserve">Monte Oriolo</t>
  </si>
  <si>
    <t xml:space="preserve">4802210007</t>
  </si>
  <si>
    <t xml:space="preserve">Pozzolatico</t>
  </si>
  <si>
    <t xml:space="preserve">4802220015</t>
  </si>
  <si>
    <t xml:space="preserve">Ravanella</t>
  </si>
  <si>
    <t xml:space="preserve">4802226616</t>
  </si>
  <si>
    <t xml:space="preserve">Riboia</t>
  </si>
  <si>
    <t xml:space="preserve">4802220017</t>
  </si>
  <si>
    <t xml:space="preserve">San Gersolè-Torre Rosse</t>
  </si>
  <si>
    <t xml:space="preserve">4802226719</t>
  </si>
  <si>
    <t xml:space="preserve">Sant'Isidoro</t>
  </si>
  <si>
    <t xml:space="preserve">4802226720</t>
  </si>
  <si>
    <t xml:space="preserve">Suore Domenicane</t>
  </si>
  <si>
    <t xml:space="preserve">4802210008</t>
  </si>
  <si>
    <t xml:space="preserve">Tavarnuzze</t>
  </si>
  <si>
    <t xml:space="preserve">4802224821</t>
  </si>
  <si>
    <t xml:space="preserve">Terme di Firenze</t>
  </si>
  <si>
    <t xml:space="preserve">4802326708</t>
  </si>
  <si>
    <t xml:space="preserve">Belprato</t>
  </si>
  <si>
    <t xml:space="preserve">4802310001</t>
  </si>
  <si>
    <t xml:space="preserve">Burchio</t>
  </si>
  <si>
    <t xml:space="preserve">4802340000</t>
  </si>
  <si>
    <t xml:space="preserve">Case sparse_158</t>
  </si>
  <si>
    <t xml:space="preserve">4802310002</t>
  </si>
  <si>
    <t xml:space="preserve">Incisa in Val d'Arno</t>
  </si>
  <si>
    <t xml:space="preserve">4802320002</t>
  </si>
  <si>
    <t xml:space="preserve">La Fonte</t>
  </si>
  <si>
    <t xml:space="preserve">4802310003</t>
  </si>
  <si>
    <t xml:space="preserve">4802310004</t>
  </si>
  <si>
    <t xml:space="preserve">Palazzolo</t>
  </si>
  <si>
    <t xml:space="preserve">4802326707</t>
  </si>
  <si>
    <t xml:space="preserve">4802310005</t>
  </si>
  <si>
    <t xml:space="preserve">4802326704</t>
  </si>
  <si>
    <t xml:space="preserve">San Michele</t>
  </si>
  <si>
    <t xml:space="preserve">4802320005</t>
  </si>
  <si>
    <t xml:space="preserve">Santa Maria Maddalena</t>
  </si>
  <si>
    <t xml:space="preserve">Isola del Giglio [GR]</t>
  </si>
  <si>
    <t xml:space="preserve">5301224901</t>
  </si>
  <si>
    <t xml:space="preserve">Arenella</t>
  </si>
  <si>
    <t xml:space="preserve">5301240000</t>
  </si>
  <si>
    <t xml:space="preserve">Case sparse_112</t>
  </si>
  <si>
    <t xml:space="preserve">5301210001</t>
  </si>
  <si>
    <t xml:space="preserve">Giglio Campese</t>
  </si>
  <si>
    <t xml:space="preserve">5301210002</t>
  </si>
  <si>
    <t xml:space="preserve">Giglio Castello</t>
  </si>
  <si>
    <t xml:space="preserve">5301210003</t>
  </si>
  <si>
    <t xml:space="preserve">Giglio Porto</t>
  </si>
  <si>
    <t xml:space="preserve">5301220004</t>
  </si>
  <si>
    <t xml:space="preserve">Spalmatoio-Ischiaiola</t>
  </si>
  <si>
    <t xml:space="preserve">5301224903</t>
  </si>
  <si>
    <t xml:space="preserve">Villaggio Grotte</t>
  </si>
  <si>
    <t xml:space="preserve">Lajatico [PI]</t>
  </si>
  <si>
    <t xml:space="preserve">5001640000</t>
  </si>
  <si>
    <t xml:space="preserve">Case sparse_2</t>
  </si>
  <si>
    <t xml:space="preserve">5001620001</t>
  </si>
  <si>
    <t xml:space="preserve">La Sterza</t>
  </si>
  <si>
    <t xml:space="preserve">5001610001</t>
  </si>
  <si>
    <t xml:space="preserve">Lajatico</t>
  </si>
  <si>
    <t xml:space="preserve">5001610002</t>
  </si>
  <si>
    <t xml:space="preserve">Orciatico</t>
  </si>
  <si>
    <t xml:space="preserve">5001610003</t>
  </si>
  <si>
    <t xml:space="preserve">San Giovanni</t>
  </si>
  <si>
    <t xml:space="preserve">Lamporecchio [PT]</t>
  </si>
  <si>
    <t xml:space="preserve">4700520001</t>
  </si>
  <si>
    <t xml:space="preserve">Alberghi</t>
  </si>
  <si>
    <t xml:space="preserve">4700540000</t>
  </si>
  <si>
    <t xml:space="preserve">Case sparse_279</t>
  </si>
  <si>
    <t xml:space="preserve">4700526703</t>
  </si>
  <si>
    <t xml:space="preserve">Casorelle</t>
  </si>
  <si>
    <t xml:space="preserve">4700510007</t>
  </si>
  <si>
    <t xml:space="preserve">Centocampi</t>
  </si>
  <si>
    <t xml:space="preserve">4700520005</t>
  </si>
  <si>
    <t xml:space="preserve">Ceppeto</t>
  </si>
  <si>
    <t xml:space="preserve">4700520006</t>
  </si>
  <si>
    <t xml:space="preserve">Collececioli</t>
  </si>
  <si>
    <t xml:space="preserve">4700510001</t>
  </si>
  <si>
    <t xml:space="preserve">4700520007</t>
  </si>
  <si>
    <t xml:space="preserve">Giugnano</t>
  </si>
  <si>
    <t xml:space="preserve">4700526608</t>
  </si>
  <si>
    <t xml:space="preserve">La Berga</t>
  </si>
  <si>
    <t xml:space="preserve">4700526609</t>
  </si>
  <si>
    <t xml:space="preserve">La Carraia</t>
  </si>
  <si>
    <t xml:space="preserve">4700510006</t>
  </si>
  <si>
    <t xml:space="preserve">La Casuccia</t>
  </si>
  <si>
    <t xml:space="preserve">4700526611</t>
  </si>
  <si>
    <t xml:space="preserve">Lampaggio</t>
  </si>
  <si>
    <t xml:space="preserve">4700510002</t>
  </si>
  <si>
    <t xml:space="preserve">Lamporecchio</t>
  </si>
  <si>
    <t xml:space="preserve">4700526612</t>
  </si>
  <si>
    <t xml:space="preserve">Nardini</t>
  </si>
  <si>
    <t xml:space="preserve">4700526615</t>
  </si>
  <si>
    <t xml:space="preserve">4700520013</t>
  </si>
  <si>
    <t xml:space="preserve">Poggio alla Baghera</t>
  </si>
  <si>
    <t xml:space="preserve">4700520014</t>
  </si>
  <si>
    <t xml:space="preserve">Poggio alla Cavalla</t>
  </si>
  <si>
    <t xml:space="preserve">4700510003</t>
  </si>
  <si>
    <t xml:space="preserve">Porciano</t>
  </si>
  <si>
    <t xml:space="preserve">4700510004</t>
  </si>
  <si>
    <t xml:space="preserve">San Baronto</t>
  </si>
  <si>
    <t xml:space="preserve">4700520016</t>
  </si>
  <si>
    <t xml:space="preserve">Spicchio</t>
  </si>
  <si>
    <t xml:space="preserve">Larciano [PT]</t>
  </si>
  <si>
    <t xml:space="preserve">4700620001</t>
  </si>
  <si>
    <t xml:space="preserve">Baccane</t>
  </si>
  <si>
    <t xml:space="preserve">4700626602</t>
  </si>
  <si>
    <t xml:space="preserve">Bussoli</t>
  </si>
  <si>
    <t xml:space="preserve">4700626603</t>
  </si>
  <si>
    <t xml:space="preserve">Caloria Alta</t>
  </si>
  <si>
    <t xml:space="preserve">4700620004</t>
  </si>
  <si>
    <t xml:space="preserve">Casato Lotti</t>
  </si>
  <si>
    <t xml:space="preserve">4700626712</t>
  </si>
  <si>
    <t xml:space="preserve">Case di Monte</t>
  </si>
  <si>
    <t xml:space="preserve">4700640000</t>
  </si>
  <si>
    <t xml:space="preserve">Case sparse_280</t>
  </si>
  <si>
    <t xml:space="preserve">4700610001</t>
  </si>
  <si>
    <t xml:space="preserve">4700626705</t>
  </si>
  <si>
    <t xml:space="preserve">Colombaia</t>
  </si>
  <si>
    <t xml:space="preserve">4700626606</t>
  </si>
  <si>
    <t xml:space="preserve">Crociali</t>
  </si>
  <si>
    <t xml:space="preserve">4700626707</t>
  </si>
  <si>
    <t xml:space="preserve">Fattoria Banchieri</t>
  </si>
  <si>
    <t xml:space="preserve">4700620014</t>
  </si>
  <si>
    <t xml:space="preserve">Ghianda</t>
  </si>
  <si>
    <t xml:space="preserve">4700610002</t>
  </si>
  <si>
    <t xml:space="preserve">4700626608</t>
  </si>
  <si>
    <t xml:space="preserve">Luacchi</t>
  </si>
  <si>
    <t xml:space="preserve">4700620009</t>
  </si>
  <si>
    <t xml:space="preserve">Mungherino</t>
  </si>
  <si>
    <t xml:space="preserve">4700626611</t>
  </si>
  <si>
    <t xml:space="preserve">Puntoni</t>
  </si>
  <si>
    <t xml:space="preserve">4700610003</t>
  </si>
  <si>
    <t xml:space="preserve">San Rocco</t>
  </si>
  <si>
    <t xml:space="preserve">5001710011</t>
  </si>
  <si>
    <t xml:space="preserve">Boschi</t>
  </si>
  <si>
    <t xml:space="preserve">5001710001</t>
  </si>
  <si>
    <t xml:space="preserve">Casciana Alta</t>
  </si>
  <si>
    <t xml:space="preserve">5001740000</t>
  </si>
  <si>
    <t xml:space="preserve">Case sparse_3</t>
  </si>
  <si>
    <t xml:space="preserve">5001726613</t>
  </si>
  <si>
    <t xml:space="preserve">Casini di Bosco</t>
  </si>
  <si>
    <t xml:space="preserve">5001710002</t>
  </si>
  <si>
    <t xml:space="preserve">5001720001</t>
  </si>
  <si>
    <t xml:space="preserve">Colle-Aiale</t>
  </si>
  <si>
    <t xml:space="preserve">5001720005</t>
  </si>
  <si>
    <t xml:space="preserve">Gramugnana</t>
  </si>
  <si>
    <t xml:space="preserve">5001720007</t>
  </si>
  <si>
    <t xml:space="preserve">I Visconti</t>
  </si>
  <si>
    <t xml:space="preserve">5001710003</t>
  </si>
  <si>
    <t xml:space="preserve">La Capannina</t>
  </si>
  <si>
    <t xml:space="preserve">5001710004</t>
  </si>
  <si>
    <t xml:space="preserve">Lari</t>
  </si>
  <si>
    <t xml:space="preserve">5001710006</t>
  </si>
  <si>
    <t xml:space="preserve">Lavaiano</t>
  </si>
  <si>
    <t xml:space="preserve">5001710007</t>
  </si>
  <si>
    <t xml:space="preserve">Le Casine-Perignano-Spinelli</t>
  </si>
  <si>
    <t xml:space="preserve">5001720008</t>
  </si>
  <si>
    <t xml:space="preserve">Le Cave-San Frediano</t>
  </si>
  <si>
    <t xml:space="preserve">5001720009</t>
  </si>
  <si>
    <t xml:space="preserve">Le Selve</t>
  </si>
  <si>
    <t xml:space="preserve">5001720010</t>
  </si>
  <si>
    <t xml:space="preserve">Orceto</t>
  </si>
  <si>
    <t xml:space="preserve">5001710008</t>
  </si>
  <si>
    <t xml:space="preserve">5001720012</t>
  </si>
  <si>
    <t xml:space="preserve">5001710009</t>
  </si>
  <si>
    <t xml:space="preserve">San Ruffino</t>
  </si>
  <si>
    <t xml:space="preserve">5001710010</t>
  </si>
  <si>
    <t xml:space="preserve">Usigliano</t>
  </si>
  <si>
    <t xml:space="preserve">Lastra a Signa [FI]</t>
  </si>
  <si>
    <t xml:space="preserve">4802420001</t>
  </si>
  <si>
    <t xml:space="preserve">Belfiore</t>
  </si>
  <si>
    <t xml:space="preserve">4802420002</t>
  </si>
  <si>
    <t xml:space="preserve">Bricoli</t>
  </si>
  <si>
    <t xml:space="preserve">4802410001</t>
  </si>
  <si>
    <t xml:space="preserve">Brucianesi</t>
  </si>
  <si>
    <t xml:space="preserve">4802410002</t>
  </si>
  <si>
    <t xml:space="preserve">4802440000</t>
  </si>
  <si>
    <t xml:space="preserve">Case sparse_159</t>
  </si>
  <si>
    <t xml:space="preserve">4802410003</t>
  </si>
  <si>
    <t xml:space="preserve">Ginestra Fiorentina</t>
  </si>
  <si>
    <t xml:space="preserve">4802420004</t>
  </si>
  <si>
    <t xml:space="preserve">Inno</t>
  </si>
  <si>
    <t xml:space="preserve">4802426605</t>
  </si>
  <si>
    <t xml:space="preserve">La Lisca</t>
  </si>
  <si>
    <t xml:space="preserve">4802420006</t>
  </si>
  <si>
    <t xml:space="preserve">La Luna</t>
  </si>
  <si>
    <t xml:space="preserve">4802410004</t>
  </si>
  <si>
    <t xml:space="preserve">Lastra a Signa</t>
  </si>
  <si>
    <t xml:space="preserve">4802410005</t>
  </si>
  <si>
    <t xml:space="preserve">Malmantile</t>
  </si>
  <si>
    <t xml:space="preserve">4802420008</t>
  </si>
  <si>
    <t xml:space="preserve">Marliano</t>
  </si>
  <si>
    <t xml:space="preserve">4802420009</t>
  </si>
  <si>
    <t xml:space="preserve">Ponte di Macinaia</t>
  </si>
  <si>
    <t xml:space="preserve">4802420010</t>
  </si>
  <si>
    <t xml:space="preserve">Ponte Torto</t>
  </si>
  <si>
    <t xml:space="preserve">4802420011</t>
  </si>
  <si>
    <t xml:space="preserve">4802426712</t>
  </si>
  <si>
    <t xml:space="preserve">Romania</t>
  </si>
  <si>
    <t xml:space="preserve">4802420013</t>
  </si>
  <si>
    <t xml:space="preserve">San Martino a Carcheri</t>
  </si>
  <si>
    <t xml:space="preserve">4802420014</t>
  </si>
  <si>
    <t xml:space="preserve">4802420015</t>
  </si>
  <si>
    <t xml:space="preserve">5101910001</t>
  </si>
  <si>
    <t xml:space="preserve">5101940000</t>
  </si>
  <si>
    <t xml:space="preserve">Case sparse_44</t>
  </si>
  <si>
    <t xml:space="preserve">5101922201</t>
  </si>
  <si>
    <t xml:space="preserve">Comunità Emmaus</t>
  </si>
  <si>
    <t xml:space="preserve">5101920002</t>
  </si>
  <si>
    <t xml:space="preserve">Impiano</t>
  </si>
  <si>
    <t xml:space="preserve">5101920004</t>
  </si>
  <si>
    <t xml:space="preserve">Latereto</t>
  </si>
  <si>
    <t xml:space="preserve">5101910002</t>
  </si>
  <si>
    <t xml:space="preserve">Laterina</t>
  </si>
  <si>
    <t xml:space="preserve">5101920008</t>
  </si>
  <si>
    <t xml:space="preserve">Piadichena</t>
  </si>
  <si>
    <t xml:space="preserve">5101910003</t>
  </si>
  <si>
    <t xml:space="preserve">Ponticino</t>
  </si>
  <si>
    <t xml:space="preserve">5101920007</t>
  </si>
  <si>
    <t xml:space="preserve">Via Nazionale</t>
  </si>
  <si>
    <t xml:space="preserve">5101920005</t>
  </si>
  <si>
    <t xml:space="preserve">Vitereta</t>
  </si>
  <si>
    <t xml:space="preserve">Licciana Nardi [MS]</t>
  </si>
  <si>
    <t xml:space="preserve">4500910001</t>
  </si>
  <si>
    <t xml:space="preserve">Amola</t>
  </si>
  <si>
    <t xml:space="preserve">4500920001</t>
  </si>
  <si>
    <t xml:space="preserve">Apella</t>
  </si>
  <si>
    <t xml:space="preserve">4500920002</t>
  </si>
  <si>
    <t xml:space="preserve">Baccana</t>
  </si>
  <si>
    <t xml:space="preserve">4500910002</t>
  </si>
  <si>
    <t xml:space="preserve">4500930001</t>
  </si>
  <si>
    <t xml:space="preserve">Canale Scuro</t>
  </si>
  <si>
    <t xml:space="preserve">4500920003</t>
  </si>
  <si>
    <t xml:space="preserve">Canalescuro I</t>
  </si>
  <si>
    <t xml:space="preserve">4500940000</t>
  </si>
  <si>
    <t xml:space="preserve">Case sparse_231</t>
  </si>
  <si>
    <t xml:space="preserve">4500920005</t>
  </si>
  <si>
    <t xml:space="preserve">Cisigliana</t>
  </si>
  <si>
    <t xml:space="preserve">4500920006</t>
  </si>
  <si>
    <t xml:space="preserve">Corte</t>
  </si>
  <si>
    <t xml:space="preserve">4500910003</t>
  </si>
  <si>
    <t xml:space="preserve">Costamala</t>
  </si>
  <si>
    <t xml:space="preserve">4500920007</t>
  </si>
  <si>
    <t xml:space="preserve">Cuccarello I</t>
  </si>
  <si>
    <t xml:space="preserve">4500926608</t>
  </si>
  <si>
    <t xml:space="preserve">Cuccarello II</t>
  </si>
  <si>
    <t xml:space="preserve">4500926610</t>
  </si>
  <si>
    <t xml:space="preserve">Galea</t>
  </si>
  <si>
    <t xml:space="preserve">4500910004</t>
  </si>
  <si>
    <t xml:space="preserve">Licciana Nardi</t>
  </si>
  <si>
    <t xml:space="preserve">4500920011</t>
  </si>
  <si>
    <t xml:space="preserve">Maestá dei Saldi</t>
  </si>
  <si>
    <t xml:space="preserve">4500910005</t>
  </si>
  <si>
    <t xml:space="preserve">Masero</t>
  </si>
  <si>
    <t xml:space="preserve">4500910007</t>
  </si>
  <si>
    <t xml:space="preserve">4500910008</t>
  </si>
  <si>
    <t xml:space="preserve">4500920012</t>
  </si>
  <si>
    <t xml:space="preserve">Paretola</t>
  </si>
  <si>
    <t xml:space="preserve">4500910009</t>
  </si>
  <si>
    <t xml:space="preserve">Pontebosio</t>
  </si>
  <si>
    <t xml:space="preserve">4500910011</t>
  </si>
  <si>
    <t xml:space="preserve">Ripola</t>
  </si>
  <si>
    <t xml:space="preserve">4500924913</t>
  </si>
  <si>
    <t xml:space="preserve">Salano</t>
  </si>
  <si>
    <t xml:space="preserve">4500920014</t>
  </si>
  <si>
    <t xml:space="preserve">Taponecco</t>
  </si>
  <si>
    <t xml:space="preserve">4500910012</t>
  </si>
  <si>
    <t xml:space="preserve">4500910013</t>
  </si>
  <si>
    <t xml:space="preserve">4500926615</t>
  </si>
  <si>
    <t xml:space="preserve">Trinala</t>
  </si>
  <si>
    <t xml:space="preserve">4500910014</t>
  </si>
  <si>
    <t xml:space="preserve">Varano</t>
  </si>
  <si>
    <t xml:space="preserve">4500910015</t>
  </si>
  <si>
    <t xml:space="preserve">Villa di Panicale</t>
  </si>
  <si>
    <t xml:space="preserve">Livorno [LI]</t>
  </si>
  <si>
    <t xml:space="preserve">4900926702</t>
  </si>
  <si>
    <t xml:space="preserve">4900926603</t>
  </si>
  <si>
    <t xml:space="preserve">Burchietto</t>
  </si>
  <si>
    <t xml:space="preserve">4900920004</t>
  </si>
  <si>
    <t xml:space="preserve">Campo Al Melo</t>
  </si>
  <si>
    <t xml:space="preserve">4900940000</t>
  </si>
  <si>
    <t xml:space="preserve">Case sparse_190</t>
  </si>
  <si>
    <t xml:space="preserve">4900920027</t>
  </si>
  <si>
    <t xml:space="preserve">Castellaccio</t>
  </si>
  <si>
    <t xml:space="preserve">4900920026</t>
  </si>
  <si>
    <t xml:space="preserve">Condotti Vecchi</t>
  </si>
  <si>
    <t xml:space="preserve">4900926606</t>
  </si>
  <si>
    <t xml:space="preserve">Evangelisti</t>
  </si>
  <si>
    <t xml:space="preserve">4900920007</t>
  </si>
  <si>
    <t xml:space="preserve">Ghiandaie</t>
  </si>
  <si>
    <t xml:space="preserve">4900910008</t>
  </si>
  <si>
    <t xml:space="preserve">Gorgona Scalo</t>
  </si>
  <si>
    <t xml:space="preserve">4900926608</t>
  </si>
  <si>
    <t xml:space="preserve">Lazzaretto</t>
  </si>
  <si>
    <t xml:space="preserve">4900926611</t>
  </si>
  <si>
    <t xml:space="preserve">Le Panche</t>
  </si>
  <si>
    <t xml:space="preserve">4900920025</t>
  </si>
  <si>
    <t xml:space="preserve">Limoncino</t>
  </si>
  <si>
    <t xml:space="preserve">4900910004</t>
  </si>
  <si>
    <t xml:space="preserve">Livorno</t>
  </si>
  <si>
    <t xml:space="preserve">4900920014</t>
  </si>
  <si>
    <t xml:space="preserve">Padula</t>
  </si>
  <si>
    <t xml:space="preserve">4900920024</t>
  </si>
  <si>
    <t xml:space="preserve">Pian di Rota</t>
  </si>
  <si>
    <t xml:space="preserve">4900910006</t>
  </si>
  <si>
    <t xml:space="preserve">Quercianella</t>
  </si>
  <si>
    <t xml:space="preserve">4900926618</t>
  </si>
  <si>
    <t xml:space="preserve">4900920023</t>
  </si>
  <si>
    <t xml:space="preserve">Valle Benedetta</t>
  </si>
  <si>
    <t xml:space="preserve">4900930001</t>
  </si>
  <si>
    <t xml:space="preserve">Vallin Buio</t>
  </si>
  <si>
    <t xml:space="preserve">4900926621</t>
  </si>
  <si>
    <t xml:space="preserve">Vecchio Dazio</t>
  </si>
  <si>
    <t xml:space="preserve">4900920022</t>
  </si>
  <si>
    <t xml:space="preserve">Villa Maria</t>
  </si>
  <si>
    <t xml:space="preserve">Londa [FI]</t>
  </si>
  <si>
    <t xml:space="preserve">4802521101</t>
  </si>
  <si>
    <t xml:space="preserve">4802540000</t>
  </si>
  <si>
    <t xml:space="preserve">Case sparse_160</t>
  </si>
  <si>
    <t xml:space="preserve">4802520002</t>
  </si>
  <si>
    <t xml:space="preserve">4802510001</t>
  </si>
  <si>
    <t xml:space="preserve">Londa</t>
  </si>
  <si>
    <t xml:space="preserve">4802526603</t>
  </si>
  <si>
    <t xml:space="preserve">Rincine</t>
  </si>
  <si>
    <t xml:space="preserve">5001840000</t>
  </si>
  <si>
    <t xml:space="preserve">Case sparse_4</t>
  </si>
  <si>
    <t xml:space="preserve">5001820001</t>
  </si>
  <si>
    <t xml:space="preserve">I Greppioli</t>
  </si>
  <si>
    <t xml:space="preserve">5001820006</t>
  </si>
  <si>
    <t xml:space="preserve">5001810003</t>
  </si>
  <si>
    <t xml:space="preserve">Laura</t>
  </si>
  <si>
    <t xml:space="preserve">5001826608</t>
  </si>
  <si>
    <t xml:space="preserve">Le Colombaie</t>
  </si>
  <si>
    <t xml:space="preserve">5001810001</t>
  </si>
  <si>
    <t xml:space="preserve">Lorenzana</t>
  </si>
  <si>
    <t xml:space="preserve">5001810002</t>
  </si>
  <si>
    <t xml:space="preserve">Tremoleto</t>
  </si>
  <si>
    <t xml:space="preserve">5001820003</t>
  </si>
  <si>
    <t xml:space="preserve">Vicchio</t>
  </si>
  <si>
    <t xml:space="preserve">5001830001</t>
  </si>
  <si>
    <t xml:space="preserve">Zona Produttiva Localitá Laura</t>
  </si>
  <si>
    <t xml:space="preserve">Loro Ciuffenna [AR]</t>
  </si>
  <si>
    <t xml:space="preserve">5102020001</t>
  </si>
  <si>
    <t xml:space="preserve">Anciolina</t>
  </si>
  <si>
    <t xml:space="preserve">5102020002</t>
  </si>
  <si>
    <t xml:space="preserve">Borro</t>
  </si>
  <si>
    <t xml:space="preserve">5102020003</t>
  </si>
  <si>
    <t xml:space="preserve">Casale</t>
  </si>
  <si>
    <t xml:space="preserve">5102020004</t>
  </si>
  <si>
    <t xml:space="preserve">Casamona</t>
  </si>
  <si>
    <t xml:space="preserve">5102040000</t>
  </si>
  <si>
    <t xml:space="preserve">Case sparse_45</t>
  </si>
  <si>
    <t xml:space="preserve">5102020013</t>
  </si>
  <si>
    <t xml:space="preserve">Chiassaia</t>
  </si>
  <si>
    <t xml:space="preserve">5102020014</t>
  </si>
  <si>
    <t xml:space="preserve">Faeto</t>
  </si>
  <si>
    <t xml:space="preserve">5102020005</t>
  </si>
  <si>
    <t xml:space="preserve">Gorgiti</t>
  </si>
  <si>
    <t xml:space="preserve">5102026606</t>
  </si>
  <si>
    <t xml:space="preserve">Gropina</t>
  </si>
  <si>
    <t xml:space="preserve">5102020007</t>
  </si>
  <si>
    <t xml:space="preserve">5102010003</t>
  </si>
  <si>
    <t xml:space="preserve">Loro Ciuffenna</t>
  </si>
  <si>
    <t xml:space="preserve">5102020019</t>
  </si>
  <si>
    <t xml:space="preserve">Malva</t>
  </si>
  <si>
    <t xml:space="preserve">5102020015</t>
  </si>
  <si>
    <t xml:space="preserve">Modine</t>
  </si>
  <si>
    <t xml:space="preserve">5102020016</t>
  </si>
  <si>
    <t xml:space="preserve">Poggio di Loro</t>
  </si>
  <si>
    <t xml:space="preserve">5102020008</t>
  </si>
  <si>
    <t xml:space="preserve">Pratovalle</t>
  </si>
  <si>
    <t xml:space="preserve">5102020009</t>
  </si>
  <si>
    <t xml:space="preserve">Rocca Ricciarda</t>
  </si>
  <si>
    <t xml:space="preserve">5102020017</t>
  </si>
  <si>
    <t xml:space="preserve">San Clemente in Valle</t>
  </si>
  <si>
    <t xml:space="preserve">5102010007</t>
  </si>
  <si>
    <t xml:space="preserve">San Giustino Valdarno</t>
  </si>
  <si>
    <t xml:space="preserve">5102020018</t>
  </si>
  <si>
    <t xml:space="preserve">5102020010</t>
  </si>
  <si>
    <t xml:space="preserve">Trevane</t>
  </si>
  <si>
    <t xml:space="preserve">5102020011</t>
  </si>
  <si>
    <t xml:space="preserve">Lucca [LU]</t>
  </si>
  <si>
    <t xml:space="preserve">4601726701</t>
  </si>
  <si>
    <t xml:space="preserve">A Bertolacci</t>
  </si>
  <si>
    <t xml:space="preserve">4601726637</t>
  </si>
  <si>
    <t xml:space="preserve">A Viano</t>
  </si>
  <si>
    <t xml:space="preserve">4601720002</t>
  </si>
  <si>
    <t xml:space="preserve">Ai Borelli</t>
  </si>
  <si>
    <t xml:space="preserve">4601720027</t>
  </si>
  <si>
    <t xml:space="preserve">Al Generale</t>
  </si>
  <si>
    <t xml:space="preserve">4601720004</t>
  </si>
  <si>
    <t xml:space="preserve">Al Molinaccio</t>
  </si>
  <si>
    <t xml:space="preserve">4601726605</t>
  </si>
  <si>
    <t xml:space="preserve">Al Mutino</t>
  </si>
  <si>
    <t xml:space="preserve">4601726703</t>
  </si>
  <si>
    <t xml:space="preserve">Alla Bidia</t>
  </si>
  <si>
    <t xml:space="preserve">4601710001</t>
  </si>
  <si>
    <t xml:space="preserve">Aquilea</t>
  </si>
  <si>
    <t xml:space="preserve">4601726606</t>
  </si>
  <si>
    <t xml:space="preserve">Arsina</t>
  </si>
  <si>
    <t xml:space="preserve">4601726631</t>
  </si>
  <si>
    <t xml:space="preserve">Boscarecci</t>
  </si>
  <si>
    <t xml:space="preserve">4601726639</t>
  </si>
  <si>
    <t xml:space="preserve">Cappella</t>
  </si>
  <si>
    <t xml:space="preserve">4601740000</t>
  </si>
  <si>
    <t xml:space="preserve">Case sparse_256</t>
  </si>
  <si>
    <t xml:space="preserve">4601726607</t>
  </si>
  <si>
    <t xml:space="preserve">Chiatri</t>
  </si>
  <si>
    <t xml:space="preserve">4601710002</t>
  </si>
  <si>
    <t xml:space="preserve">Ciciana</t>
  </si>
  <si>
    <t xml:space="preserve">4601726610</t>
  </si>
  <si>
    <t xml:space="preserve">Corte Bertolotti</t>
  </si>
  <si>
    <t xml:space="preserve">4601726728</t>
  </si>
  <si>
    <t xml:space="preserve">Corte Cioni</t>
  </si>
  <si>
    <t xml:space="preserve">4601720038</t>
  </si>
  <si>
    <t xml:space="preserve">Corte Galli</t>
  </si>
  <si>
    <t xml:space="preserve">4601720029</t>
  </si>
  <si>
    <t xml:space="preserve">Corte Pardi</t>
  </si>
  <si>
    <t xml:space="preserve">4601720030</t>
  </si>
  <si>
    <t xml:space="preserve">Corte Tognetti</t>
  </si>
  <si>
    <t xml:space="preserve">4601726611</t>
  </si>
  <si>
    <t xml:space="preserve">4601726612</t>
  </si>
  <si>
    <t xml:space="preserve">Deccio di Brancoli</t>
  </si>
  <si>
    <t xml:space="preserve">4601726632</t>
  </si>
  <si>
    <t xml:space="preserve">4601726713</t>
  </si>
  <si>
    <t xml:space="preserve">4601710003</t>
  </si>
  <si>
    <t xml:space="preserve">Lucca</t>
  </si>
  <si>
    <t xml:space="preserve">4601726615</t>
  </si>
  <si>
    <t xml:space="preserve">Mastiano</t>
  </si>
  <si>
    <t xml:space="preserve">4601720016</t>
  </si>
  <si>
    <t xml:space="preserve">Monti di Chiatri</t>
  </si>
  <si>
    <t xml:space="preserve">4601726617</t>
  </si>
  <si>
    <t xml:space="preserve">Ombreglio</t>
  </si>
  <si>
    <t xml:space="preserve">4601726718</t>
  </si>
  <si>
    <t xml:space="preserve">Orzala</t>
  </si>
  <si>
    <t xml:space="preserve">4601720019</t>
  </si>
  <si>
    <t xml:space="preserve">Palmata</t>
  </si>
  <si>
    <t xml:space="preserve">4601710004</t>
  </si>
  <si>
    <t xml:space="preserve">Piaggione</t>
  </si>
  <si>
    <t xml:space="preserve">4601710005</t>
  </si>
  <si>
    <t xml:space="preserve">Piazza di Brancoli</t>
  </si>
  <si>
    <t xml:space="preserve">4601710006</t>
  </si>
  <si>
    <t xml:space="preserve">4601710007</t>
  </si>
  <si>
    <t xml:space="preserve">Pieve di Brancoli</t>
  </si>
  <si>
    <t xml:space="preserve">4601710008</t>
  </si>
  <si>
    <t xml:space="preserve">4601720033</t>
  </si>
  <si>
    <t xml:space="preserve">Porcarese</t>
  </si>
  <si>
    <t xml:space="preserve">4601726720</t>
  </si>
  <si>
    <t xml:space="preserve">4601726721</t>
  </si>
  <si>
    <t xml:space="preserve">San Concordio di Moriano</t>
  </si>
  <si>
    <t xml:space="preserve">4601726622</t>
  </si>
  <si>
    <t xml:space="preserve">San Giusto di Brancoli</t>
  </si>
  <si>
    <t xml:space="preserve">4601726640</t>
  </si>
  <si>
    <t xml:space="preserve">Sant'Ilario di Brancoli</t>
  </si>
  <si>
    <t xml:space="preserve">4601710009</t>
  </si>
  <si>
    <t xml:space="preserve">Stabbiano</t>
  </si>
  <si>
    <t xml:space="preserve">4601710010</t>
  </si>
  <si>
    <t xml:space="preserve">4601726625</t>
  </si>
  <si>
    <t xml:space="preserve">4601726635</t>
  </si>
  <si>
    <t xml:space="preserve">Villa Lenzi</t>
  </si>
  <si>
    <t xml:space="preserve">4601726636</t>
  </si>
  <si>
    <t xml:space="preserve">Villa Rossi</t>
  </si>
  <si>
    <t xml:space="preserve">Lucignano [AR]</t>
  </si>
  <si>
    <t xml:space="preserve">5102126709</t>
  </si>
  <si>
    <t xml:space="preserve">Campoleone</t>
  </si>
  <si>
    <t xml:space="preserve">5102140000</t>
  </si>
  <si>
    <t xml:space="preserve">Case sparse_46</t>
  </si>
  <si>
    <t xml:space="preserve">5102126608</t>
  </si>
  <si>
    <t xml:space="preserve">Corti</t>
  </si>
  <si>
    <t xml:space="preserve">5102110001</t>
  </si>
  <si>
    <t xml:space="preserve">5102130001</t>
  </si>
  <si>
    <t xml:space="preserve">Il Pianello</t>
  </si>
  <si>
    <t xml:space="preserve">5102110002</t>
  </si>
  <si>
    <t xml:space="preserve">5102126703</t>
  </si>
  <si>
    <t xml:space="preserve">Maestá dei Mori</t>
  </si>
  <si>
    <t xml:space="preserve">5102110003</t>
  </si>
  <si>
    <t xml:space="preserve">Pieve Vecchia</t>
  </si>
  <si>
    <t xml:space="preserve">5102126604</t>
  </si>
  <si>
    <t xml:space="preserve">Poschini</t>
  </si>
  <si>
    <t xml:space="preserve">5102126605</t>
  </si>
  <si>
    <t xml:space="preserve">San Savino</t>
  </si>
  <si>
    <t xml:space="preserve">5102120007</t>
  </si>
  <si>
    <t xml:space="preserve">5102120006</t>
  </si>
  <si>
    <t xml:space="preserve">Scerpella-Sentenze</t>
  </si>
  <si>
    <t xml:space="preserve">Magliano in Toscana [GR]</t>
  </si>
  <si>
    <t xml:space="preserve">5301340000</t>
  </si>
  <si>
    <t xml:space="preserve">Case sparse_113</t>
  </si>
  <si>
    <t xml:space="preserve">5301321101</t>
  </si>
  <si>
    <t xml:space="preserve">Cupi</t>
  </si>
  <si>
    <t xml:space="preserve">5301310001</t>
  </si>
  <si>
    <t xml:space="preserve">Magliano in Toscana</t>
  </si>
  <si>
    <t xml:space="preserve">5301310002</t>
  </si>
  <si>
    <t xml:space="preserve">Montiano</t>
  </si>
  <si>
    <t xml:space="preserve">5301310003</t>
  </si>
  <si>
    <t xml:space="preserve">Pereta</t>
  </si>
  <si>
    <t xml:space="preserve">5301321102</t>
  </si>
  <si>
    <t xml:space="preserve">Podere Corso</t>
  </si>
  <si>
    <t xml:space="preserve">5301326603</t>
  </si>
  <si>
    <t xml:space="preserve">Poderone</t>
  </si>
  <si>
    <t xml:space="preserve">5301321104</t>
  </si>
  <si>
    <t xml:space="preserve">5301320005</t>
  </si>
  <si>
    <t xml:space="preserve">Stazione di Alberese</t>
  </si>
  <si>
    <t xml:space="preserve">Manciano [GR]</t>
  </si>
  <si>
    <t xml:space="preserve">5301410001</t>
  </si>
  <si>
    <t xml:space="preserve">5301440000</t>
  </si>
  <si>
    <t xml:space="preserve">Case sparse_114</t>
  </si>
  <si>
    <t xml:space="preserve">5301430001</t>
  </si>
  <si>
    <t xml:space="preserve">Caseificio Sociale</t>
  </si>
  <si>
    <t xml:space="preserve">5301410002</t>
  </si>
  <si>
    <t xml:space="preserve">5301410003</t>
  </si>
  <si>
    <t xml:space="preserve">Marsiliana</t>
  </si>
  <si>
    <t xml:space="preserve">5301410004</t>
  </si>
  <si>
    <t xml:space="preserve">Montemerano</t>
  </si>
  <si>
    <t xml:space="preserve">5301410008</t>
  </si>
  <si>
    <t xml:space="preserve">Poderi</t>
  </si>
  <si>
    <t xml:space="preserve">5301410009</t>
  </si>
  <si>
    <t xml:space="preserve">Poderi Di Sotto-Poderi Di Sopra</t>
  </si>
  <si>
    <t xml:space="preserve">5301410005</t>
  </si>
  <si>
    <t xml:space="preserve">Poggio Murella</t>
  </si>
  <si>
    <t xml:space="preserve">5301410006</t>
  </si>
  <si>
    <t xml:space="preserve">San Martino sul Fiora</t>
  </si>
  <si>
    <t xml:space="preserve">5301410007</t>
  </si>
  <si>
    <t xml:space="preserve">Saturnia</t>
  </si>
  <si>
    <t xml:space="preserve">5301424803</t>
  </si>
  <si>
    <t xml:space="preserve">Terme di Saturnia</t>
  </si>
  <si>
    <t xml:space="preserve">Marciana [LI]</t>
  </si>
  <si>
    <t xml:space="preserve">4901020001</t>
  </si>
  <si>
    <t xml:space="preserve">Aia</t>
  </si>
  <si>
    <t xml:space="preserve">4901040000</t>
  </si>
  <si>
    <t xml:space="preserve">Case sparse_191</t>
  </si>
  <si>
    <t xml:space="preserve">4901010001</t>
  </si>
  <si>
    <t xml:space="preserve">Chiessi</t>
  </si>
  <si>
    <t xml:space="preserve">4901020003</t>
  </si>
  <si>
    <t xml:space="preserve">Colle di Procchio</t>
  </si>
  <si>
    <t xml:space="preserve">4901010002</t>
  </si>
  <si>
    <t xml:space="preserve">Colle d'Orano</t>
  </si>
  <si>
    <t xml:space="preserve">4901010003</t>
  </si>
  <si>
    <t xml:space="preserve">La Guardia</t>
  </si>
  <si>
    <t xml:space="preserve">4901010004</t>
  </si>
  <si>
    <t xml:space="preserve">Marciana</t>
  </si>
  <si>
    <t xml:space="preserve">4901010005</t>
  </si>
  <si>
    <t xml:space="preserve">4901010006</t>
  </si>
  <si>
    <t xml:space="preserve">4901010007</t>
  </si>
  <si>
    <t xml:space="preserve">Procchio</t>
  </si>
  <si>
    <t xml:space="preserve">4901010008</t>
  </si>
  <si>
    <t xml:space="preserve">Zanca-Sant'Andrea</t>
  </si>
  <si>
    <t xml:space="preserve">Marciana Marina [LI]</t>
  </si>
  <si>
    <t xml:space="preserve">4901120001</t>
  </si>
  <si>
    <t xml:space="preserve">Bagno-Sprizze</t>
  </si>
  <si>
    <t xml:space="preserve">4901126602</t>
  </si>
  <si>
    <t xml:space="preserve">Camola</t>
  </si>
  <si>
    <t xml:space="preserve">4901140000</t>
  </si>
  <si>
    <t xml:space="preserve">Case sparse_192</t>
  </si>
  <si>
    <t xml:space="preserve">4901110001</t>
  </si>
  <si>
    <t xml:space="preserve">Marciana Marina</t>
  </si>
  <si>
    <t xml:space="preserve">Marciano della Chiana [AR]</t>
  </si>
  <si>
    <t xml:space="preserve">5102210001</t>
  </si>
  <si>
    <t xml:space="preserve">Badicorte</t>
  </si>
  <si>
    <t xml:space="preserve">5102220005</t>
  </si>
  <si>
    <t xml:space="preserve">5102220001</t>
  </si>
  <si>
    <t xml:space="preserve">Case Salvadori</t>
  </si>
  <si>
    <t xml:space="preserve">5102240000</t>
  </si>
  <si>
    <t xml:space="preserve">Case sparse_47</t>
  </si>
  <si>
    <t xml:space="preserve">5102210002</t>
  </si>
  <si>
    <t xml:space="preserve">Cesa</t>
  </si>
  <si>
    <t xml:space="preserve">5102210003</t>
  </si>
  <si>
    <t xml:space="preserve">5102220002</t>
  </si>
  <si>
    <t xml:space="preserve">Pescaia</t>
  </si>
  <si>
    <t xml:space="preserve">5102220003</t>
  </si>
  <si>
    <t xml:space="preserve">5102220004</t>
  </si>
  <si>
    <t xml:space="preserve">Sei Vie</t>
  </si>
  <si>
    <t xml:space="preserve">Marliana [PT]</t>
  </si>
  <si>
    <t xml:space="preserve">4700720001</t>
  </si>
  <si>
    <t xml:space="preserve">Alteto</t>
  </si>
  <si>
    <t xml:space="preserve">4700710001</t>
  </si>
  <si>
    <t xml:space="preserve">Avaglio</t>
  </si>
  <si>
    <t xml:space="preserve">4700720002</t>
  </si>
  <si>
    <t xml:space="preserve">Campiglione</t>
  </si>
  <si>
    <t xml:space="preserve">4700720003</t>
  </si>
  <si>
    <t xml:space="preserve">Canfittori</t>
  </si>
  <si>
    <t xml:space="preserve">4700726614</t>
  </si>
  <si>
    <t xml:space="preserve">Case Poli</t>
  </si>
  <si>
    <t xml:space="preserve">4700720015</t>
  </si>
  <si>
    <t xml:space="preserve">Case Sermo</t>
  </si>
  <si>
    <t xml:space="preserve">4700740000</t>
  </si>
  <si>
    <t xml:space="preserve">Case sparse_281</t>
  </si>
  <si>
    <t xml:space="preserve">4700710002</t>
  </si>
  <si>
    <t xml:space="preserve">Casore del Monte</t>
  </si>
  <si>
    <t xml:space="preserve">4700720004</t>
  </si>
  <si>
    <t xml:space="preserve">Fagno</t>
  </si>
  <si>
    <t xml:space="preserve">4700710003</t>
  </si>
  <si>
    <t xml:space="preserve">Femminamorta</t>
  </si>
  <si>
    <t xml:space="preserve">4700720005</t>
  </si>
  <si>
    <t xml:space="preserve">Giampierone</t>
  </si>
  <si>
    <t xml:space="preserve">4700710004</t>
  </si>
  <si>
    <t xml:space="preserve">Goraiolo</t>
  </si>
  <si>
    <t xml:space="preserve">4700710005</t>
  </si>
  <si>
    <t xml:space="preserve">Grati</t>
  </si>
  <si>
    <t xml:space="preserve">4700720016</t>
  </si>
  <si>
    <t xml:space="preserve">La Sassa</t>
  </si>
  <si>
    <t xml:space="preserve">4700710006</t>
  </si>
  <si>
    <t xml:space="preserve">Marliana</t>
  </si>
  <si>
    <t xml:space="preserve">4700710007</t>
  </si>
  <si>
    <t xml:space="preserve">Momigno</t>
  </si>
  <si>
    <t xml:space="preserve">4700710008</t>
  </si>
  <si>
    <t xml:space="preserve">Montagnana</t>
  </si>
  <si>
    <t xml:space="preserve">4700720008</t>
  </si>
  <si>
    <t xml:space="preserve">Pagliaine</t>
  </si>
  <si>
    <t xml:space="preserve">4700710009</t>
  </si>
  <si>
    <t xml:space="preserve">Panicagliora</t>
  </si>
  <si>
    <t xml:space="preserve">4700720009</t>
  </si>
  <si>
    <t xml:space="preserve">Petrolo</t>
  </si>
  <si>
    <t xml:space="preserve">4700720017</t>
  </si>
  <si>
    <t xml:space="preserve">Pian dell'Aurora</t>
  </si>
  <si>
    <t xml:space="preserve">4700726618</t>
  </si>
  <si>
    <t xml:space="preserve">Piangrande</t>
  </si>
  <si>
    <t xml:space="preserve">4700724919</t>
  </si>
  <si>
    <t xml:space="preserve">Pianigioli</t>
  </si>
  <si>
    <t xml:space="preserve">4700724920</t>
  </si>
  <si>
    <t xml:space="preserve">Poggio Ponticelli</t>
  </si>
  <si>
    <t xml:space="preserve">4700720010</t>
  </si>
  <si>
    <t xml:space="preserve">Renicci</t>
  </si>
  <si>
    <t xml:space="preserve">4700720011</t>
  </si>
  <si>
    <t xml:space="preserve">Rovaci</t>
  </si>
  <si>
    <t xml:space="preserve">4700710010</t>
  </si>
  <si>
    <t xml:space="preserve">Serra Pistoiese</t>
  </si>
  <si>
    <t xml:space="preserve">4700726612</t>
  </si>
  <si>
    <t xml:space="preserve">4700726613</t>
  </si>
  <si>
    <t xml:space="preserve">Vincio</t>
  </si>
  <si>
    <t xml:space="preserve">Marradi [FI]</t>
  </si>
  <si>
    <t xml:space="preserve">4802610001</t>
  </si>
  <si>
    <t xml:space="preserve">Campigno</t>
  </si>
  <si>
    <t xml:space="preserve">4802626601</t>
  </si>
  <si>
    <t xml:space="preserve">Camurano</t>
  </si>
  <si>
    <t xml:space="preserve">4802620002</t>
  </si>
  <si>
    <t xml:space="preserve">Casa Carloni</t>
  </si>
  <si>
    <t xml:space="preserve">4802640000</t>
  </si>
  <si>
    <t xml:space="preserve">Case sparse_161</t>
  </si>
  <si>
    <t xml:space="preserve">4802610002</t>
  </si>
  <si>
    <t xml:space="preserve">Crespino del Lamone</t>
  </si>
  <si>
    <t xml:space="preserve">4802610003</t>
  </si>
  <si>
    <t xml:space="preserve">Lutirano</t>
  </si>
  <si>
    <t xml:space="preserve">4802610004</t>
  </si>
  <si>
    <t xml:space="preserve">Marradi</t>
  </si>
  <si>
    <t xml:space="preserve">4802626604</t>
  </si>
  <si>
    <t xml:space="preserve">Poggiol di Termine</t>
  </si>
  <si>
    <t xml:space="preserve">4802626605</t>
  </si>
  <si>
    <t xml:space="preserve">Ponte di Camurano</t>
  </si>
  <si>
    <t xml:space="preserve">4802610005</t>
  </si>
  <si>
    <t xml:space="preserve">Popolano</t>
  </si>
  <si>
    <t xml:space="preserve">4802610006</t>
  </si>
  <si>
    <t xml:space="preserve">Sant'Adriano</t>
  </si>
  <si>
    <t xml:space="preserve">Massa [MS]</t>
  </si>
  <si>
    <t xml:space="preserve">4501020001</t>
  </si>
  <si>
    <t xml:space="preserve">Al Santo</t>
  </si>
  <si>
    <t xml:space="preserve">4501010001</t>
  </si>
  <si>
    <t xml:space="preserve">Altagnana</t>
  </si>
  <si>
    <t xml:space="preserve">4501010002</t>
  </si>
  <si>
    <t xml:space="preserve">Antona</t>
  </si>
  <si>
    <t xml:space="preserve">4501010003</t>
  </si>
  <si>
    <t xml:space="preserve">Bargana</t>
  </si>
  <si>
    <t xml:space="preserve">4501010004</t>
  </si>
  <si>
    <t xml:space="preserve">Bergiola Maggiore</t>
  </si>
  <si>
    <t xml:space="preserve">4501010005</t>
  </si>
  <si>
    <t xml:space="preserve">Caglieglia</t>
  </si>
  <si>
    <t xml:space="preserve">4501010006</t>
  </si>
  <si>
    <t xml:space="preserve">Canevara</t>
  </si>
  <si>
    <t xml:space="preserve">4501010007</t>
  </si>
  <si>
    <t xml:space="preserve">Casania</t>
  </si>
  <si>
    <t xml:space="preserve">4501040000</t>
  </si>
  <si>
    <t xml:space="preserve">Case sparse_232</t>
  </si>
  <si>
    <t xml:space="preserve">4501010008</t>
  </si>
  <si>
    <t xml:space="preserve">Casette</t>
  </si>
  <si>
    <t xml:space="preserve">4501020002</t>
  </si>
  <si>
    <t xml:space="preserve">4501010009</t>
  </si>
  <si>
    <t xml:space="preserve">Forno</t>
  </si>
  <si>
    <t xml:space="preserve">4501010010</t>
  </si>
  <si>
    <t xml:space="preserve">Gronda</t>
  </si>
  <si>
    <t xml:space="preserve">4501020003</t>
  </si>
  <si>
    <t xml:space="preserve">Guadine</t>
  </si>
  <si>
    <t xml:space="preserve">4501010011</t>
  </si>
  <si>
    <t xml:space="preserve">4501010012</t>
  </si>
  <si>
    <t xml:space="preserve">Pariana</t>
  </si>
  <si>
    <t xml:space="preserve">4501026704</t>
  </si>
  <si>
    <t xml:space="preserve">Prati della Ciocca</t>
  </si>
  <si>
    <t xml:space="preserve">4501020005</t>
  </si>
  <si>
    <t xml:space="preserve">Redicesi</t>
  </si>
  <si>
    <t xml:space="preserve">4501010013</t>
  </si>
  <si>
    <t xml:space="preserve">Resceto</t>
  </si>
  <si>
    <t xml:space="preserve">4501026606</t>
  </si>
  <si>
    <t xml:space="preserve">Serretta</t>
  </si>
  <si>
    <t xml:space="preserve">4501020007</t>
  </si>
  <si>
    <t xml:space="preserve">Tombara</t>
  </si>
  <si>
    <t xml:space="preserve">Massa e Cozzile [PT]</t>
  </si>
  <si>
    <t xml:space="preserve">4700840000</t>
  </si>
  <si>
    <t xml:space="preserve">Case sparse_282</t>
  </si>
  <si>
    <t xml:space="preserve">4700810002</t>
  </si>
  <si>
    <t xml:space="preserve">Cozzile</t>
  </si>
  <si>
    <t xml:space="preserve">4700820001</t>
  </si>
  <si>
    <t xml:space="preserve">4700810003</t>
  </si>
  <si>
    <t xml:space="preserve">Margine Coperta-Traversagna</t>
  </si>
  <si>
    <t xml:space="preserve">4700810004</t>
  </si>
  <si>
    <t xml:space="preserve">Massa Marittima [GR]</t>
  </si>
  <si>
    <t xml:space="preserve">5301510001</t>
  </si>
  <si>
    <t xml:space="preserve">5301540000</t>
  </si>
  <si>
    <t xml:space="preserve">Case sparse_115</t>
  </si>
  <si>
    <t xml:space="preserve">5301526601</t>
  </si>
  <si>
    <t xml:space="preserve">Cura Nuova</t>
  </si>
  <si>
    <t xml:space="preserve">5301510002</t>
  </si>
  <si>
    <t xml:space="preserve">Ghirlanda</t>
  </si>
  <si>
    <t xml:space="preserve">5301510003</t>
  </si>
  <si>
    <t xml:space="preserve">La Pesta</t>
  </si>
  <si>
    <t xml:space="preserve">5301510004</t>
  </si>
  <si>
    <t xml:space="preserve">Massa Marittima</t>
  </si>
  <si>
    <t xml:space="preserve">5301510005</t>
  </si>
  <si>
    <t xml:space="preserve">Niccioleta</t>
  </si>
  <si>
    <t xml:space="preserve">5301524902</t>
  </si>
  <si>
    <t xml:space="preserve">Perolla</t>
  </si>
  <si>
    <t xml:space="preserve">5301524903</t>
  </si>
  <si>
    <t xml:space="preserve">Pian dei Mucini</t>
  </si>
  <si>
    <t xml:space="preserve">5301510006</t>
  </si>
  <si>
    <t xml:space="preserve">Prata</t>
  </si>
  <si>
    <t xml:space="preserve">5301510007</t>
  </si>
  <si>
    <t xml:space="preserve">Tatti</t>
  </si>
  <si>
    <t xml:space="preserve">5301510008</t>
  </si>
  <si>
    <t xml:space="preserve">Valpiana</t>
  </si>
  <si>
    <t xml:space="preserve">5301530001</t>
  </si>
  <si>
    <t xml:space="preserve">Zona Industriale Valpiana</t>
  </si>
  <si>
    <t xml:space="preserve">Massarosa [LU]</t>
  </si>
  <si>
    <t xml:space="preserve">4601820001</t>
  </si>
  <si>
    <t xml:space="preserve">Al Sasso</t>
  </si>
  <si>
    <t xml:space="preserve">4601840000</t>
  </si>
  <si>
    <t xml:space="preserve">Case sparse_257</t>
  </si>
  <si>
    <t xml:space="preserve">4601826602</t>
  </si>
  <si>
    <t xml:space="preserve">Casella</t>
  </si>
  <si>
    <t xml:space="preserve">4601820003</t>
  </si>
  <si>
    <t xml:space="preserve">Coli</t>
  </si>
  <si>
    <t xml:space="preserve">4601826704</t>
  </si>
  <si>
    <t xml:space="preserve">Compignano</t>
  </si>
  <si>
    <t xml:space="preserve">4601810001</t>
  </si>
  <si>
    <t xml:space="preserve">Corsanico-Bargecchia</t>
  </si>
  <si>
    <t xml:space="preserve">4601810002</t>
  </si>
  <si>
    <t xml:space="preserve">Gualdo</t>
  </si>
  <si>
    <t xml:space="preserve">4601810003</t>
  </si>
  <si>
    <t xml:space="preserve">Massaciuccoli</t>
  </si>
  <si>
    <t xml:space="preserve">4601810004</t>
  </si>
  <si>
    <t xml:space="preserve">Massarosa</t>
  </si>
  <si>
    <t xml:space="preserve">4601826705</t>
  </si>
  <si>
    <t xml:space="preserve">Miglianello</t>
  </si>
  <si>
    <t xml:space="preserve">4601810005</t>
  </si>
  <si>
    <t xml:space="preserve">Mommio Castello</t>
  </si>
  <si>
    <t xml:space="preserve">4601810006</t>
  </si>
  <si>
    <t xml:space="preserve">Montigiano</t>
  </si>
  <si>
    <t xml:space="preserve">4601810007</t>
  </si>
  <si>
    <t xml:space="preserve">Montramito</t>
  </si>
  <si>
    <t xml:space="preserve">4601810008</t>
  </si>
  <si>
    <t xml:space="preserve">Piano di Conca</t>
  </si>
  <si>
    <t xml:space="preserve">4601810009</t>
  </si>
  <si>
    <t xml:space="preserve">Piano di Mommio</t>
  </si>
  <si>
    <t xml:space="preserve">4601810010</t>
  </si>
  <si>
    <t xml:space="preserve">Pieve a Elici</t>
  </si>
  <si>
    <t xml:space="preserve">4601826606</t>
  </si>
  <si>
    <t xml:space="preserve">Sassaia</t>
  </si>
  <si>
    <t xml:space="preserve">4601810011</t>
  </si>
  <si>
    <t xml:space="preserve">Stiava</t>
  </si>
  <si>
    <t xml:space="preserve">4601810012</t>
  </si>
  <si>
    <t xml:space="preserve">Minucciano [LU]</t>
  </si>
  <si>
    <t xml:space="preserve">4601910001</t>
  </si>
  <si>
    <t xml:space="preserve">Agliano</t>
  </si>
  <si>
    <t xml:space="preserve">4601910002</t>
  </si>
  <si>
    <t xml:space="preserve">4601910003</t>
  </si>
  <si>
    <t xml:space="preserve">Antognano</t>
  </si>
  <si>
    <t xml:space="preserve">4601940000</t>
  </si>
  <si>
    <t xml:space="preserve">Case sparse_258</t>
  </si>
  <si>
    <t xml:space="preserve">4601910004</t>
  </si>
  <si>
    <t xml:space="preserve">Casone Carpinelli</t>
  </si>
  <si>
    <t xml:space="preserve">4601910005</t>
  </si>
  <si>
    <t xml:space="preserve">Castagnola</t>
  </si>
  <si>
    <t xml:space="preserve">4601910006</t>
  </si>
  <si>
    <t xml:space="preserve">Gorfigliano</t>
  </si>
  <si>
    <t xml:space="preserve">4601910007</t>
  </si>
  <si>
    <t xml:space="preserve">Gramolazzo</t>
  </si>
  <si>
    <t xml:space="preserve">4601910008</t>
  </si>
  <si>
    <t xml:space="preserve">Metra</t>
  </si>
  <si>
    <t xml:space="preserve">4601910009</t>
  </si>
  <si>
    <t xml:space="preserve">Minucciano</t>
  </si>
  <si>
    <t xml:space="preserve">4601910010</t>
  </si>
  <si>
    <t xml:space="preserve">Pieve San Lorenzo</t>
  </si>
  <si>
    <t xml:space="preserve">4601910011</t>
  </si>
  <si>
    <t xml:space="preserve">Pugliano</t>
  </si>
  <si>
    <t xml:space="preserve">4601920007</t>
  </si>
  <si>
    <t xml:space="preserve">Tintoria Castagnola</t>
  </si>
  <si>
    <t xml:space="preserve">4601910013</t>
  </si>
  <si>
    <t xml:space="preserve">Verrucolette</t>
  </si>
  <si>
    <t xml:space="preserve">Molazzana [LU]</t>
  </si>
  <si>
    <t xml:space="preserve">4602020001</t>
  </si>
  <si>
    <t xml:space="preserve">Brucciano</t>
  </si>
  <si>
    <t xml:space="preserve">4602020002</t>
  </si>
  <si>
    <t xml:space="preserve">Ca' Matteo</t>
  </si>
  <si>
    <t xml:space="preserve">4602020006</t>
  </si>
  <si>
    <t xml:space="preserve">Ca' Serafino</t>
  </si>
  <si>
    <t xml:space="preserve">4602020003</t>
  </si>
  <si>
    <t xml:space="preserve">Cantombacci</t>
  </si>
  <si>
    <t xml:space="preserve">4602010001</t>
  </si>
  <si>
    <t xml:space="preserve">Cascio</t>
  </si>
  <si>
    <t xml:space="preserve">4602040000</t>
  </si>
  <si>
    <t xml:space="preserve">Case sparse_259</t>
  </si>
  <si>
    <t xml:space="preserve">4602020004</t>
  </si>
  <si>
    <t xml:space="preserve">Casella-Rio</t>
  </si>
  <si>
    <t xml:space="preserve">4602026607</t>
  </si>
  <si>
    <t xml:space="preserve">Cornola</t>
  </si>
  <si>
    <t xml:space="preserve">4602010002</t>
  </si>
  <si>
    <t xml:space="preserve">Eglio</t>
  </si>
  <si>
    <t xml:space="preserve">4602010003</t>
  </si>
  <si>
    <t xml:space="preserve">Molazzana</t>
  </si>
  <si>
    <t xml:space="preserve">4602010004</t>
  </si>
  <si>
    <t xml:space="preserve">Montaltissimo</t>
  </si>
  <si>
    <t xml:space="preserve">4602026608</t>
  </si>
  <si>
    <t xml:space="preserve">Promiana</t>
  </si>
  <si>
    <t xml:space="preserve">4602010005</t>
  </si>
  <si>
    <t xml:space="preserve">Sassi</t>
  </si>
  <si>
    <t xml:space="preserve">4602020010</t>
  </si>
  <si>
    <t xml:space="preserve">Via Per Monteperpoli</t>
  </si>
  <si>
    <t xml:space="preserve">Monsummano Terme [PT]</t>
  </si>
  <si>
    <t xml:space="preserve">4700926605</t>
  </si>
  <si>
    <t xml:space="preserve">Brogi</t>
  </si>
  <si>
    <t xml:space="preserve">4700940000</t>
  </si>
  <si>
    <t xml:space="preserve">Case sparse_283</t>
  </si>
  <si>
    <t xml:space="preserve">4700920002</t>
  </si>
  <si>
    <t xml:space="preserve">Chiesina Ponziani</t>
  </si>
  <si>
    <t xml:space="preserve">4700910001</t>
  </si>
  <si>
    <t xml:space="preserve">Cintolese</t>
  </si>
  <si>
    <t xml:space="preserve">4700910002</t>
  </si>
  <si>
    <t xml:space="preserve">Grotta Giusti</t>
  </si>
  <si>
    <t xml:space="preserve">4700910003</t>
  </si>
  <si>
    <t xml:space="preserve">Monsummano Terme</t>
  </si>
  <si>
    <t xml:space="preserve">4700910004</t>
  </si>
  <si>
    <t xml:space="preserve">Montevettolini</t>
  </si>
  <si>
    <t xml:space="preserve">4700920003</t>
  </si>
  <si>
    <t xml:space="preserve">Podere Colmate</t>
  </si>
  <si>
    <t xml:space="preserve">4700910005</t>
  </si>
  <si>
    <t xml:space="preserve">Pozzarello</t>
  </si>
  <si>
    <t xml:space="preserve">4700920004</t>
  </si>
  <si>
    <t xml:space="preserve">Rubattorno</t>
  </si>
  <si>
    <t xml:space="preserve">4700910006</t>
  </si>
  <si>
    <t xml:space="preserve">Uggia-Pazzera-Bizzarrino</t>
  </si>
  <si>
    <t xml:space="preserve">Montaione [FI]</t>
  </si>
  <si>
    <t xml:space="preserve">4802710001</t>
  </si>
  <si>
    <t xml:space="preserve">Alberi</t>
  </si>
  <si>
    <t xml:space="preserve">4802710008</t>
  </si>
  <si>
    <t xml:space="preserve">Casastrada</t>
  </si>
  <si>
    <t xml:space="preserve">4802740000</t>
  </si>
  <si>
    <t xml:space="preserve">Case sparse_162</t>
  </si>
  <si>
    <t xml:space="preserve">4802710002</t>
  </si>
  <si>
    <t xml:space="preserve">Castelfalfi</t>
  </si>
  <si>
    <t xml:space="preserve">4802710003</t>
  </si>
  <si>
    <t xml:space="preserve">Iano</t>
  </si>
  <si>
    <t xml:space="preserve">4802726602</t>
  </si>
  <si>
    <t xml:space="preserve">Marrado</t>
  </si>
  <si>
    <t xml:space="preserve">4802710004</t>
  </si>
  <si>
    <t xml:space="preserve">Montaione</t>
  </si>
  <si>
    <t xml:space="preserve">4802710005</t>
  </si>
  <si>
    <t xml:space="preserve">Mura</t>
  </si>
  <si>
    <t xml:space="preserve">4802726603</t>
  </si>
  <si>
    <t xml:space="preserve">Palagio</t>
  </si>
  <si>
    <t xml:space="preserve">4802710006</t>
  </si>
  <si>
    <t xml:space="preserve">San Vivaldo</t>
  </si>
  <si>
    <t xml:space="preserve">4802720004</t>
  </si>
  <si>
    <t xml:space="preserve">4802710007</t>
  </si>
  <si>
    <t xml:space="preserve">Sughera</t>
  </si>
  <si>
    <t xml:space="preserve">4802726605</t>
  </si>
  <si>
    <t xml:space="preserve">Zona Industriale Comiti</t>
  </si>
  <si>
    <t xml:space="preserve">5201410001</t>
  </si>
  <si>
    <t xml:space="preserve">Camigliano</t>
  </si>
  <si>
    <t xml:space="preserve">5201440000</t>
  </si>
  <si>
    <t xml:space="preserve">Case sparse_78</t>
  </si>
  <si>
    <t xml:space="preserve">5201410002</t>
  </si>
  <si>
    <t xml:space="preserve">Castelnuovo dell'Abate</t>
  </si>
  <si>
    <t xml:space="preserve">5201410003</t>
  </si>
  <si>
    <t xml:space="preserve">Montalcino</t>
  </si>
  <si>
    <t xml:space="preserve">5201420002</t>
  </si>
  <si>
    <t xml:space="preserve">5201410004</t>
  </si>
  <si>
    <t xml:space="preserve">Sant'Angelo in Colle</t>
  </si>
  <si>
    <t xml:space="preserve">5201410006</t>
  </si>
  <si>
    <t xml:space="preserve">Stazione Sant'Angelo-Cinigiano</t>
  </si>
  <si>
    <t xml:space="preserve">5201426604</t>
  </si>
  <si>
    <t xml:space="preserve">5201410005</t>
  </si>
  <si>
    <t xml:space="preserve">Torrenieri</t>
  </si>
  <si>
    <t xml:space="preserve">Montale [PT]</t>
  </si>
  <si>
    <t xml:space="preserve">4701040000</t>
  </si>
  <si>
    <t xml:space="preserve">Case sparse_284</t>
  </si>
  <si>
    <t xml:space="preserve">4701010001</t>
  </si>
  <si>
    <t xml:space="preserve">4701010002</t>
  </si>
  <si>
    <t xml:space="preserve">4701010004</t>
  </si>
  <si>
    <t xml:space="preserve">4701010005</t>
  </si>
  <si>
    <t xml:space="preserve">Tobbiana</t>
  </si>
  <si>
    <t xml:space="preserve">Monte Argentario [GR]</t>
  </si>
  <si>
    <t xml:space="preserve">5301620001</t>
  </si>
  <si>
    <t xml:space="preserve">Cala Moresca</t>
  </si>
  <si>
    <t xml:space="preserve">5301620002</t>
  </si>
  <si>
    <t xml:space="preserve">Cala Piccola</t>
  </si>
  <si>
    <t xml:space="preserve">5301620003</t>
  </si>
  <si>
    <t xml:space="preserve">Cannatelli</t>
  </si>
  <si>
    <t xml:space="preserve">5301640000</t>
  </si>
  <si>
    <t xml:space="preserve">Case sparse_116</t>
  </si>
  <si>
    <t xml:space="preserve">5301620804</t>
  </si>
  <si>
    <t xml:space="preserve">Convento Noviziato</t>
  </si>
  <si>
    <t xml:space="preserve">5301620805</t>
  </si>
  <si>
    <t xml:space="preserve">Convento Padri Passionisti</t>
  </si>
  <si>
    <t xml:space="preserve">5301624907</t>
  </si>
  <si>
    <t xml:space="preserve">Il Carrubo</t>
  </si>
  <si>
    <t xml:space="preserve">5301624908</t>
  </si>
  <si>
    <t xml:space="preserve">Il Mascherino</t>
  </si>
  <si>
    <t xml:space="preserve">5301624909</t>
  </si>
  <si>
    <t xml:space="preserve">Le Miniere</t>
  </si>
  <si>
    <t xml:space="preserve">5301624910</t>
  </si>
  <si>
    <t xml:space="preserve">Lo Sbarcatello</t>
  </si>
  <si>
    <t xml:space="preserve">5301620011</t>
  </si>
  <si>
    <t xml:space="preserve">Poggio Pertuso</t>
  </si>
  <si>
    <t xml:space="preserve">5301610001</t>
  </si>
  <si>
    <t xml:space="preserve">Porto Ercole</t>
  </si>
  <si>
    <t xml:space="preserve">5301610002</t>
  </si>
  <si>
    <t xml:space="preserve">Porto Santo Stefano</t>
  </si>
  <si>
    <t xml:space="preserve">5301620012</t>
  </si>
  <si>
    <t xml:space="preserve">Monte San Savino [AR]</t>
  </si>
  <si>
    <t xml:space="preserve">5102510001</t>
  </si>
  <si>
    <t xml:space="preserve">Alberoro</t>
  </si>
  <si>
    <t xml:space="preserve">5102510010</t>
  </si>
  <si>
    <t xml:space="preserve">5102520002</t>
  </si>
  <si>
    <t xml:space="preserve">Bugiana</t>
  </si>
  <si>
    <t xml:space="preserve">5102526603</t>
  </si>
  <si>
    <t xml:space="preserve">Butale</t>
  </si>
  <si>
    <t xml:space="preserve">5102540000</t>
  </si>
  <si>
    <t xml:space="preserve">Case sparse_50</t>
  </si>
  <si>
    <t xml:space="preserve">5102526631</t>
  </si>
  <si>
    <t xml:space="preserve">Casina di Verniana</t>
  </si>
  <si>
    <t xml:space="preserve">5102520004</t>
  </si>
  <si>
    <t xml:space="preserve">Danzino</t>
  </si>
  <si>
    <t xml:space="preserve">5102526605</t>
  </si>
  <si>
    <t xml:space="preserve">Dreini</t>
  </si>
  <si>
    <t xml:space="preserve">5102522732</t>
  </si>
  <si>
    <t xml:space="preserve">Dreini Casa di Cura</t>
  </si>
  <si>
    <t xml:space="preserve">5102526624</t>
  </si>
  <si>
    <t xml:space="preserve">Fossaccio</t>
  </si>
  <si>
    <t xml:space="preserve">5102510002</t>
  </si>
  <si>
    <t xml:space="preserve">Gargonza</t>
  </si>
  <si>
    <t xml:space="preserve">5102526606</t>
  </si>
  <si>
    <t xml:space="preserve">Giardinello</t>
  </si>
  <si>
    <t xml:space="preserve">5102526608</t>
  </si>
  <si>
    <t xml:space="preserve">La Meraviglia</t>
  </si>
  <si>
    <t xml:space="preserve">5102520809</t>
  </si>
  <si>
    <t xml:space="preserve">La Villaccia-Monastero</t>
  </si>
  <si>
    <t xml:space="preserve">5102510008</t>
  </si>
  <si>
    <t xml:space="preserve">Le Vertighe</t>
  </si>
  <si>
    <t xml:space="preserve">5102510003</t>
  </si>
  <si>
    <t xml:space="preserve">Montagnano</t>
  </si>
  <si>
    <t xml:space="preserve">5102510004</t>
  </si>
  <si>
    <t xml:space="preserve">Monte San Savino</t>
  </si>
  <si>
    <t xml:space="preserve">5102520011</t>
  </si>
  <si>
    <t xml:space="preserve">Palazzuolo</t>
  </si>
  <si>
    <t xml:space="preserve">5102510006</t>
  </si>
  <si>
    <t xml:space="preserve">Palazzuolo Alto</t>
  </si>
  <si>
    <t xml:space="preserve">5102526613</t>
  </si>
  <si>
    <t xml:space="preserve">Perignano</t>
  </si>
  <si>
    <t xml:space="preserve">5102520030</t>
  </si>
  <si>
    <t xml:space="preserve">Poggio Fabbrelli</t>
  </si>
  <si>
    <t xml:space="preserve">5102510012</t>
  </si>
  <si>
    <t xml:space="preserve">Ponte Esse</t>
  </si>
  <si>
    <t xml:space="preserve">5102510011</t>
  </si>
  <si>
    <t xml:space="preserve">Ponte Esse Vertighe-Sant'Antonio</t>
  </si>
  <si>
    <t xml:space="preserve">5102526629</t>
  </si>
  <si>
    <t xml:space="preserve">Rialto</t>
  </si>
  <si>
    <t xml:space="preserve">5102526618</t>
  </si>
  <si>
    <t xml:space="preserve">Rigo</t>
  </si>
  <si>
    <t xml:space="preserve">5102520019</t>
  </si>
  <si>
    <t xml:space="preserve">San Bartolommeo</t>
  </si>
  <si>
    <t xml:space="preserve">5102526725</t>
  </si>
  <si>
    <t xml:space="preserve">Santa Barbara</t>
  </si>
  <si>
    <t xml:space="preserve">5102520021</t>
  </si>
  <si>
    <t xml:space="preserve">5102526627</t>
  </si>
  <si>
    <t xml:space="preserve">Sant'Angiolo</t>
  </si>
  <si>
    <t xml:space="preserve">5102526623</t>
  </si>
  <si>
    <t xml:space="preserve">Torricella</t>
  </si>
  <si>
    <t xml:space="preserve">5102520022</t>
  </si>
  <si>
    <t xml:space="preserve">5102510005</t>
  </si>
  <si>
    <t xml:space="preserve">Verniana</t>
  </si>
  <si>
    <t xml:space="preserve">Montecarlo [LU]</t>
  </si>
  <si>
    <t xml:space="preserve">4602120001</t>
  </si>
  <si>
    <t xml:space="preserve">Basetti</t>
  </si>
  <si>
    <t xml:space="preserve">4602110006</t>
  </si>
  <si>
    <t xml:space="preserve">Carbonata</t>
  </si>
  <si>
    <t xml:space="preserve">4602140000</t>
  </si>
  <si>
    <t xml:space="preserve">Case sparse_260</t>
  </si>
  <si>
    <t xml:space="preserve">4602126616</t>
  </si>
  <si>
    <t xml:space="preserve">Centi</t>
  </si>
  <si>
    <t xml:space="preserve">4602126604</t>
  </si>
  <si>
    <t xml:space="preserve">Chiari</t>
  </si>
  <si>
    <t xml:space="preserve">4602120005</t>
  </si>
  <si>
    <t xml:space="preserve">Ciucchi</t>
  </si>
  <si>
    <t xml:space="preserve">4602126606</t>
  </si>
  <si>
    <t xml:space="preserve">Corte Panattoncelli</t>
  </si>
  <si>
    <t xml:space="preserve">4602120007</t>
  </si>
  <si>
    <t xml:space="preserve">4602126618</t>
  </si>
  <si>
    <t xml:space="preserve">4602110001</t>
  </si>
  <si>
    <t xml:space="preserve">Gossi</t>
  </si>
  <si>
    <t xml:space="preserve">4602120008</t>
  </si>
  <si>
    <t xml:space="preserve">Luciani</t>
  </si>
  <si>
    <t xml:space="preserve">4602126609</t>
  </si>
  <si>
    <t xml:space="preserve">Lupori</t>
  </si>
  <si>
    <t xml:space="preserve">4602126610</t>
  </si>
  <si>
    <t xml:space="preserve">Marcucci</t>
  </si>
  <si>
    <t xml:space="preserve">4602120011</t>
  </si>
  <si>
    <t xml:space="preserve">Mencarini</t>
  </si>
  <si>
    <t xml:space="preserve">4602110002</t>
  </si>
  <si>
    <t xml:space="preserve">Montecarlo</t>
  </si>
  <si>
    <t xml:space="preserve">4602126613</t>
  </si>
  <si>
    <t xml:space="preserve">Pizzi</t>
  </si>
  <si>
    <t xml:space="preserve">4602110003</t>
  </si>
  <si>
    <t xml:space="preserve">San Giuseppe</t>
  </si>
  <si>
    <t xml:space="preserve">4602110004</t>
  </si>
  <si>
    <t xml:space="preserve">San Salvatore</t>
  </si>
  <si>
    <t xml:space="preserve">4602126614</t>
  </si>
  <si>
    <t xml:space="preserve">Stefanini</t>
  </si>
  <si>
    <t xml:space="preserve">4602110005</t>
  </si>
  <si>
    <t xml:space="preserve">4602120015</t>
  </si>
  <si>
    <t xml:space="preserve">Vettori-Caporale</t>
  </si>
  <si>
    <t xml:space="preserve">Montecatini Val di Cecina [PI]</t>
  </si>
  <si>
    <t xml:space="preserve">5001926608</t>
  </si>
  <si>
    <t xml:space="preserve">5001940000</t>
  </si>
  <si>
    <t xml:space="preserve">Case sparse_5</t>
  </si>
  <si>
    <t xml:space="preserve">5001926601</t>
  </si>
  <si>
    <t xml:space="preserve">5001926602</t>
  </si>
  <si>
    <t xml:space="preserve">5001926603</t>
  </si>
  <si>
    <t xml:space="preserve">La Miniera</t>
  </si>
  <si>
    <t xml:space="preserve">5001920004</t>
  </si>
  <si>
    <t xml:space="preserve">Ligia</t>
  </si>
  <si>
    <t xml:space="preserve">5001926605</t>
  </si>
  <si>
    <t xml:space="preserve">Miemo</t>
  </si>
  <si>
    <t xml:space="preserve">5001910001</t>
  </si>
  <si>
    <t xml:space="preserve">Montecatini Val di Cecina</t>
  </si>
  <si>
    <t xml:space="preserve">5001910002</t>
  </si>
  <si>
    <t xml:space="preserve">Ponteginori</t>
  </si>
  <si>
    <t xml:space="preserve">5001920006</t>
  </si>
  <si>
    <t xml:space="preserve">Querceto</t>
  </si>
  <si>
    <t xml:space="preserve">5001910003</t>
  </si>
  <si>
    <t xml:space="preserve">Sassa</t>
  </si>
  <si>
    <t xml:space="preserve">5001920009</t>
  </si>
  <si>
    <t xml:space="preserve">Tegolaia</t>
  </si>
  <si>
    <t xml:space="preserve">Montecatini-Terme [PT]</t>
  </si>
  <si>
    <t xml:space="preserve">4701140000</t>
  </si>
  <si>
    <t xml:space="preserve">Case sparse_285</t>
  </si>
  <si>
    <t xml:space="preserve">4701110001</t>
  </si>
  <si>
    <t xml:space="preserve">Montecatini Alto</t>
  </si>
  <si>
    <t xml:space="preserve">4701110002</t>
  </si>
  <si>
    <t xml:space="preserve">Montecatini-Terme</t>
  </si>
  <si>
    <t xml:space="preserve">4701110003</t>
  </si>
  <si>
    <t xml:space="preserve">Nievole</t>
  </si>
  <si>
    <t xml:space="preserve">4701120001</t>
  </si>
  <si>
    <t xml:space="preserve">Montelupo Fiorentino [FI]</t>
  </si>
  <si>
    <t xml:space="preserve">4802820001</t>
  </si>
  <si>
    <t xml:space="preserve">Bobolino</t>
  </si>
  <si>
    <t xml:space="preserve">4802810001</t>
  </si>
  <si>
    <t xml:space="preserve">Camaioni</t>
  </si>
  <si>
    <t xml:space="preserve">4802840000</t>
  </si>
  <si>
    <t xml:space="preserve">Case sparse_163</t>
  </si>
  <si>
    <t xml:space="preserve">4802830002</t>
  </si>
  <si>
    <t xml:space="preserve">Castellucci</t>
  </si>
  <si>
    <t xml:space="preserve">4802830001</t>
  </si>
  <si>
    <t xml:space="preserve">Localitá Produttiva Ponterotto</t>
  </si>
  <si>
    <t xml:space="preserve">4802820002</t>
  </si>
  <si>
    <t xml:space="preserve">Maremmana</t>
  </si>
  <si>
    <t xml:space="preserve">4802810003</t>
  </si>
  <si>
    <t xml:space="preserve">Montelupo Fiorentino</t>
  </si>
  <si>
    <t xml:space="preserve">4802820003</t>
  </si>
  <si>
    <t xml:space="preserve">Ponterotto</t>
  </si>
  <si>
    <t xml:space="preserve">4802826704</t>
  </si>
  <si>
    <t xml:space="preserve">Sammontana</t>
  </si>
  <si>
    <t xml:space="preserve">4802820005</t>
  </si>
  <si>
    <t xml:space="preserve">Turbone</t>
  </si>
  <si>
    <t xml:space="preserve">Montemignaio [AR]</t>
  </si>
  <si>
    <t xml:space="preserve">5102340000</t>
  </si>
  <si>
    <t xml:space="preserve">Case sparse_48</t>
  </si>
  <si>
    <t xml:space="preserve">5102310001</t>
  </si>
  <si>
    <t xml:space="preserve">Castello-Prato</t>
  </si>
  <si>
    <t xml:space="preserve">5102310002</t>
  </si>
  <si>
    <t xml:space="preserve">5102320006</t>
  </si>
  <si>
    <t xml:space="preserve">Forcanasso</t>
  </si>
  <si>
    <t xml:space="preserve">5102310003</t>
  </si>
  <si>
    <t xml:space="preserve">La Pieve-Molino</t>
  </si>
  <si>
    <t xml:space="preserve">5102320004</t>
  </si>
  <si>
    <t xml:space="preserve">Liconia-Fossatello</t>
  </si>
  <si>
    <t xml:space="preserve">Montemurlo [PO]</t>
  </si>
  <si>
    <t xml:space="preserve">10000320001</t>
  </si>
  <si>
    <t xml:space="preserve">Bagnolo di Sopra</t>
  </si>
  <si>
    <t xml:space="preserve">10000320004</t>
  </si>
  <si>
    <t xml:space="preserve">Carbonizzo</t>
  </si>
  <si>
    <t xml:space="preserve">10000340000</t>
  </si>
  <si>
    <t xml:space="preserve">Case sparse_218</t>
  </si>
  <si>
    <t xml:space="preserve">10000320002</t>
  </si>
  <si>
    <t xml:space="preserve">10000310001</t>
  </si>
  <si>
    <t xml:space="preserve">Fornacelle</t>
  </si>
  <si>
    <t xml:space="preserve">10000320003</t>
  </si>
  <si>
    <t xml:space="preserve">Freccioni</t>
  </si>
  <si>
    <t xml:space="preserve">Montepulciano [SI]</t>
  </si>
  <si>
    <t xml:space="preserve">5201510001</t>
  </si>
  <si>
    <t xml:space="preserve">Abbadia</t>
  </si>
  <si>
    <t xml:space="preserve">5201510002</t>
  </si>
  <si>
    <t xml:space="preserve">5201520001</t>
  </si>
  <si>
    <t xml:space="preserve">Ascianello</t>
  </si>
  <si>
    <t xml:space="preserve">5201520002</t>
  </si>
  <si>
    <t xml:space="preserve">Bivio di San Biagio</t>
  </si>
  <si>
    <t xml:space="preserve">5201526603</t>
  </si>
  <si>
    <t xml:space="preserve">Caggiole</t>
  </si>
  <si>
    <t xml:space="preserve">5201526604</t>
  </si>
  <si>
    <t xml:space="preserve">Canapille</t>
  </si>
  <si>
    <t xml:space="preserve">5201520005</t>
  </si>
  <si>
    <t xml:space="preserve">Casalte</t>
  </si>
  <si>
    <t xml:space="preserve">5201540000</t>
  </si>
  <si>
    <t xml:space="preserve">Case sparse_79</t>
  </si>
  <si>
    <t xml:space="preserve">5201526706</t>
  </si>
  <si>
    <t xml:space="preserve">5201526607</t>
  </si>
  <si>
    <t xml:space="preserve">5201526608</t>
  </si>
  <si>
    <t xml:space="preserve">5201520009</t>
  </si>
  <si>
    <t xml:space="preserve">Cervognano Montenero</t>
  </si>
  <si>
    <t xml:space="preserve">5201526723</t>
  </si>
  <si>
    <t xml:space="preserve">5201520010</t>
  </si>
  <si>
    <t xml:space="preserve">Crugnole</t>
  </si>
  <si>
    <t xml:space="preserve">5201526611</t>
  </si>
  <si>
    <t xml:space="preserve">Fontago</t>
  </si>
  <si>
    <t xml:space="preserve">5201520012</t>
  </si>
  <si>
    <t xml:space="preserve">Fonte al Giunco</t>
  </si>
  <si>
    <t xml:space="preserve">5201526613</t>
  </si>
  <si>
    <t xml:space="preserve">Fonte Sambuco</t>
  </si>
  <si>
    <t xml:space="preserve">5201510003</t>
  </si>
  <si>
    <t xml:space="preserve">Gracciano</t>
  </si>
  <si>
    <t xml:space="preserve">5201526724</t>
  </si>
  <si>
    <t xml:space="preserve">Greppo I</t>
  </si>
  <si>
    <t xml:space="preserve">5201526725</t>
  </si>
  <si>
    <t xml:space="preserve">Greppo II</t>
  </si>
  <si>
    <t xml:space="preserve">5201526714</t>
  </si>
  <si>
    <t xml:space="preserve">Il Santo</t>
  </si>
  <si>
    <t xml:space="preserve">5201510004</t>
  </si>
  <si>
    <t xml:space="preserve">5201510005</t>
  </si>
  <si>
    <t xml:space="preserve">Montepulciano</t>
  </si>
  <si>
    <t xml:space="preserve">5201510006</t>
  </si>
  <si>
    <t xml:space="preserve">Montepulciano Stazione</t>
  </si>
  <si>
    <t xml:space="preserve">5201522934</t>
  </si>
  <si>
    <t xml:space="preserve">Ospedali Riuniti Valdichiana Senese</t>
  </si>
  <si>
    <t xml:space="preserve">5201526615</t>
  </si>
  <si>
    <t xml:space="preserve">Pelago Casanova</t>
  </si>
  <si>
    <t xml:space="preserve">5201526726</t>
  </si>
  <si>
    <t xml:space="preserve">Poggio Saragio</t>
  </si>
  <si>
    <t xml:space="preserve">5201526616</t>
  </si>
  <si>
    <t xml:space="preserve">Ponte</t>
  </si>
  <si>
    <t xml:space="preserve">5201520017</t>
  </si>
  <si>
    <t xml:space="preserve">Ponte di Ferro</t>
  </si>
  <si>
    <t xml:space="preserve">5201520018</t>
  </si>
  <si>
    <t xml:space="preserve">Salcheto</t>
  </si>
  <si>
    <t xml:space="preserve">5201521119</t>
  </si>
  <si>
    <t xml:space="preserve">San Biagio</t>
  </si>
  <si>
    <t xml:space="preserve">5201510007</t>
  </si>
  <si>
    <t xml:space="preserve">Sant'Albino</t>
  </si>
  <si>
    <t xml:space="preserve">5201526727</t>
  </si>
  <si>
    <t xml:space="preserve">Sciarti</t>
  </si>
  <si>
    <t xml:space="preserve">5201520020</t>
  </si>
  <si>
    <t xml:space="preserve">5201530001</t>
  </si>
  <si>
    <t xml:space="preserve">Stabilimento Peruzzi</t>
  </si>
  <si>
    <t xml:space="preserve">5201526621</t>
  </si>
  <si>
    <t xml:space="preserve">Terra Bianca</t>
  </si>
  <si>
    <t xml:space="preserve">5201520035</t>
  </si>
  <si>
    <t xml:space="preserve">Totona</t>
  </si>
  <si>
    <t xml:space="preserve">5201520022</t>
  </si>
  <si>
    <t xml:space="preserve">Tre Berte</t>
  </si>
  <si>
    <t xml:space="preserve">5201510008</t>
  </si>
  <si>
    <t xml:space="preserve">Valiano</t>
  </si>
  <si>
    <t xml:space="preserve">Monterchi [AR]</t>
  </si>
  <si>
    <t xml:space="preserve">5102420010</t>
  </si>
  <si>
    <t xml:space="preserve">Borgacciano</t>
  </si>
  <si>
    <t xml:space="preserve">5102440000</t>
  </si>
  <si>
    <t xml:space="preserve">Case sparse_49</t>
  </si>
  <si>
    <t xml:space="preserve">5102426601</t>
  </si>
  <si>
    <t xml:space="preserve">Fonaco</t>
  </si>
  <si>
    <t xml:space="preserve">5102426602</t>
  </si>
  <si>
    <t xml:space="preserve">5102410001</t>
  </si>
  <si>
    <t xml:space="preserve">Le Ville</t>
  </si>
  <si>
    <t xml:space="preserve">5102410002</t>
  </si>
  <si>
    <t xml:space="preserve">Monterchi</t>
  </si>
  <si>
    <t xml:space="preserve">5102420003</t>
  </si>
  <si>
    <t xml:space="preserve">Padonchia</t>
  </si>
  <si>
    <t xml:space="preserve">5102420004</t>
  </si>
  <si>
    <t xml:space="preserve">Pocaia</t>
  </si>
  <si>
    <t xml:space="preserve">5102420005</t>
  </si>
  <si>
    <t xml:space="preserve">5102420007</t>
  </si>
  <si>
    <t xml:space="preserve">Monteriggioni [SI]</t>
  </si>
  <si>
    <t xml:space="preserve">5201610001</t>
  </si>
  <si>
    <t xml:space="preserve">Abbadia Isola</t>
  </si>
  <si>
    <t xml:space="preserve">5201620001</t>
  </si>
  <si>
    <t xml:space="preserve">5201610002</t>
  </si>
  <si>
    <t xml:space="preserve">Badesse</t>
  </si>
  <si>
    <t xml:space="preserve">5201620002</t>
  </si>
  <si>
    <t xml:space="preserve">Basciano</t>
  </si>
  <si>
    <t xml:space="preserve">5201610003</t>
  </si>
  <si>
    <t xml:space="preserve">Belverde</t>
  </si>
  <si>
    <t xml:space="preserve">5201620003</t>
  </si>
  <si>
    <t xml:space="preserve">Bivio Santo Stefano</t>
  </si>
  <si>
    <t xml:space="preserve">5201626704</t>
  </si>
  <si>
    <t xml:space="preserve">Bracciano</t>
  </si>
  <si>
    <t xml:space="preserve">5201620005</t>
  </si>
  <si>
    <t xml:space="preserve">Campo di Fiori</t>
  </si>
  <si>
    <t xml:space="preserve">5201620006</t>
  </si>
  <si>
    <t xml:space="preserve">Cannuccio</t>
  </si>
  <si>
    <t xml:space="preserve">5201620007</t>
  </si>
  <si>
    <t xml:space="preserve">Carpineta</t>
  </si>
  <si>
    <t xml:space="preserve">5201626609</t>
  </si>
  <si>
    <t xml:space="preserve">5201626734</t>
  </si>
  <si>
    <t xml:space="preserve">Case Operaie</t>
  </si>
  <si>
    <t xml:space="preserve">5201640000</t>
  </si>
  <si>
    <t xml:space="preserve">Case sparse_80</t>
  </si>
  <si>
    <t xml:space="preserve">5201620011</t>
  </si>
  <si>
    <t xml:space="preserve">5201610004</t>
  </si>
  <si>
    <t xml:space="preserve">Castellina Scalo</t>
  </si>
  <si>
    <t xml:space="preserve">5201626613</t>
  </si>
  <si>
    <t xml:space="preserve">Colle Ciupi</t>
  </si>
  <si>
    <t xml:space="preserve">5201620015</t>
  </si>
  <si>
    <t xml:space="preserve">Colombaio-Via Regioni</t>
  </si>
  <si>
    <t xml:space="preserve">5201620017</t>
  </si>
  <si>
    <t xml:space="preserve">Corpo Santo</t>
  </si>
  <si>
    <t xml:space="preserve">5201620018</t>
  </si>
  <si>
    <t xml:space="preserve">5201626620</t>
  </si>
  <si>
    <t xml:space="preserve">Gabbricce</t>
  </si>
  <si>
    <t xml:space="preserve">5201620016</t>
  </si>
  <si>
    <t xml:space="preserve">La Colonna</t>
  </si>
  <si>
    <t xml:space="preserve">5201620021</t>
  </si>
  <si>
    <t xml:space="preserve">La Ripa</t>
  </si>
  <si>
    <t xml:space="preserve">5201620032</t>
  </si>
  <si>
    <t xml:space="preserve">5201610005</t>
  </si>
  <si>
    <t xml:space="preserve">Lornano</t>
  </si>
  <si>
    <t xml:space="preserve">5201620022</t>
  </si>
  <si>
    <t xml:space="preserve">Monteresi</t>
  </si>
  <si>
    <t xml:space="preserve">5201610006</t>
  </si>
  <si>
    <t xml:space="preserve">Monteriggioni</t>
  </si>
  <si>
    <t xml:space="preserve">5201626623</t>
  </si>
  <si>
    <t xml:space="preserve">5201610007</t>
  </si>
  <si>
    <t xml:space="preserve">5201630001</t>
  </si>
  <si>
    <t xml:space="preserve">Rigoni</t>
  </si>
  <si>
    <t xml:space="preserve">5201620024</t>
  </si>
  <si>
    <t xml:space="preserve">San Dalmazio</t>
  </si>
  <si>
    <t xml:space="preserve">5201610008</t>
  </si>
  <si>
    <t xml:space="preserve">5201626725</t>
  </si>
  <si>
    <t xml:space="preserve">Santa Barbara-Miniera</t>
  </si>
  <si>
    <t xml:space="preserve">5201610009</t>
  </si>
  <si>
    <t xml:space="preserve">5201626626</t>
  </si>
  <si>
    <t xml:space="preserve">5201626727</t>
  </si>
  <si>
    <t xml:space="preserve">5201626728</t>
  </si>
  <si>
    <t xml:space="preserve">Sensano</t>
  </si>
  <si>
    <t xml:space="preserve">5201610010</t>
  </si>
  <si>
    <t xml:space="preserve">Strove</t>
  </si>
  <si>
    <t xml:space="preserve">5201610011</t>
  </si>
  <si>
    <t xml:space="preserve">Tognazza</t>
  </si>
  <si>
    <t xml:space="preserve">5201610012</t>
  </si>
  <si>
    <t xml:space="preserve">Uopini</t>
  </si>
  <si>
    <t xml:space="preserve">5201620031</t>
  </si>
  <si>
    <t xml:space="preserve">Vignaglia</t>
  </si>
  <si>
    <t xml:space="preserve">5201620033</t>
  </si>
  <si>
    <t xml:space="preserve">Villa Parigini</t>
  </si>
  <si>
    <t xml:space="preserve">Monteroni d'Arbia [SI]</t>
  </si>
  <si>
    <t xml:space="preserve">5201740000</t>
  </si>
  <si>
    <t xml:space="preserve">Case sparse_81</t>
  </si>
  <si>
    <t xml:space="preserve">5201720005</t>
  </si>
  <si>
    <t xml:space="preserve">Cuna</t>
  </si>
  <si>
    <t xml:space="preserve">5201726701</t>
  </si>
  <si>
    <t xml:space="preserve">Grotti Alto</t>
  </si>
  <si>
    <t xml:space="preserve">5201720002</t>
  </si>
  <si>
    <t xml:space="preserve">Le More</t>
  </si>
  <si>
    <t xml:space="preserve">5201710002</t>
  </si>
  <si>
    <t xml:space="preserve">Lucignano d'Arbia</t>
  </si>
  <si>
    <t xml:space="preserve">5201710003</t>
  </si>
  <si>
    <t xml:space="preserve">Monteroni d'Arbia</t>
  </si>
  <si>
    <t xml:space="preserve">5201710004</t>
  </si>
  <si>
    <t xml:space="preserve">Ponte A Tressa</t>
  </si>
  <si>
    <t xml:space="preserve">5201710005</t>
  </si>
  <si>
    <t xml:space="preserve">5201726603</t>
  </si>
  <si>
    <t xml:space="preserve">Quinciano</t>
  </si>
  <si>
    <t xml:space="preserve">5201720004</t>
  </si>
  <si>
    <t xml:space="preserve">Radi</t>
  </si>
  <si>
    <t xml:space="preserve">5201710006</t>
  </si>
  <si>
    <t xml:space="preserve">Ville di Corsano</t>
  </si>
  <si>
    <t xml:space="preserve">Monterotondo Marittimo [GR]</t>
  </si>
  <si>
    <t xml:space="preserve">5302740000</t>
  </si>
  <si>
    <t xml:space="preserve">Case sparse_127</t>
  </si>
  <si>
    <t xml:space="preserve">5302720001</t>
  </si>
  <si>
    <t xml:space="preserve">Frassine</t>
  </si>
  <si>
    <t xml:space="preserve">5302720002</t>
  </si>
  <si>
    <t xml:space="preserve">Griccioni</t>
  </si>
  <si>
    <t xml:space="preserve">5302720003</t>
  </si>
  <si>
    <t xml:space="preserve">Lago Boracifero</t>
  </si>
  <si>
    <t xml:space="preserve">5302710001</t>
  </si>
  <si>
    <t xml:space="preserve">Monterotondo Marittimo</t>
  </si>
  <si>
    <t xml:space="preserve">Montescudaio [PI]</t>
  </si>
  <si>
    <t xml:space="preserve">5002026604</t>
  </si>
  <si>
    <t xml:space="preserve">5002040000</t>
  </si>
  <si>
    <t xml:space="preserve">Case sparse_6</t>
  </si>
  <si>
    <t xml:space="preserve">5002010001</t>
  </si>
  <si>
    <t xml:space="preserve">Fiorino</t>
  </si>
  <si>
    <t xml:space="preserve">5002010002</t>
  </si>
  <si>
    <t xml:space="preserve">Montescudaio</t>
  </si>
  <si>
    <t xml:space="preserve">5002030001</t>
  </si>
  <si>
    <t xml:space="preserve">Poggio Gagliardo</t>
  </si>
  <si>
    <t xml:space="preserve">5002030002</t>
  </si>
  <si>
    <t xml:space="preserve">SP Bassa Val di Cecina</t>
  </si>
  <si>
    <t xml:space="preserve">Montespertoli [FI]</t>
  </si>
  <si>
    <t xml:space="preserve">4803020014</t>
  </si>
  <si>
    <t xml:space="preserve">Anselmo</t>
  </si>
  <si>
    <t xml:space="preserve">4803010001</t>
  </si>
  <si>
    <t xml:space="preserve">Baccaiano</t>
  </si>
  <si>
    <t xml:space="preserve">4803026602</t>
  </si>
  <si>
    <t xml:space="preserve">Botinaccio</t>
  </si>
  <si>
    <t xml:space="preserve">4803040000</t>
  </si>
  <si>
    <t xml:space="preserve">Case sparse_164</t>
  </si>
  <si>
    <t xml:space="preserve">4803026603</t>
  </si>
  <si>
    <t xml:space="preserve">Castiglioni</t>
  </si>
  <si>
    <t xml:space="preserve">4803030005</t>
  </si>
  <si>
    <t xml:space="preserve">Cerbaia</t>
  </si>
  <si>
    <t xml:space="preserve">4803026624</t>
  </si>
  <si>
    <t xml:space="preserve">Chinigiano</t>
  </si>
  <si>
    <t xml:space="preserve">4803020005</t>
  </si>
  <si>
    <t xml:space="preserve">4803010002</t>
  </si>
  <si>
    <t xml:space="preserve">4803020006</t>
  </si>
  <si>
    <t xml:space="preserve">Ghisone</t>
  </si>
  <si>
    <t xml:space="preserve">4803020007</t>
  </si>
  <si>
    <t xml:space="preserve">Gigliola</t>
  </si>
  <si>
    <t xml:space="preserve">4803020008</t>
  </si>
  <si>
    <t xml:space="preserve">Il Pino II</t>
  </si>
  <si>
    <t xml:space="preserve">4803020009</t>
  </si>
  <si>
    <t xml:space="preserve">4803020010</t>
  </si>
  <si>
    <t xml:space="preserve">La Buca</t>
  </si>
  <si>
    <t xml:space="preserve">4803020011</t>
  </si>
  <si>
    <t xml:space="preserve">4803026627</t>
  </si>
  <si>
    <t xml:space="preserve">4803020012</t>
  </si>
  <si>
    <t xml:space="preserve">Le Galvane</t>
  </si>
  <si>
    <t xml:space="preserve">4803030001</t>
  </si>
  <si>
    <t xml:space="preserve">Le Piane</t>
  </si>
  <si>
    <t xml:space="preserve">4803026613</t>
  </si>
  <si>
    <t xml:space="preserve">Leoni</t>
  </si>
  <si>
    <t xml:space="preserve">4803010003</t>
  </si>
  <si>
    <t xml:space="preserve">Lucardo</t>
  </si>
  <si>
    <t xml:space="preserve">4803010004</t>
  </si>
  <si>
    <t xml:space="preserve">4803010005</t>
  </si>
  <si>
    <t xml:space="preserve">4803030002</t>
  </si>
  <si>
    <t xml:space="preserve">Mela</t>
  </si>
  <si>
    <t xml:space="preserve">4803030004</t>
  </si>
  <si>
    <t xml:space="preserve">Molino del Ponte</t>
  </si>
  <si>
    <t xml:space="preserve">4803010006</t>
  </si>
  <si>
    <t xml:space="preserve">4803020015</t>
  </si>
  <si>
    <t xml:space="preserve">Monte Albino</t>
  </si>
  <si>
    <t xml:space="preserve">4803020016</t>
  </si>
  <si>
    <t xml:space="preserve">Montegufoni</t>
  </si>
  <si>
    <t xml:space="preserve">4803010007</t>
  </si>
  <si>
    <t xml:space="preserve">Montespertoli</t>
  </si>
  <si>
    <t xml:space="preserve">4803020025</t>
  </si>
  <si>
    <t xml:space="preserve">4803010008</t>
  </si>
  <si>
    <t xml:space="preserve">Ortimino</t>
  </si>
  <si>
    <t xml:space="preserve">4803020030</t>
  </si>
  <si>
    <t xml:space="preserve">Poggio al Topo</t>
  </si>
  <si>
    <t xml:space="preserve">4803026618</t>
  </si>
  <si>
    <t xml:space="preserve">Polvereto</t>
  </si>
  <si>
    <t xml:space="preserve">4803020019</t>
  </si>
  <si>
    <t xml:space="preserve">Poppiano</t>
  </si>
  <si>
    <t xml:space="preserve">4803026628</t>
  </si>
  <si>
    <t xml:space="preserve">Quercione</t>
  </si>
  <si>
    <t xml:space="preserve">4803010010</t>
  </si>
  <si>
    <t xml:space="preserve">4803026620</t>
  </si>
  <si>
    <t xml:space="preserve">San Quirico</t>
  </si>
  <si>
    <t xml:space="preserve">4803010009</t>
  </si>
  <si>
    <t xml:space="preserve">San Quirico in Collina</t>
  </si>
  <si>
    <t xml:space="preserve">4803020021</t>
  </si>
  <si>
    <t xml:space="preserve">Trecento</t>
  </si>
  <si>
    <t xml:space="preserve">4803020022</t>
  </si>
  <si>
    <t xml:space="preserve">Tresanti</t>
  </si>
  <si>
    <t xml:space="preserve">4803020026</t>
  </si>
  <si>
    <t xml:space="preserve">Turignano</t>
  </si>
  <si>
    <t xml:space="preserve">4803020023</t>
  </si>
  <si>
    <t xml:space="preserve">Montevarchi [AR]</t>
  </si>
  <si>
    <t xml:space="preserve">5102620001</t>
  </si>
  <si>
    <t xml:space="preserve">Acquaborra-Caselle</t>
  </si>
  <si>
    <t xml:space="preserve">5102610001</t>
  </si>
  <si>
    <t xml:space="preserve">Caposelvi</t>
  </si>
  <si>
    <t xml:space="preserve">5102620802</t>
  </si>
  <si>
    <t xml:space="preserve">Cappuccini</t>
  </si>
  <si>
    <t xml:space="preserve">5102640000</t>
  </si>
  <si>
    <t xml:space="preserve">Case sparse_51</t>
  </si>
  <si>
    <t xml:space="preserve">5102626604</t>
  </si>
  <si>
    <t xml:space="preserve">Cocoioni</t>
  </si>
  <si>
    <t xml:space="preserve">5102620005</t>
  </si>
  <si>
    <t xml:space="preserve">Crocefisso</t>
  </si>
  <si>
    <t xml:space="preserve">5102626612</t>
  </si>
  <si>
    <t xml:space="preserve">Gruccia Borrolungo</t>
  </si>
  <si>
    <t xml:space="preserve">5102610002</t>
  </si>
  <si>
    <t xml:space="preserve">5102610003</t>
  </si>
  <si>
    <t xml:space="preserve">Mercatale Valdarno</t>
  </si>
  <si>
    <t xml:space="preserve">5102610004</t>
  </si>
  <si>
    <t xml:space="preserve">Moncioni</t>
  </si>
  <si>
    <t xml:space="preserve">5102622606</t>
  </si>
  <si>
    <t xml:space="preserve">Monsorbi-Pettini</t>
  </si>
  <si>
    <t xml:space="preserve">5102610005</t>
  </si>
  <si>
    <t xml:space="preserve">Montevarchi</t>
  </si>
  <si>
    <t xml:space="preserve">5102620007</t>
  </si>
  <si>
    <t xml:space="preserve">Noferi-Lavatoio</t>
  </si>
  <si>
    <t xml:space="preserve">5102626609</t>
  </si>
  <si>
    <t xml:space="preserve">Poggio Cuccule</t>
  </si>
  <si>
    <t xml:space="preserve">5102626610</t>
  </si>
  <si>
    <t xml:space="preserve">Poggio San Marco</t>
  </si>
  <si>
    <t xml:space="preserve">5102610006</t>
  </si>
  <si>
    <t xml:space="preserve">Rendola</t>
  </si>
  <si>
    <t xml:space="preserve">5102610007</t>
  </si>
  <si>
    <t xml:space="preserve">Ricasoli</t>
  </si>
  <si>
    <t xml:space="preserve">5102610008</t>
  </si>
  <si>
    <t xml:space="preserve">Ventena</t>
  </si>
  <si>
    <t xml:space="preserve">Monteverdi Marittimo [PI]</t>
  </si>
  <si>
    <t xml:space="preserve">5002110001</t>
  </si>
  <si>
    <t xml:space="preserve">5002140000</t>
  </si>
  <si>
    <t xml:space="preserve">Case sparse_7</t>
  </si>
  <si>
    <t xml:space="preserve">5002120001</t>
  </si>
  <si>
    <t xml:space="preserve">Faro del Castelluccio</t>
  </si>
  <si>
    <t xml:space="preserve">5002110002</t>
  </si>
  <si>
    <t xml:space="preserve">Monteverdi Marittimo</t>
  </si>
  <si>
    <t xml:space="preserve">Monticiano [SI]</t>
  </si>
  <si>
    <t xml:space="preserve">5201840000</t>
  </si>
  <si>
    <t xml:space="preserve">Case sparse_82</t>
  </si>
  <si>
    <t xml:space="preserve">5201820001</t>
  </si>
  <si>
    <t xml:space="preserve">Castello di Tocchi</t>
  </si>
  <si>
    <t xml:space="preserve">5201820002</t>
  </si>
  <si>
    <t xml:space="preserve">5201810001</t>
  </si>
  <si>
    <t xml:space="preserve">5201810002</t>
  </si>
  <si>
    <t xml:space="preserve">Monticiano</t>
  </si>
  <si>
    <t xml:space="preserve">5201820003</t>
  </si>
  <si>
    <t xml:space="preserve">5201810003</t>
  </si>
  <si>
    <t xml:space="preserve">San Lorenzo A Merse</t>
  </si>
  <si>
    <t xml:space="preserve">5201810004</t>
  </si>
  <si>
    <t xml:space="preserve">Scalvaia</t>
  </si>
  <si>
    <t xml:space="preserve">5201820004</t>
  </si>
  <si>
    <t xml:space="preserve">5201810005</t>
  </si>
  <si>
    <t xml:space="preserve">Tocchi</t>
  </si>
  <si>
    <t xml:space="preserve">Montieri [GR]</t>
  </si>
  <si>
    <t xml:space="preserve">5301710001</t>
  </si>
  <si>
    <t xml:space="preserve">Boccheggiano</t>
  </si>
  <si>
    <t xml:space="preserve">5301726704</t>
  </si>
  <si>
    <t xml:space="preserve">Campiano II</t>
  </si>
  <si>
    <t xml:space="preserve">5301740000</t>
  </si>
  <si>
    <t xml:space="preserve">Case sparse_117</t>
  </si>
  <si>
    <t xml:space="preserve">5301730001</t>
  </si>
  <si>
    <t xml:space="preserve">Centrale Elettrica Travale</t>
  </si>
  <si>
    <t xml:space="preserve">5301710002</t>
  </si>
  <si>
    <t xml:space="preserve">Gerfalco</t>
  </si>
  <si>
    <t xml:space="preserve">5301726605</t>
  </si>
  <si>
    <t xml:space="preserve">La Fabbrica II</t>
  </si>
  <si>
    <t xml:space="preserve">5301726603</t>
  </si>
  <si>
    <t xml:space="preserve">Le Fornaci</t>
  </si>
  <si>
    <t xml:space="preserve">5301710003</t>
  </si>
  <si>
    <t xml:space="preserve">5301710004</t>
  </si>
  <si>
    <t xml:space="preserve">Travale</t>
  </si>
  <si>
    <t xml:space="preserve">Montignoso [MS]</t>
  </si>
  <si>
    <t xml:space="preserve">4501110001</t>
  </si>
  <si>
    <t xml:space="preserve">Capanne-Prato-Cinquale</t>
  </si>
  <si>
    <t xml:space="preserve">4501140000</t>
  </si>
  <si>
    <t xml:space="preserve">Case sparse_233</t>
  </si>
  <si>
    <t xml:space="preserve">4501120002</t>
  </si>
  <si>
    <t xml:space="preserve">Corsanico</t>
  </si>
  <si>
    <t xml:space="preserve">4501120003</t>
  </si>
  <si>
    <t xml:space="preserve">4501110003</t>
  </si>
  <si>
    <t xml:space="preserve">San Vito-Cerreto</t>
  </si>
  <si>
    <t xml:space="preserve">4501110002</t>
  </si>
  <si>
    <t xml:space="preserve">Sant'Eustachio</t>
  </si>
  <si>
    <t xml:space="preserve">4501120004</t>
  </si>
  <si>
    <t xml:space="preserve">Vietina</t>
  </si>
  <si>
    <t xml:space="preserve">Montopoli in Val d'Arno [PI]</t>
  </si>
  <si>
    <t xml:space="preserve">5002240000</t>
  </si>
  <si>
    <t xml:space="preserve">Case sparse_8</t>
  </si>
  <si>
    <t xml:space="preserve">5002210001</t>
  </si>
  <si>
    <t xml:space="preserve">Castel del Bosco</t>
  </si>
  <si>
    <t xml:space="preserve">5002220002</t>
  </si>
  <si>
    <t xml:space="preserve">Gasparrino</t>
  </si>
  <si>
    <t xml:space="preserve">5002220009</t>
  </si>
  <si>
    <t xml:space="preserve">La Puce-San Jacopo</t>
  </si>
  <si>
    <t xml:space="preserve">5002210002</t>
  </si>
  <si>
    <t xml:space="preserve">Marti</t>
  </si>
  <si>
    <t xml:space="preserve">5002226603</t>
  </si>
  <si>
    <t xml:space="preserve">Masoria</t>
  </si>
  <si>
    <t xml:space="preserve">5002210003</t>
  </si>
  <si>
    <t xml:space="preserve">Montopoli</t>
  </si>
  <si>
    <t xml:space="preserve">5002220005</t>
  </si>
  <si>
    <t xml:space="preserve">Musciano</t>
  </si>
  <si>
    <t xml:space="preserve">5002226706</t>
  </si>
  <si>
    <t xml:space="preserve">5002210004</t>
  </si>
  <si>
    <t xml:space="preserve">5002220007</t>
  </si>
  <si>
    <t xml:space="preserve">Sant'Andrea alle Fornaci</t>
  </si>
  <si>
    <t xml:space="preserve">5002226708</t>
  </si>
  <si>
    <t xml:space="preserve">Varramista</t>
  </si>
  <si>
    <t xml:space="preserve">Mulazzo [MS]</t>
  </si>
  <si>
    <t xml:space="preserve">4501220001</t>
  </si>
  <si>
    <t xml:space="preserve">Arionzo-Cravilla</t>
  </si>
  <si>
    <t xml:space="preserve">4501210001</t>
  </si>
  <si>
    <t xml:space="preserve">Arpiola-Pianfurcano</t>
  </si>
  <si>
    <t xml:space="preserve">4501210002</t>
  </si>
  <si>
    <t xml:space="preserve">Borgo</t>
  </si>
  <si>
    <t xml:space="preserve">4501210003</t>
  </si>
  <si>
    <t xml:space="preserve">Busatica</t>
  </si>
  <si>
    <t xml:space="preserve">4501220002</t>
  </si>
  <si>
    <t xml:space="preserve">Campoli</t>
  </si>
  <si>
    <t xml:space="preserve">4501220003</t>
  </si>
  <si>
    <t xml:space="preserve">Canossa</t>
  </si>
  <si>
    <t xml:space="preserve">4501226604</t>
  </si>
  <si>
    <t xml:space="preserve">Casa di Loia</t>
  </si>
  <si>
    <t xml:space="preserve">4501240000</t>
  </si>
  <si>
    <t xml:space="preserve">Case sparse_234</t>
  </si>
  <si>
    <t xml:space="preserve">4501220005</t>
  </si>
  <si>
    <t xml:space="preserve">Cassana</t>
  </si>
  <si>
    <t xml:space="preserve">4501210004</t>
  </si>
  <si>
    <t xml:space="preserve">Castagnetoli</t>
  </si>
  <si>
    <t xml:space="preserve">4501226606</t>
  </si>
  <si>
    <t xml:space="preserve">Costa d'Arzola</t>
  </si>
  <si>
    <t xml:space="preserve">4501220008</t>
  </si>
  <si>
    <t xml:space="preserve">Crocetta</t>
  </si>
  <si>
    <t xml:space="preserve">4501210005</t>
  </si>
  <si>
    <t xml:space="preserve">Foce</t>
  </si>
  <si>
    <t xml:space="preserve">4501210006</t>
  </si>
  <si>
    <t xml:space="preserve">Gavedo</t>
  </si>
  <si>
    <t xml:space="preserve">4501210007</t>
  </si>
  <si>
    <t xml:space="preserve">Lusuolo</t>
  </si>
  <si>
    <t xml:space="preserve">4501210008</t>
  </si>
  <si>
    <t xml:space="preserve">Montereggio</t>
  </si>
  <si>
    <t xml:space="preserve">4501210009</t>
  </si>
  <si>
    <t xml:space="preserve">Mulazzo</t>
  </si>
  <si>
    <t xml:space="preserve">4501210010</t>
  </si>
  <si>
    <t xml:space="preserve">Parana</t>
  </si>
  <si>
    <t xml:space="preserve">4501220009</t>
  </si>
  <si>
    <t xml:space="preserve">4501210011</t>
  </si>
  <si>
    <t xml:space="preserve">Ponte Magra</t>
  </si>
  <si>
    <t xml:space="preserve">4501210012</t>
  </si>
  <si>
    <t xml:space="preserve">Pozzo</t>
  </si>
  <si>
    <t xml:space="preserve">4501220010</t>
  </si>
  <si>
    <t xml:space="preserve">Rivazzo</t>
  </si>
  <si>
    <t xml:space="preserve">4501220012</t>
  </si>
  <si>
    <t xml:space="preserve">Serla</t>
  </si>
  <si>
    <t xml:space="preserve">4501210013</t>
  </si>
  <si>
    <t xml:space="preserve">Stallone-Talavorno</t>
  </si>
  <si>
    <t xml:space="preserve">4501220014</t>
  </si>
  <si>
    <t xml:space="preserve">Villa Ghelfi</t>
  </si>
  <si>
    <t xml:space="preserve">Murlo [SI]</t>
  </si>
  <si>
    <t xml:space="preserve">5201920002</t>
  </si>
  <si>
    <t xml:space="preserve">Befa</t>
  </si>
  <si>
    <t xml:space="preserve">5201926611</t>
  </si>
  <si>
    <t xml:space="preserve">Campriano</t>
  </si>
  <si>
    <t xml:space="preserve">5201920003</t>
  </si>
  <si>
    <t xml:space="preserve">Casanova</t>
  </si>
  <si>
    <t xml:space="preserve">5201910001</t>
  </si>
  <si>
    <t xml:space="preserve">Casciano</t>
  </si>
  <si>
    <t xml:space="preserve">5201940000</t>
  </si>
  <si>
    <t xml:space="preserve">Case sparse_83</t>
  </si>
  <si>
    <t xml:space="preserve">5201920004</t>
  </si>
  <si>
    <t xml:space="preserve">Fontazzi</t>
  </si>
  <si>
    <t xml:space="preserve">5201920005</t>
  </si>
  <si>
    <t xml:space="preserve">Lupompesi</t>
  </si>
  <si>
    <t xml:space="preserve">5201920006</t>
  </si>
  <si>
    <t xml:space="preserve">Miniera di Murlo</t>
  </si>
  <si>
    <t xml:space="preserve">5201920007</t>
  </si>
  <si>
    <t xml:space="preserve">Montepescini</t>
  </si>
  <si>
    <t xml:space="preserve">5201920008</t>
  </si>
  <si>
    <t xml:space="preserve">Murlo</t>
  </si>
  <si>
    <t xml:space="preserve">5201920009</t>
  </si>
  <si>
    <t xml:space="preserve">Poggiobrucoli</t>
  </si>
  <si>
    <t xml:space="preserve">5201910002</t>
  </si>
  <si>
    <t xml:space="preserve">Vescovado</t>
  </si>
  <si>
    <t xml:space="preserve">Orbetello [GR]</t>
  </si>
  <si>
    <t xml:space="preserve">5301810001</t>
  </si>
  <si>
    <t xml:space="preserve">Albinia</t>
  </si>
  <si>
    <t xml:space="preserve">5301810002</t>
  </si>
  <si>
    <t xml:space="preserve">Ansedonia</t>
  </si>
  <si>
    <t xml:space="preserve">5301840000</t>
  </si>
  <si>
    <t xml:space="preserve">Case sparse_118</t>
  </si>
  <si>
    <t xml:space="preserve">5301810003</t>
  </si>
  <si>
    <t xml:space="preserve">Fonteblanda</t>
  </si>
  <si>
    <t xml:space="preserve">5301810004</t>
  </si>
  <si>
    <t xml:space="preserve">Giannella</t>
  </si>
  <si>
    <t xml:space="preserve">5301810005</t>
  </si>
  <si>
    <t xml:space="preserve">Orbetello</t>
  </si>
  <si>
    <t xml:space="preserve">5301810006</t>
  </si>
  <si>
    <t xml:space="preserve">Orbetello Scalo</t>
  </si>
  <si>
    <t xml:space="preserve">5301820001</t>
  </si>
  <si>
    <t xml:space="preserve">Polverosa</t>
  </si>
  <si>
    <t xml:space="preserve">5301820002</t>
  </si>
  <si>
    <t xml:space="preserve">5301820005</t>
  </si>
  <si>
    <t xml:space="preserve">Saline Sadum</t>
  </si>
  <si>
    <t xml:space="preserve">5301826603</t>
  </si>
  <si>
    <t xml:space="preserve">San Donato Centro</t>
  </si>
  <si>
    <t xml:space="preserve">5301826704</t>
  </si>
  <si>
    <t xml:space="preserve">San Donato Vecchio</t>
  </si>
  <si>
    <t xml:space="preserve">5301810008</t>
  </si>
  <si>
    <t xml:space="preserve">Talamone</t>
  </si>
  <si>
    <t xml:space="preserve">5301830001</t>
  </si>
  <si>
    <t xml:space="preserve">Zona Artigianale</t>
  </si>
  <si>
    <t xml:space="preserve">Orciano Pisano [PI]</t>
  </si>
  <si>
    <t xml:space="preserve">5002340000</t>
  </si>
  <si>
    <t xml:space="preserve">Case sparse_9</t>
  </si>
  <si>
    <t xml:space="preserve">5002310001</t>
  </si>
  <si>
    <t xml:space="preserve">Orciano Pisano</t>
  </si>
  <si>
    <t xml:space="preserve">5002326602</t>
  </si>
  <si>
    <t xml:space="preserve">Ortignano Raggiolo [AR]</t>
  </si>
  <si>
    <t xml:space="preserve">5102710001</t>
  </si>
  <si>
    <t xml:space="preserve">Badia Tega</t>
  </si>
  <si>
    <t xml:space="preserve">5102740000</t>
  </si>
  <si>
    <t xml:space="preserve">Case sparse_52</t>
  </si>
  <si>
    <t xml:space="preserve">5102726602</t>
  </si>
  <si>
    <t xml:space="preserve">Monte Borgnoli</t>
  </si>
  <si>
    <t xml:space="preserve">5102710002</t>
  </si>
  <si>
    <t xml:space="preserve">Ortignano</t>
  </si>
  <si>
    <t xml:space="preserve">5102710003</t>
  </si>
  <si>
    <t xml:space="preserve">Raggiolo</t>
  </si>
  <si>
    <t xml:space="preserve">5102710004</t>
  </si>
  <si>
    <t xml:space="preserve">5102720001</t>
  </si>
  <si>
    <t xml:space="preserve">Palaia [PI]</t>
  </si>
  <si>
    <t xml:space="preserve">5002420005</t>
  </si>
  <si>
    <t xml:space="preserve">Alica</t>
  </si>
  <si>
    <t xml:space="preserve">5002410001</t>
  </si>
  <si>
    <t xml:space="preserve">Baccanella</t>
  </si>
  <si>
    <t xml:space="preserve">5002440000</t>
  </si>
  <si>
    <t xml:space="preserve">Case sparse_10</t>
  </si>
  <si>
    <t xml:space="preserve">5002410002</t>
  </si>
  <si>
    <t xml:space="preserve">Forcoli</t>
  </si>
  <si>
    <t xml:space="preserve">5002420003</t>
  </si>
  <si>
    <t xml:space="preserve">Gello</t>
  </si>
  <si>
    <t xml:space="preserve">5002420006</t>
  </si>
  <si>
    <t xml:space="preserve">Montechiari-Montacchita</t>
  </si>
  <si>
    <t xml:space="preserve">5002410004</t>
  </si>
  <si>
    <t xml:space="preserve">Montefoscoli</t>
  </si>
  <si>
    <t xml:space="preserve">5002410005</t>
  </si>
  <si>
    <t xml:space="preserve">Palaia</t>
  </si>
  <si>
    <t xml:space="preserve">5002410006</t>
  </si>
  <si>
    <t xml:space="preserve">Partino</t>
  </si>
  <si>
    <t xml:space="preserve">Palazzuolo sul Senio [FI]</t>
  </si>
  <si>
    <t xml:space="preserve">4803140000</t>
  </si>
  <si>
    <t xml:space="preserve">Case sparse_165</t>
  </si>
  <si>
    <t xml:space="preserve">4803126602</t>
  </si>
  <si>
    <t xml:space="preserve">Misileo</t>
  </si>
  <si>
    <t xml:space="preserve">4803110001</t>
  </si>
  <si>
    <t xml:space="preserve">Palazzuolo sul Senio</t>
  </si>
  <si>
    <t xml:space="preserve">Peccioli [PI]</t>
  </si>
  <si>
    <t xml:space="preserve">5002540000</t>
  </si>
  <si>
    <t xml:space="preserve">Case sparse_11</t>
  </si>
  <si>
    <t xml:space="preserve">5002510001</t>
  </si>
  <si>
    <t xml:space="preserve">Fabbrica</t>
  </si>
  <si>
    <t xml:space="preserve">5002520003</t>
  </si>
  <si>
    <t xml:space="preserve">Frazione di Cedri</t>
  </si>
  <si>
    <t xml:space="preserve">5002510002</t>
  </si>
  <si>
    <t xml:space="preserve">Ghizzano</t>
  </si>
  <si>
    <t xml:space="preserve">5002510003</t>
  </si>
  <si>
    <t xml:space="preserve">Legoli</t>
  </si>
  <si>
    <t xml:space="preserve">5002526601</t>
  </si>
  <si>
    <t xml:space="preserve">Libbiano</t>
  </si>
  <si>
    <t xml:space="preserve">5002510004</t>
  </si>
  <si>
    <t xml:space="preserve">5002520002</t>
  </si>
  <si>
    <t xml:space="preserve">Montelopio</t>
  </si>
  <si>
    <t xml:space="preserve">5002510005</t>
  </si>
  <si>
    <t xml:space="preserve">Peccioli</t>
  </si>
  <si>
    <t xml:space="preserve">5002530001</t>
  </si>
  <si>
    <t xml:space="preserve">Zona Industriale La Fila</t>
  </si>
  <si>
    <t xml:space="preserve">Pelago [FI]</t>
  </si>
  <si>
    <t xml:space="preserve">4803210001</t>
  </si>
  <si>
    <t xml:space="preserve">Borselli</t>
  </si>
  <si>
    <t xml:space="preserve">4803220801</t>
  </si>
  <si>
    <t xml:space="preserve">Campiglioni</t>
  </si>
  <si>
    <t xml:space="preserve">4803210002</t>
  </si>
  <si>
    <t xml:space="preserve">4803240000</t>
  </si>
  <si>
    <t xml:space="preserve">Case sparse_166</t>
  </si>
  <si>
    <t xml:space="preserve">4803226602</t>
  </si>
  <si>
    <t xml:space="preserve">4803210003</t>
  </si>
  <si>
    <t xml:space="preserve">4803210004</t>
  </si>
  <si>
    <t xml:space="preserve">Diacceto</t>
  </si>
  <si>
    <t xml:space="preserve">4803220803</t>
  </si>
  <si>
    <t xml:space="preserve">Eremo di Compiglioni</t>
  </si>
  <si>
    <t xml:space="preserve">4803210005</t>
  </si>
  <si>
    <t xml:space="preserve">Ferrano</t>
  </si>
  <si>
    <t xml:space="preserve">4803210006</t>
  </si>
  <si>
    <t xml:space="preserve">Fontisterni</t>
  </si>
  <si>
    <t xml:space="preserve">4803226604</t>
  </si>
  <si>
    <t xml:space="preserve">4803226705</t>
  </si>
  <si>
    <t xml:space="preserve">Grassina</t>
  </si>
  <si>
    <t xml:space="preserve">4803210007</t>
  </si>
  <si>
    <t xml:space="preserve">Le Palaie</t>
  </si>
  <si>
    <t xml:space="preserve">4803226616</t>
  </si>
  <si>
    <t xml:space="preserve">Magnale</t>
  </si>
  <si>
    <t xml:space="preserve">4803220006</t>
  </si>
  <si>
    <t xml:space="preserve">Massolina</t>
  </si>
  <si>
    <t xml:space="preserve">4803226607</t>
  </si>
  <si>
    <t xml:space="preserve">Meo</t>
  </si>
  <si>
    <t xml:space="preserve">4803226615</t>
  </si>
  <si>
    <t xml:space="preserve">Nipozzano</t>
  </si>
  <si>
    <t xml:space="preserve">4803226608</t>
  </si>
  <si>
    <t xml:space="preserve">Pagiano</t>
  </si>
  <si>
    <t xml:space="preserve">4803210008</t>
  </si>
  <si>
    <t xml:space="preserve">4803210009</t>
  </si>
  <si>
    <t xml:space="preserve">Pelago</t>
  </si>
  <si>
    <t xml:space="preserve">4803226709</t>
  </si>
  <si>
    <t xml:space="preserve">Podere Lucignano</t>
  </si>
  <si>
    <t xml:space="preserve">4803226710</t>
  </si>
  <si>
    <t xml:space="preserve">Pogginano</t>
  </si>
  <si>
    <t xml:space="preserve">4803226711</t>
  </si>
  <si>
    <t xml:space="preserve">Poggio Sano</t>
  </si>
  <si>
    <t xml:space="preserve">4803210010</t>
  </si>
  <si>
    <t xml:space="preserve">Raggioli</t>
  </si>
  <si>
    <t xml:space="preserve">4803221112</t>
  </si>
  <si>
    <t xml:space="preserve">Ristonchi</t>
  </si>
  <si>
    <t xml:space="preserve">4803210011</t>
  </si>
  <si>
    <t xml:space="preserve">San Francesco</t>
  </si>
  <si>
    <t xml:space="preserve">4803226617</t>
  </si>
  <si>
    <t xml:space="preserve">4803210012</t>
  </si>
  <si>
    <t xml:space="preserve">Sant'Ellero</t>
  </si>
  <si>
    <t xml:space="preserve">4803220013</t>
  </si>
  <si>
    <t xml:space="preserve">Stentatoio</t>
  </si>
  <si>
    <t xml:space="preserve">5102826611</t>
  </si>
  <si>
    <t xml:space="preserve">Casal Gori</t>
  </si>
  <si>
    <t xml:space="preserve">5102840000</t>
  </si>
  <si>
    <t xml:space="preserve">Case sparse_53</t>
  </si>
  <si>
    <t xml:space="preserve">5102810001</t>
  </si>
  <si>
    <t xml:space="preserve">Cavi-Casalone</t>
  </si>
  <si>
    <t xml:space="preserve">5102826602</t>
  </si>
  <si>
    <t xml:space="preserve">Il Bagno</t>
  </si>
  <si>
    <t xml:space="preserve">5102826603</t>
  </si>
  <si>
    <t xml:space="preserve">Il Fatai</t>
  </si>
  <si>
    <t xml:space="preserve">5102826612</t>
  </si>
  <si>
    <t xml:space="preserve">5102826704</t>
  </si>
  <si>
    <t xml:space="preserve">La Trove</t>
  </si>
  <si>
    <t xml:space="preserve">5102820005</t>
  </si>
  <si>
    <t xml:space="preserve">Malafrasca-San Frustino</t>
  </si>
  <si>
    <t xml:space="preserve">5102810002</t>
  </si>
  <si>
    <t xml:space="preserve">5102810003</t>
  </si>
  <si>
    <t xml:space="preserve">Pergine Valdarno</t>
  </si>
  <si>
    <t xml:space="preserve">5102810004</t>
  </si>
  <si>
    <t xml:space="preserve">Pieve A Presciano</t>
  </si>
  <si>
    <t xml:space="preserve">5102820007</t>
  </si>
  <si>
    <t xml:space="preserve">Poggio Bagnoli</t>
  </si>
  <si>
    <t xml:space="preserve">5102820009</t>
  </si>
  <si>
    <t xml:space="preserve">Pescaglia [LU]</t>
  </si>
  <si>
    <t xml:space="preserve">4602210001</t>
  </si>
  <si>
    <t xml:space="preserve">Aiola-Il Colletto</t>
  </si>
  <si>
    <t xml:space="preserve">4602220001</t>
  </si>
  <si>
    <t xml:space="preserve">Ansana</t>
  </si>
  <si>
    <t xml:space="preserve">4602220002</t>
  </si>
  <si>
    <t xml:space="preserve">Barbamento</t>
  </si>
  <si>
    <t xml:space="preserve">4602220003</t>
  </si>
  <si>
    <t xml:space="preserve">Bozzano</t>
  </si>
  <si>
    <t xml:space="preserve">4602240000</t>
  </si>
  <si>
    <t xml:space="preserve">Case sparse_261</t>
  </si>
  <si>
    <t xml:space="preserve">4602210002</t>
  </si>
  <si>
    <t xml:space="preserve">Celle</t>
  </si>
  <si>
    <t xml:space="preserve">4602210003</t>
  </si>
  <si>
    <t xml:space="preserve">Colognora</t>
  </si>
  <si>
    <t xml:space="preserve">4602210004</t>
  </si>
  <si>
    <t xml:space="preserve">Convalle</t>
  </si>
  <si>
    <t xml:space="preserve">4602210005</t>
  </si>
  <si>
    <t xml:space="preserve">Focchia</t>
  </si>
  <si>
    <t xml:space="preserve">4602220005</t>
  </si>
  <si>
    <t xml:space="preserve">Focchia di Sotto</t>
  </si>
  <si>
    <t xml:space="preserve">4602220006</t>
  </si>
  <si>
    <t xml:space="preserve">Fondagno</t>
  </si>
  <si>
    <t xml:space="preserve">4602210006</t>
  </si>
  <si>
    <t xml:space="preserve">4602226607</t>
  </si>
  <si>
    <t xml:space="preserve">Grabbia</t>
  </si>
  <si>
    <t xml:space="preserve">4602210007</t>
  </si>
  <si>
    <t xml:space="preserve">Loppeglia-Fiano</t>
  </si>
  <si>
    <t xml:space="preserve">4602226709</t>
  </si>
  <si>
    <t xml:space="preserve">4602210008</t>
  </si>
  <si>
    <t xml:space="preserve">Pascoso</t>
  </si>
  <si>
    <t xml:space="preserve">4602210009</t>
  </si>
  <si>
    <t xml:space="preserve">Pescaglia</t>
  </si>
  <si>
    <t xml:space="preserve">4602226710</t>
  </si>
  <si>
    <t xml:space="preserve">Piaggiori</t>
  </si>
  <si>
    <t xml:space="preserve">4602210010</t>
  </si>
  <si>
    <t xml:space="preserve">Piegaio Alto</t>
  </si>
  <si>
    <t xml:space="preserve">4602210011</t>
  </si>
  <si>
    <t xml:space="preserve">Piegaio Basso</t>
  </si>
  <si>
    <t xml:space="preserve">4602210012</t>
  </si>
  <si>
    <t xml:space="preserve">San Martino in Freddana-Monsagrati</t>
  </si>
  <si>
    <t xml:space="preserve">4602210013</t>
  </si>
  <si>
    <t xml:space="preserve">4602210014</t>
  </si>
  <si>
    <t xml:space="preserve">4602220011</t>
  </si>
  <si>
    <t xml:space="preserve">Vetrianello</t>
  </si>
  <si>
    <t xml:space="preserve">4602210015</t>
  </si>
  <si>
    <t xml:space="preserve">Vetriano</t>
  </si>
  <si>
    <t xml:space="preserve">4602210016</t>
  </si>
  <si>
    <t xml:space="preserve">Villa a Roggio</t>
  </si>
  <si>
    <t xml:space="preserve">4602220012</t>
  </si>
  <si>
    <t xml:space="preserve">Villabuona</t>
  </si>
  <si>
    <t xml:space="preserve">4602220013</t>
  </si>
  <si>
    <t xml:space="preserve">Ville</t>
  </si>
  <si>
    <t xml:space="preserve">Pescia [PT]</t>
  </si>
  <si>
    <t xml:space="preserve">4701210001</t>
  </si>
  <si>
    <t xml:space="preserve">Aramo</t>
  </si>
  <si>
    <t xml:space="preserve">4701220002</t>
  </si>
  <si>
    <t xml:space="preserve">Calamari</t>
  </si>
  <si>
    <t xml:space="preserve">4701210015</t>
  </si>
  <si>
    <t xml:space="preserve">Caporaletto</t>
  </si>
  <si>
    <t xml:space="preserve">4701220004</t>
  </si>
  <si>
    <t xml:space="preserve">Case Fantozzi</t>
  </si>
  <si>
    <t xml:space="preserve">4701240000</t>
  </si>
  <si>
    <t xml:space="preserve">Case sparse_286</t>
  </si>
  <si>
    <t xml:space="preserve">4701210002</t>
  </si>
  <si>
    <t xml:space="preserve">4701210003</t>
  </si>
  <si>
    <t xml:space="preserve">Chiodo</t>
  </si>
  <si>
    <t xml:space="preserve">4701226613</t>
  </si>
  <si>
    <t xml:space="preserve">Colle del Lupo</t>
  </si>
  <si>
    <t xml:space="preserve">4701210004</t>
  </si>
  <si>
    <t xml:space="preserve">Collodi</t>
  </si>
  <si>
    <t xml:space="preserve">4701210005</t>
  </si>
  <si>
    <t xml:space="preserve">4701220006</t>
  </si>
  <si>
    <t xml:space="preserve">Macchino</t>
  </si>
  <si>
    <t xml:space="preserve">4701210006</t>
  </si>
  <si>
    <t xml:space="preserve">Medicina</t>
  </si>
  <si>
    <t xml:space="preserve">4701220007</t>
  </si>
  <si>
    <t xml:space="preserve">Monte a Pescia</t>
  </si>
  <si>
    <t xml:space="preserve">4701230001</t>
  </si>
  <si>
    <t xml:space="preserve">Obiettivo II</t>
  </si>
  <si>
    <t xml:space="preserve">4701210008</t>
  </si>
  <si>
    <t xml:space="preserve">Pescia</t>
  </si>
  <si>
    <t xml:space="preserve">4701220008</t>
  </si>
  <si>
    <t xml:space="preserve">Pesciamorta</t>
  </si>
  <si>
    <t xml:space="preserve">4701210009</t>
  </si>
  <si>
    <t xml:space="preserve">Pietrabuona</t>
  </si>
  <si>
    <t xml:space="preserve">4701226609</t>
  </si>
  <si>
    <t xml:space="preserve">Ponte di Castelvecchio</t>
  </si>
  <si>
    <t xml:space="preserve">4701210010</t>
  </si>
  <si>
    <t xml:space="preserve">Pontito</t>
  </si>
  <si>
    <t xml:space="preserve">4701226610</t>
  </si>
  <si>
    <t xml:space="preserve">4701210011</t>
  </si>
  <si>
    <t xml:space="preserve">4701210012</t>
  </si>
  <si>
    <t xml:space="preserve">Sorana</t>
  </si>
  <si>
    <t xml:space="preserve">4701210013</t>
  </si>
  <si>
    <t xml:space="preserve">Stiappa</t>
  </si>
  <si>
    <t xml:space="preserve">4701210014</t>
  </si>
  <si>
    <t xml:space="preserve">Vellano</t>
  </si>
  <si>
    <t xml:space="preserve">4701226611</t>
  </si>
  <si>
    <t xml:space="preserve">Via Romana</t>
  </si>
  <si>
    <t xml:space="preserve">5102910001</t>
  </si>
  <si>
    <t xml:space="preserve">Casa Biondo</t>
  </si>
  <si>
    <t xml:space="preserve">5102940000</t>
  </si>
  <si>
    <t xml:space="preserve">Case sparse_54</t>
  </si>
  <si>
    <t xml:space="preserve">5102926601</t>
  </si>
  <si>
    <t xml:space="preserve">Caselli</t>
  </si>
  <si>
    <t xml:space="preserve">5102910002</t>
  </si>
  <si>
    <t xml:space="preserve">Faella</t>
  </si>
  <si>
    <t xml:space="preserve">5102910003</t>
  </si>
  <si>
    <t xml:space="preserve">Matassino</t>
  </si>
  <si>
    <t xml:space="preserve">5102920007</t>
  </si>
  <si>
    <t xml:space="preserve">Montalpero</t>
  </si>
  <si>
    <t xml:space="preserve">5102920003</t>
  </si>
  <si>
    <t xml:space="preserve">Ontaneto</t>
  </si>
  <si>
    <t xml:space="preserve">5102920004</t>
  </si>
  <si>
    <t xml:space="preserve">5102910004</t>
  </si>
  <si>
    <t xml:space="preserve">Pian di Scò</t>
  </si>
  <si>
    <t xml:space="preserve">5102920005</t>
  </si>
  <si>
    <t xml:space="preserve">5102926606</t>
  </si>
  <si>
    <t xml:space="preserve">Simonti</t>
  </si>
  <si>
    <t xml:space="preserve">5102910005</t>
  </si>
  <si>
    <t xml:space="preserve">Vaggio</t>
  </si>
  <si>
    <t xml:space="preserve">Piancastagnaio [SI]</t>
  </si>
  <si>
    <t xml:space="preserve">5202026601</t>
  </si>
  <si>
    <t xml:space="preserve">Capannacce</t>
  </si>
  <si>
    <t xml:space="preserve">5202026602</t>
  </si>
  <si>
    <t xml:space="preserve">Casa del Corto</t>
  </si>
  <si>
    <t xml:space="preserve">5202030005</t>
  </si>
  <si>
    <t xml:space="preserve">Casa di Paolo</t>
  </si>
  <si>
    <t xml:space="preserve">5202040000</t>
  </si>
  <si>
    <t xml:space="preserve">Case sparse_84</t>
  </si>
  <si>
    <t xml:space="preserve">5202026603</t>
  </si>
  <si>
    <t xml:space="preserve">5202020005</t>
  </si>
  <si>
    <t xml:space="preserve">La Valletta</t>
  </si>
  <si>
    <t xml:space="preserve">5202030002</t>
  </si>
  <si>
    <t xml:space="preserve">Localitá Casa del Corto</t>
  </si>
  <si>
    <t xml:space="preserve">5202030004</t>
  </si>
  <si>
    <t xml:space="preserve">Localitá I Paicci</t>
  </si>
  <si>
    <t xml:space="preserve">5202030001</t>
  </si>
  <si>
    <t xml:space="preserve">Localitá la Rota</t>
  </si>
  <si>
    <t xml:space="preserve">5202030003</t>
  </si>
  <si>
    <t xml:space="preserve">Localitá Valsacco</t>
  </si>
  <si>
    <t xml:space="preserve">5202010001</t>
  </si>
  <si>
    <t xml:space="preserve">Piancastagnaio</t>
  </si>
  <si>
    <t xml:space="preserve">5202010002</t>
  </si>
  <si>
    <t xml:space="preserve">Quaranta</t>
  </si>
  <si>
    <t xml:space="preserve">5202010003</t>
  </si>
  <si>
    <t xml:space="preserve">Saragiolo</t>
  </si>
  <si>
    <t xml:space="preserve">5202010004</t>
  </si>
  <si>
    <t xml:space="preserve">Tre Case</t>
  </si>
  <si>
    <t xml:space="preserve">Piazza al Serchio [LU]</t>
  </si>
  <si>
    <t xml:space="preserve">4602310001</t>
  </si>
  <si>
    <t xml:space="preserve">Borsigliana</t>
  </si>
  <si>
    <t xml:space="preserve">4602340000</t>
  </si>
  <si>
    <t xml:space="preserve">Case sparse_262</t>
  </si>
  <si>
    <t xml:space="preserve">4602326601</t>
  </si>
  <si>
    <t xml:space="preserve">Cimocroce</t>
  </si>
  <si>
    <t xml:space="preserve">4602310002</t>
  </si>
  <si>
    <t xml:space="preserve">Cogna</t>
  </si>
  <si>
    <t xml:space="preserve">4602320002</t>
  </si>
  <si>
    <t xml:space="preserve">4602320003</t>
  </si>
  <si>
    <t xml:space="preserve">Cortia</t>
  </si>
  <si>
    <t xml:space="preserve">4602310003</t>
  </si>
  <si>
    <t xml:space="preserve">4602326608</t>
  </si>
  <si>
    <t xml:space="preserve">4602310004</t>
  </si>
  <si>
    <t xml:space="preserve">Livignano</t>
  </si>
  <si>
    <t xml:space="preserve">4602326605</t>
  </si>
  <si>
    <t xml:space="preserve">Molinello</t>
  </si>
  <si>
    <t xml:space="preserve">4602310005</t>
  </si>
  <si>
    <t xml:space="preserve">Nicciano</t>
  </si>
  <si>
    <t xml:space="preserve">4602310006</t>
  </si>
  <si>
    <t xml:space="preserve">4602320006</t>
  </si>
  <si>
    <t xml:space="preserve">Petrognola</t>
  </si>
  <si>
    <t xml:space="preserve">4602310007</t>
  </si>
  <si>
    <t xml:space="preserve">Piazza al Serchio-San Michele</t>
  </si>
  <si>
    <t xml:space="preserve">4602310008</t>
  </si>
  <si>
    <t xml:space="preserve">4602310009</t>
  </si>
  <si>
    <t xml:space="preserve">Sant'Anastasio</t>
  </si>
  <si>
    <t xml:space="preserve">4602320007</t>
  </si>
  <si>
    <t xml:space="preserve">Vergnano</t>
  </si>
  <si>
    <t xml:space="preserve">Pienza [SI]</t>
  </si>
  <si>
    <t xml:space="preserve">5202140000</t>
  </si>
  <si>
    <t xml:space="preserve">Case sparse_85</t>
  </si>
  <si>
    <t xml:space="preserve">5202110001</t>
  </si>
  <si>
    <t xml:space="preserve">Monticchiello</t>
  </si>
  <si>
    <t xml:space="preserve">5202110002</t>
  </si>
  <si>
    <t xml:space="preserve">Pienza</t>
  </si>
  <si>
    <t xml:space="preserve">5202130001</t>
  </si>
  <si>
    <t xml:space="preserve">Zona P.I.P.-Localitá Fornaci</t>
  </si>
  <si>
    <t xml:space="preserve">5202130002</t>
  </si>
  <si>
    <t xml:space="preserve">Zona P.I.P.-Localitá Trieste</t>
  </si>
  <si>
    <t xml:space="preserve">Pietrasanta [LU]</t>
  </si>
  <si>
    <t xml:space="preserve">4602426618</t>
  </si>
  <si>
    <t xml:space="preserve">Arginello</t>
  </si>
  <si>
    <t xml:space="preserve">4602420001</t>
  </si>
  <si>
    <t xml:space="preserve">Barcaio</t>
  </si>
  <si>
    <t xml:space="preserve">4602410005</t>
  </si>
  <si>
    <t xml:space="preserve">Barcaio I</t>
  </si>
  <si>
    <t xml:space="preserve">4602420002</t>
  </si>
  <si>
    <t xml:space="preserve">Bugneta I</t>
  </si>
  <si>
    <t xml:space="preserve">4602420004</t>
  </si>
  <si>
    <t xml:space="preserve">Canal d'Oro</t>
  </si>
  <si>
    <t xml:space="preserve">4602410001</t>
  </si>
  <si>
    <t xml:space="preserve">Capezzano</t>
  </si>
  <si>
    <t xml:space="preserve">4602410002</t>
  </si>
  <si>
    <t xml:space="preserve">Capriglia</t>
  </si>
  <si>
    <t xml:space="preserve">4602440000</t>
  </si>
  <si>
    <t xml:space="preserve">Case sparse_263</t>
  </si>
  <si>
    <t xml:space="preserve">4602420005</t>
  </si>
  <si>
    <t xml:space="preserve">4602426620</t>
  </si>
  <si>
    <t xml:space="preserve">Cerro Grosso</t>
  </si>
  <si>
    <t xml:space="preserve">4602420006</t>
  </si>
  <si>
    <t xml:space="preserve">Ciocche I</t>
  </si>
  <si>
    <t xml:space="preserve">4602420007</t>
  </si>
  <si>
    <t xml:space="preserve">Ciocche II</t>
  </si>
  <si>
    <t xml:space="preserve">4602420021</t>
  </si>
  <si>
    <t xml:space="preserve">Fornacione</t>
  </si>
  <si>
    <t xml:space="preserve">4602420008</t>
  </si>
  <si>
    <t xml:space="preserve">Marinella</t>
  </si>
  <si>
    <t xml:space="preserve">4602426716</t>
  </si>
  <si>
    <t xml:space="preserve">Metati Rossi Alti</t>
  </si>
  <si>
    <t xml:space="preserve">4602420017</t>
  </si>
  <si>
    <t xml:space="preserve">Metati Rossi Bassi</t>
  </si>
  <si>
    <t xml:space="preserve">4602426609</t>
  </si>
  <si>
    <t xml:space="preserve">Orbachetto</t>
  </si>
  <si>
    <t xml:space="preserve">4602410003</t>
  </si>
  <si>
    <t xml:space="preserve">Pietrasanta</t>
  </si>
  <si>
    <t xml:space="preserve">4602420011</t>
  </si>
  <si>
    <t xml:space="preserve">Pozzodonico</t>
  </si>
  <si>
    <t xml:space="preserve">4602420012</t>
  </si>
  <si>
    <t xml:space="preserve">Saponiera</t>
  </si>
  <si>
    <t xml:space="preserve">4602410004</t>
  </si>
  <si>
    <t xml:space="preserve">Strettoia</t>
  </si>
  <si>
    <t xml:space="preserve">4602420013</t>
  </si>
  <si>
    <t xml:space="preserve">Vignone</t>
  </si>
  <si>
    <t xml:space="preserve">4602420014</t>
  </si>
  <si>
    <t xml:space="preserve">Pieve a Nievole [PT]</t>
  </si>
  <si>
    <t xml:space="preserve">4701340000</t>
  </si>
  <si>
    <t xml:space="preserve">Case sparse_287</t>
  </si>
  <si>
    <t xml:space="preserve">4701326703</t>
  </si>
  <si>
    <t xml:space="preserve">Falciano</t>
  </si>
  <si>
    <t xml:space="preserve">4701310003</t>
  </si>
  <si>
    <t xml:space="preserve">Pieve a Nievole</t>
  </si>
  <si>
    <t xml:space="preserve">4701326704</t>
  </si>
  <si>
    <t xml:space="preserve">Porrione</t>
  </si>
  <si>
    <t xml:space="preserve">4701320005</t>
  </si>
  <si>
    <t xml:space="preserve">Saette</t>
  </si>
  <si>
    <t xml:space="preserve">4701320008</t>
  </si>
  <si>
    <t xml:space="preserve">Vergaiolo</t>
  </si>
  <si>
    <t xml:space="preserve">Pieve Fosciana [LU]</t>
  </si>
  <si>
    <t xml:space="preserve">4602540000</t>
  </si>
  <si>
    <t xml:space="preserve">Case sparse_264</t>
  </si>
  <si>
    <t xml:space="preserve">4602526702</t>
  </si>
  <si>
    <t xml:space="preserve">Cipressi</t>
  </si>
  <si>
    <t xml:space="preserve">4602526603</t>
  </si>
  <si>
    <t xml:space="preserve">Pellizzana</t>
  </si>
  <si>
    <t xml:space="preserve">4602510001</t>
  </si>
  <si>
    <t xml:space="preserve">Pieve Fosciana</t>
  </si>
  <si>
    <t xml:space="preserve">4602510002</t>
  </si>
  <si>
    <t xml:space="preserve">Pontecosi</t>
  </si>
  <si>
    <t xml:space="preserve">4602510003</t>
  </si>
  <si>
    <t xml:space="preserve">Sillico</t>
  </si>
  <si>
    <t xml:space="preserve">Pieve Santo Stefano [AR]</t>
  </si>
  <si>
    <t xml:space="preserve">5103026616</t>
  </si>
  <si>
    <t xml:space="preserve">Brancialino</t>
  </si>
  <si>
    <t xml:space="preserve">5103021101</t>
  </si>
  <si>
    <t xml:space="preserve">Bulciano</t>
  </si>
  <si>
    <t xml:space="preserve">5103040000</t>
  </si>
  <si>
    <t xml:space="preserve">Case sparse_55</t>
  </si>
  <si>
    <t xml:space="preserve">5103026712</t>
  </si>
  <si>
    <t xml:space="preserve">Castellare</t>
  </si>
  <si>
    <t xml:space="preserve">5103026614</t>
  </si>
  <si>
    <t xml:space="preserve">Castelnuovo</t>
  </si>
  <si>
    <t xml:space="preserve">5103030002</t>
  </si>
  <si>
    <t xml:space="preserve">Dagnano</t>
  </si>
  <si>
    <t xml:space="preserve">5103026613</t>
  </si>
  <si>
    <t xml:space="preserve">Goretto di Formole</t>
  </si>
  <si>
    <t xml:space="preserve">5103010001</t>
  </si>
  <si>
    <t xml:space="preserve">Madonnuccia</t>
  </si>
  <si>
    <t xml:space="preserve">5103020003</t>
  </si>
  <si>
    <t xml:space="preserve">Mignano</t>
  </si>
  <si>
    <t xml:space="preserve">5103010002</t>
  </si>
  <si>
    <t xml:space="preserve">Montalone</t>
  </si>
  <si>
    <t xml:space="preserve">5103030001</t>
  </si>
  <si>
    <t xml:space="preserve">Pian di Guido</t>
  </si>
  <si>
    <t xml:space="preserve">5103010003</t>
  </si>
  <si>
    <t xml:space="preserve">Pieve Santo Stefano</t>
  </si>
  <si>
    <t xml:space="preserve">5103026706</t>
  </si>
  <si>
    <t xml:space="preserve">5103026611</t>
  </si>
  <si>
    <t xml:space="preserve">Pozzale</t>
  </si>
  <si>
    <t xml:space="preserve">5103026607</t>
  </si>
  <si>
    <t xml:space="preserve">Sant'Apollinare</t>
  </si>
  <si>
    <t xml:space="preserve">5103026608</t>
  </si>
  <si>
    <t xml:space="preserve">Sigliano</t>
  </si>
  <si>
    <t xml:space="preserve">5103020009</t>
  </si>
  <si>
    <t xml:space="preserve">Valdazze</t>
  </si>
  <si>
    <t xml:space="preserve">5103010004</t>
  </si>
  <si>
    <t xml:space="preserve">Valsavignone</t>
  </si>
  <si>
    <t xml:space="preserve">5103026610</t>
  </si>
  <si>
    <t xml:space="preserve">Ville di Roti</t>
  </si>
  <si>
    <t xml:space="preserve">Piombino [LI]</t>
  </si>
  <si>
    <t xml:space="preserve">4901220016</t>
  </si>
  <si>
    <t xml:space="preserve">Aia di Martino</t>
  </si>
  <si>
    <t xml:space="preserve">4901220001</t>
  </si>
  <si>
    <t xml:space="preserve">Baratti</t>
  </si>
  <si>
    <t xml:space="preserve">4901225818</t>
  </si>
  <si>
    <t xml:space="preserve">Campeggio Pappasole</t>
  </si>
  <si>
    <t xml:space="preserve">4901226612</t>
  </si>
  <si>
    <t xml:space="preserve">Carbonifera</t>
  </si>
  <si>
    <t xml:space="preserve">4901220007</t>
  </si>
  <si>
    <t xml:space="preserve">Casavolpi</t>
  </si>
  <si>
    <t xml:space="preserve">4901240000</t>
  </si>
  <si>
    <t xml:space="preserve">Case sparse_193</t>
  </si>
  <si>
    <t xml:space="preserve">4901220002</t>
  </si>
  <si>
    <t xml:space="preserve">Colmata</t>
  </si>
  <si>
    <t xml:space="preserve">4901210001</t>
  </si>
  <si>
    <t xml:space="preserve">Fiorentina</t>
  </si>
  <si>
    <t xml:space="preserve">4901220008</t>
  </si>
  <si>
    <t xml:space="preserve">Franciana</t>
  </si>
  <si>
    <t xml:space="preserve">4901220003</t>
  </si>
  <si>
    <t xml:space="preserve">Gagno</t>
  </si>
  <si>
    <t xml:space="preserve">4901230003</t>
  </si>
  <si>
    <t xml:space="preserve">Ischia di Crociano</t>
  </si>
  <si>
    <t xml:space="preserve">4901226709</t>
  </si>
  <si>
    <t xml:space="preserve">La Rinsacca</t>
  </si>
  <si>
    <t xml:space="preserve">4901220004</t>
  </si>
  <si>
    <t xml:space="preserve">La Sdriscia</t>
  </si>
  <si>
    <t xml:space="preserve">4901220011</t>
  </si>
  <si>
    <t xml:space="preserve">Le Guinzane</t>
  </si>
  <si>
    <t xml:space="preserve">4901220017</t>
  </si>
  <si>
    <t xml:space="preserve">Le Scope</t>
  </si>
  <si>
    <t xml:space="preserve">4901230002</t>
  </si>
  <si>
    <t xml:space="preserve">Montegemoli</t>
  </si>
  <si>
    <t xml:space="preserve">4901220010</t>
  </si>
  <si>
    <t xml:space="preserve">4901220015</t>
  </si>
  <si>
    <t xml:space="preserve">4901220006</t>
  </si>
  <si>
    <t xml:space="preserve">Pescinone</t>
  </si>
  <si>
    <t xml:space="preserve">4901210002</t>
  </si>
  <si>
    <t xml:space="preserve">Piombino</t>
  </si>
  <si>
    <t xml:space="preserve">4901220005</t>
  </si>
  <si>
    <t xml:space="preserve">Populonia</t>
  </si>
  <si>
    <t xml:space="preserve">4901210003</t>
  </si>
  <si>
    <t xml:space="preserve">Riotorto</t>
  </si>
  <si>
    <t xml:space="preserve">4901210004</t>
  </si>
  <si>
    <t xml:space="preserve">Stazione di Populonia</t>
  </si>
  <si>
    <t xml:space="preserve">4901230004</t>
  </si>
  <si>
    <t xml:space="preserve">Torre del sale</t>
  </si>
  <si>
    <t xml:space="preserve">4901230001</t>
  </si>
  <si>
    <t xml:space="preserve">Vignale</t>
  </si>
  <si>
    <t xml:space="preserve">Pisa [PI]</t>
  </si>
  <si>
    <t xml:space="preserve">5002620003</t>
  </si>
  <si>
    <t xml:space="preserve">Cascine Nuove</t>
  </si>
  <si>
    <t xml:space="preserve">5002626705</t>
  </si>
  <si>
    <t xml:space="preserve">Case Guidotti</t>
  </si>
  <si>
    <t xml:space="preserve">5002640000</t>
  </si>
  <si>
    <t xml:space="preserve">Case sparse_12</t>
  </si>
  <si>
    <t xml:space="preserve">5002630004</t>
  </si>
  <si>
    <t xml:space="preserve">Castagnolo</t>
  </si>
  <si>
    <t xml:space="preserve">5002626706</t>
  </si>
  <si>
    <t xml:space="preserve">Coltano Radio</t>
  </si>
  <si>
    <t xml:space="preserve">5002626707</t>
  </si>
  <si>
    <t xml:space="preserve">Corte Vivaldi</t>
  </si>
  <si>
    <t xml:space="preserve">5002626708</t>
  </si>
  <si>
    <t xml:space="preserve">Cresam</t>
  </si>
  <si>
    <t xml:space="preserve">5002630006</t>
  </si>
  <si>
    <t xml:space="preserve">Darsena</t>
  </si>
  <si>
    <t xml:space="preserve">5002620021</t>
  </si>
  <si>
    <t xml:space="preserve">Il Casone</t>
  </si>
  <si>
    <t xml:space="preserve">5002620011</t>
  </si>
  <si>
    <t xml:space="preserve">La Punta</t>
  </si>
  <si>
    <t xml:space="preserve">5002626701</t>
  </si>
  <si>
    <t xml:space="preserve">L'Argine</t>
  </si>
  <si>
    <t xml:space="preserve">5002626720</t>
  </si>
  <si>
    <t xml:space="preserve">Le Rene</t>
  </si>
  <si>
    <t xml:space="preserve">5002610001</t>
  </si>
  <si>
    <t xml:space="preserve">Marina di Pisa-Tirrenia-Calambrone</t>
  </si>
  <si>
    <t xml:space="preserve">5002630005</t>
  </si>
  <si>
    <t xml:space="preserve">Montacchiello</t>
  </si>
  <si>
    <t xml:space="preserve">5002630003</t>
  </si>
  <si>
    <t xml:space="preserve">Ospedaletto-Ex Deta Lazzeri</t>
  </si>
  <si>
    <t xml:space="preserve">5002630002</t>
  </si>
  <si>
    <t xml:space="preserve">Ospedaletto-Expo Pisa</t>
  </si>
  <si>
    <t xml:space="preserve">5002620014</t>
  </si>
  <si>
    <t xml:space="preserve">Palazzi</t>
  </si>
  <si>
    <t xml:space="preserve">5002620015</t>
  </si>
  <si>
    <t xml:space="preserve">Pierdicino</t>
  </si>
  <si>
    <t xml:space="preserve">5002610002</t>
  </si>
  <si>
    <t xml:space="preserve">Pisa</t>
  </si>
  <si>
    <t xml:space="preserve">5002610003</t>
  </si>
  <si>
    <t xml:space="preserve">Pistoia [PT]</t>
  </si>
  <si>
    <t xml:space="preserve">4701426601</t>
  </si>
  <si>
    <t xml:space="preserve">Acqualunga</t>
  </si>
  <si>
    <t xml:space="preserve">4701426602</t>
  </si>
  <si>
    <t xml:space="preserve">Aia Vecchia</t>
  </si>
  <si>
    <t xml:space="preserve">4701410001</t>
  </si>
  <si>
    <t xml:space="preserve">Arcigliano</t>
  </si>
  <si>
    <t xml:space="preserve">4701410002</t>
  </si>
  <si>
    <t xml:space="preserve">Baggio</t>
  </si>
  <si>
    <t xml:space="preserve">4701420003</t>
  </si>
  <si>
    <t xml:space="preserve">Belriguardo</t>
  </si>
  <si>
    <t xml:space="preserve">4701420004</t>
  </si>
  <si>
    <t xml:space="preserve">4701426605</t>
  </si>
  <si>
    <t xml:space="preserve">Botro</t>
  </si>
  <si>
    <t xml:space="preserve">4701426672</t>
  </si>
  <si>
    <t xml:space="preserve">Bottaia</t>
  </si>
  <si>
    <t xml:space="preserve">4701426784</t>
  </si>
  <si>
    <t xml:space="preserve">Burgianico</t>
  </si>
  <si>
    <t xml:space="preserve">4701420006</t>
  </si>
  <si>
    <t xml:space="preserve">Bussotto-La Torre</t>
  </si>
  <si>
    <t xml:space="preserve">4701420007</t>
  </si>
  <si>
    <t xml:space="preserve">Cacciaia</t>
  </si>
  <si>
    <t xml:space="preserve">4701426708</t>
  </si>
  <si>
    <t xml:space="preserve">Caloria</t>
  </si>
  <si>
    <t xml:space="preserve">4701410003</t>
  </si>
  <si>
    <t xml:space="preserve">Campiglio</t>
  </si>
  <si>
    <t xml:space="preserve">4701420009</t>
  </si>
  <si>
    <t xml:space="preserve">Campopiano</t>
  </si>
  <si>
    <t xml:space="preserve">4701420010</t>
  </si>
  <si>
    <t xml:space="preserve">Camporipano</t>
  </si>
  <si>
    <t xml:space="preserve">4701424911</t>
  </si>
  <si>
    <t xml:space="preserve">Casa Corrieri</t>
  </si>
  <si>
    <t xml:space="preserve">4701426612</t>
  </si>
  <si>
    <t xml:space="preserve">Casa Lotti</t>
  </si>
  <si>
    <t xml:space="preserve">4701426683</t>
  </si>
  <si>
    <t xml:space="preserve">4701426713</t>
  </si>
  <si>
    <t xml:space="preserve">Case Geri</t>
  </si>
  <si>
    <t xml:space="preserve">4701440000</t>
  </si>
  <si>
    <t xml:space="preserve">Case sparse_129</t>
  </si>
  <si>
    <t xml:space="preserve">4701420015</t>
  </si>
  <si>
    <t xml:space="preserve">Cason dei Giacomelli-La Villa</t>
  </si>
  <si>
    <t xml:space="preserve">4701410004</t>
  </si>
  <si>
    <t xml:space="preserve">Cassarese</t>
  </si>
  <si>
    <t xml:space="preserve">4701426717</t>
  </si>
  <si>
    <t xml:space="preserve">Cassero</t>
  </si>
  <si>
    <t xml:space="preserve">4701410005</t>
  </si>
  <si>
    <t xml:space="preserve">Castagno</t>
  </si>
  <si>
    <t xml:space="preserve">4701420018</t>
  </si>
  <si>
    <t xml:space="preserve">Castagno I</t>
  </si>
  <si>
    <t xml:space="preserve">4701426619</t>
  </si>
  <si>
    <t xml:space="preserve">Castel Berti</t>
  </si>
  <si>
    <t xml:space="preserve">4701426720</t>
  </si>
  <si>
    <t xml:space="preserve">Castel Bolognini</t>
  </si>
  <si>
    <t xml:space="preserve">4701420021</t>
  </si>
  <si>
    <t xml:space="preserve">Castel dei Gai</t>
  </si>
  <si>
    <t xml:space="preserve">4701420022</t>
  </si>
  <si>
    <t xml:space="preserve">Castel dei Milli</t>
  </si>
  <si>
    <t xml:space="preserve">4701426723</t>
  </si>
  <si>
    <t xml:space="preserve">Castel Gargane</t>
  </si>
  <si>
    <t xml:space="preserve">4701426777</t>
  </si>
  <si>
    <t xml:space="preserve">Castello dei Fioravanti</t>
  </si>
  <si>
    <t xml:space="preserve">4701426724</t>
  </si>
  <si>
    <t xml:space="preserve">Cerchiaio</t>
  </si>
  <si>
    <t xml:space="preserve">4701420025</t>
  </si>
  <si>
    <t xml:space="preserve">Ciatti</t>
  </si>
  <si>
    <t xml:space="preserve">4701410006</t>
  </si>
  <si>
    <t xml:space="preserve">4701410007</t>
  </si>
  <si>
    <t xml:space="preserve">Cireglio</t>
  </si>
  <si>
    <t xml:space="preserve">4701410008</t>
  </si>
  <si>
    <t xml:space="preserve">Corbezzi</t>
  </si>
  <si>
    <t xml:space="preserve">4701426627</t>
  </si>
  <si>
    <t xml:space="preserve">Corsini Bianchi</t>
  </si>
  <si>
    <t xml:space="preserve">4701426628</t>
  </si>
  <si>
    <t xml:space="preserve">Corsini Neri</t>
  </si>
  <si>
    <t xml:space="preserve">4701424929</t>
  </si>
  <si>
    <t xml:space="preserve">Croce a Uzzo</t>
  </si>
  <si>
    <t xml:space="preserve">4701420030</t>
  </si>
  <si>
    <t xml:space="preserve">Cucciano</t>
  </si>
  <si>
    <t xml:space="preserve">4701420081</t>
  </si>
  <si>
    <t xml:space="preserve">4701426731</t>
  </si>
  <si>
    <t xml:space="preserve">4701420032</t>
  </si>
  <si>
    <t xml:space="preserve">Fabbiana</t>
  </si>
  <si>
    <t xml:space="preserve">4701420033</t>
  </si>
  <si>
    <t xml:space="preserve">4701426634</t>
  </si>
  <si>
    <t xml:space="preserve">4701426635</t>
  </si>
  <si>
    <t xml:space="preserve">Forra al Pitta</t>
  </si>
  <si>
    <t xml:space="preserve">4701420036</t>
  </si>
  <si>
    <t xml:space="preserve">Germinaia</t>
  </si>
  <si>
    <t xml:space="preserve">4701426638</t>
  </si>
  <si>
    <t xml:space="preserve">Gragnella</t>
  </si>
  <si>
    <t xml:space="preserve">4701410009</t>
  </si>
  <si>
    <t xml:space="preserve">4701426779</t>
  </si>
  <si>
    <t xml:space="preserve">Il Casale</t>
  </si>
  <si>
    <t xml:space="preserve">4701420039</t>
  </si>
  <si>
    <t xml:space="preserve">La Cugna</t>
  </si>
  <si>
    <t xml:space="preserve">4701410028</t>
  </si>
  <si>
    <t xml:space="preserve">La Mora</t>
  </si>
  <si>
    <t xml:space="preserve">4701426640</t>
  </si>
  <si>
    <t xml:space="preserve">Lanificio</t>
  </si>
  <si>
    <t xml:space="preserve">4701426642</t>
  </si>
  <si>
    <t xml:space="preserve">Le Forri</t>
  </si>
  <si>
    <t xml:space="preserve">4701410010</t>
  </si>
  <si>
    <t xml:space="preserve">Le Grazie</t>
  </si>
  <si>
    <t xml:space="preserve">4701410011</t>
  </si>
  <si>
    <t xml:space="preserve">Le Pozze</t>
  </si>
  <si>
    <t xml:space="preserve">4701420043</t>
  </si>
  <si>
    <t xml:space="preserve">Lizzanello</t>
  </si>
  <si>
    <t xml:space="preserve">4701410012</t>
  </si>
  <si>
    <t xml:space="preserve">Lupicciano</t>
  </si>
  <si>
    <t xml:space="preserve">4701420044</t>
  </si>
  <si>
    <t xml:space="preserve">Mengarone</t>
  </si>
  <si>
    <t xml:space="preserve">4701420045</t>
  </si>
  <si>
    <t xml:space="preserve">Monte</t>
  </si>
  <si>
    <t xml:space="preserve">4701410013</t>
  </si>
  <si>
    <t xml:space="preserve">Orsigna</t>
  </si>
  <si>
    <t xml:space="preserve">4701420046</t>
  </si>
  <si>
    <t xml:space="preserve">Paccosi</t>
  </si>
  <si>
    <t xml:space="preserve">4701420047</t>
  </si>
  <si>
    <t xml:space="preserve">Passo della Collina-Collina Vecchia</t>
  </si>
  <si>
    <t xml:space="preserve">4701420048</t>
  </si>
  <si>
    <t xml:space="preserve">Pian di Stazzana</t>
  </si>
  <si>
    <t xml:space="preserve">4701426649</t>
  </si>
  <si>
    <t xml:space="preserve">4701426686</t>
  </si>
  <si>
    <t xml:space="preserve">Piano di Giuliano</t>
  </si>
  <si>
    <t xml:space="preserve">4701410014</t>
  </si>
  <si>
    <t xml:space="preserve">Piastre</t>
  </si>
  <si>
    <t xml:space="preserve">4701410015</t>
  </si>
  <si>
    <t xml:space="preserve">Pistoia</t>
  </si>
  <si>
    <t xml:space="preserve">4701426750</t>
  </si>
  <si>
    <t xml:space="preserve">4701410029</t>
  </si>
  <si>
    <t xml:space="preserve">Ponte alla Stella</t>
  </si>
  <si>
    <t xml:space="preserve">4701426751</t>
  </si>
  <si>
    <t xml:space="preserve">Ponte Paoli</t>
  </si>
  <si>
    <t xml:space="preserve">4701410016</t>
  </si>
  <si>
    <t xml:space="preserve">Pontepetri</t>
  </si>
  <si>
    <t xml:space="preserve">4701410017</t>
  </si>
  <si>
    <t xml:space="preserve">4701410018</t>
  </si>
  <si>
    <t xml:space="preserve">Pracchia</t>
  </si>
  <si>
    <t xml:space="preserve">4701420052</t>
  </si>
  <si>
    <t xml:space="preserve">Prombialla</t>
  </si>
  <si>
    <t xml:space="preserve">4701410019</t>
  </si>
  <si>
    <t xml:space="preserve">Pupigliana</t>
  </si>
  <si>
    <t xml:space="preserve">4701426674</t>
  </si>
  <si>
    <t xml:space="preserve">Redola dei Giacomelli</t>
  </si>
  <si>
    <t xml:space="preserve">4701426676</t>
  </si>
  <si>
    <t xml:space="preserve">Romito e Serpe</t>
  </si>
  <si>
    <t xml:space="preserve">4701420053</t>
  </si>
  <si>
    <t xml:space="preserve">Rotone</t>
  </si>
  <si>
    <t xml:space="preserve">4701410020</t>
  </si>
  <si>
    <t xml:space="preserve">Sammommè</t>
  </si>
  <si>
    <t xml:space="preserve">4701410021</t>
  </si>
  <si>
    <t xml:space="preserve">Sarripoli</t>
  </si>
  <si>
    <t xml:space="preserve">4701410022</t>
  </si>
  <si>
    <t xml:space="preserve">Saturnana</t>
  </si>
  <si>
    <t xml:space="preserve">4701420054</t>
  </si>
  <si>
    <t xml:space="preserve">Serrantona</t>
  </si>
  <si>
    <t xml:space="preserve">4701410023</t>
  </si>
  <si>
    <t xml:space="preserve">Spedaletto</t>
  </si>
  <si>
    <t xml:space="preserve">4701420055</t>
  </si>
  <si>
    <t xml:space="preserve">Statigliana</t>
  </si>
  <si>
    <t xml:space="preserve">4701420056</t>
  </si>
  <si>
    <t xml:space="preserve">Stazzana</t>
  </si>
  <si>
    <t xml:space="preserve">4701426657</t>
  </si>
  <si>
    <t xml:space="preserve">Tani</t>
  </si>
  <si>
    <t xml:space="preserve">4701410024</t>
  </si>
  <si>
    <t xml:space="preserve">Torbecchia</t>
  </si>
  <si>
    <t xml:space="preserve">4701424978</t>
  </si>
  <si>
    <t xml:space="preserve">Valdi</t>
  </si>
  <si>
    <t xml:space="preserve">4701410025</t>
  </si>
  <si>
    <t xml:space="preserve">Valdibrana</t>
  </si>
  <si>
    <t xml:space="preserve">4701426682</t>
  </si>
  <si>
    <t xml:space="preserve">Via Loreto e Carraiola</t>
  </si>
  <si>
    <t xml:space="preserve">4701426685</t>
  </si>
  <si>
    <t xml:space="preserve">Via Pratale di Bottegone</t>
  </si>
  <si>
    <t xml:space="preserve">4701410026</t>
  </si>
  <si>
    <t xml:space="preserve">Villa di Baggio</t>
  </si>
  <si>
    <t xml:space="preserve">4701420059</t>
  </si>
  <si>
    <t xml:space="preserve">Villa di Cireglio</t>
  </si>
  <si>
    <t xml:space="preserve">4701420060</t>
  </si>
  <si>
    <t xml:space="preserve">Villa di Piteccio</t>
  </si>
  <si>
    <t xml:space="preserve">4701420064</t>
  </si>
  <si>
    <t xml:space="preserve">Villaggio del Signorino</t>
  </si>
  <si>
    <t xml:space="preserve">4701426665</t>
  </si>
  <si>
    <t xml:space="preserve">4701420067</t>
  </si>
  <si>
    <t xml:space="preserve">Vivaio</t>
  </si>
  <si>
    <t xml:space="preserve">4701426687</t>
  </si>
  <si>
    <t xml:space="preserve">Volte</t>
  </si>
  <si>
    <t xml:space="preserve">4701510001</t>
  </si>
  <si>
    <t xml:space="preserve">Calamecca</t>
  </si>
  <si>
    <t xml:space="preserve">4701520001</t>
  </si>
  <si>
    <t xml:space="preserve">4701520002</t>
  </si>
  <si>
    <t xml:space="preserve">Capanne di Sotto</t>
  </si>
  <si>
    <t xml:space="preserve">4701520003</t>
  </si>
  <si>
    <t xml:space="preserve">Casa di Monte</t>
  </si>
  <si>
    <t xml:space="preserve">4701540000</t>
  </si>
  <si>
    <t xml:space="preserve">Case sparse_130</t>
  </si>
  <si>
    <t xml:space="preserve">4701520004</t>
  </si>
  <si>
    <t xml:space="preserve">Cecafumo</t>
  </si>
  <si>
    <t xml:space="preserve">4701510002</t>
  </si>
  <si>
    <t xml:space="preserve">Crespole</t>
  </si>
  <si>
    <t xml:space="preserve">4701510003</t>
  </si>
  <si>
    <t xml:space="preserve">La Lima</t>
  </si>
  <si>
    <t xml:space="preserve">4701520007</t>
  </si>
  <si>
    <t xml:space="preserve">4701520006</t>
  </si>
  <si>
    <t xml:space="preserve">L'Aiale</t>
  </si>
  <si>
    <t xml:space="preserve">4701510004</t>
  </si>
  <si>
    <t xml:space="preserve">Lanciole</t>
  </si>
  <si>
    <t xml:space="preserve">4701526608</t>
  </si>
  <si>
    <t xml:space="preserve">Lolle</t>
  </si>
  <si>
    <t xml:space="preserve">4701520009</t>
  </si>
  <si>
    <t xml:space="preserve">4701520010</t>
  </si>
  <si>
    <t xml:space="preserve">Pian del Meo</t>
  </si>
  <si>
    <t xml:space="preserve">4701526611</t>
  </si>
  <si>
    <t xml:space="preserve">Piantaglio</t>
  </si>
  <si>
    <t xml:space="preserve">4701510005</t>
  </si>
  <si>
    <t xml:space="preserve">Piteglio</t>
  </si>
  <si>
    <t xml:space="preserve">4701510006</t>
  </si>
  <si>
    <t xml:space="preserve">Popiglio</t>
  </si>
  <si>
    <t xml:space="preserve">4701510007</t>
  </si>
  <si>
    <t xml:space="preserve">4701510008</t>
  </si>
  <si>
    <t xml:space="preserve">Prunetta</t>
  </si>
  <si>
    <t xml:space="preserve">Pitigliano [GR]</t>
  </si>
  <si>
    <t xml:space="preserve">5301940000</t>
  </si>
  <si>
    <t xml:space="preserve">Case sparse_119</t>
  </si>
  <si>
    <t xml:space="preserve">5301926601</t>
  </si>
  <si>
    <t xml:space="preserve">Fonte</t>
  </si>
  <si>
    <t xml:space="preserve">5301910001</t>
  </si>
  <si>
    <t xml:space="preserve">5301930001</t>
  </si>
  <si>
    <t xml:space="preserve">5301910002</t>
  </si>
  <si>
    <t xml:space="preserve">Pitigliano</t>
  </si>
  <si>
    <t xml:space="preserve">Podenzana [MS]</t>
  </si>
  <si>
    <t xml:space="preserve">4501310001</t>
  </si>
  <si>
    <t xml:space="preserve">Bagni</t>
  </si>
  <si>
    <t xml:space="preserve">4501320001</t>
  </si>
  <si>
    <t xml:space="preserve">4501310003</t>
  </si>
  <si>
    <t xml:space="preserve">Boschetto</t>
  </si>
  <si>
    <t xml:space="preserve">4501326602</t>
  </si>
  <si>
    <t xml:space="preserve">Calcinara</t>
  </si>
  <si>
    <t xml:space="preserve">4501320019</t>
  </si>
  <si>
    <t xml:space="preserve">Casa Borsi</t>
  </si>
  <si>
    <t xml:space="preserve">4501340000</t>
  </si>
  <si>
    <t xml:space="preserve">Case sparse_235</t>
  </si>
  <si>
    <t xml:space="preserve">4501326604</t>
  </si>
  <si>
    <t xml:space="preserve">Cereseto</t>
  </si>
  <si>
    <t xml:space="preserve">4501320005</t>
  </si>
  <si>
    <t xml:space="preserve">Cerghiraro</t>
  </si>
  <si>
    <t xml:space="preserve">4501320021</t>
  </si>
  <si>
    <t xml:space="preserve">Croce-Pianello</t>
  </si>
  <si>
    <t xml:space="preserve">4501320022</t>
  </si>
  <si>
    <t xml:space="preserve">Fogana</t>
  </si>
  <si>
    <t xml:space="preserve">4501320023</t>
  </si>
  <si>
    <t xml:space="preserve">Genicciola</t>
  </si>
  <si>
    <t xml:space="preserve">4501326609</t>
  </si>
  <si>
    <t xml:space="preserve">4501320011</t>
  </si>
  <si>
    <t xml:space="preserve">Loppiedo</t>
  </si>
  <si>
    <t xml:space="preserve">4501320012</t>
  </si>
  <si>
    <t xml:space="preserve">Metti</t>
  </si>
  <si>
    <t xml:space="preserve">4501310002</t>
  </si>
  <si>
    <t xml:space="preserve">4501310004</t>
  </si>
  <si>
    <t xml:space="preserve">Montedivalli-Chiesa</t>
  </si>
  <si>
    <t xml:space="preserve">4501320024</t>
  </si>
  <si>
    <t xml:space="preserve">Pagliadiccio</t>
  </si>
  <si>
    <t xml:space="preserve">4501320026</t>
  </si>
  <si>
    <t xml:space="preserve">Prato</t>
  </si>
  <si>
    <t xml:space="preserve">4501320027</t>
  </si>
  <si>
    <t xml:space="preserve">Serralta</t>
  </si>
  <si>
    <t xml:space="preserve">4501320028</t>
  </si>
  <si>
    <t xml:space="preserve">Vaggi</t>
  </si>
  <si>
    <t xml:space="preserve">Poggibonsi [SI]</t>
  </si>
  <si>
    <t xml:space="preserve">5202210001</t>
  </si>
  <si>
    <t xml:space="preserve">5202226733</t>
  </si>
  <si>
    <t xml:space="preserve">Caduta</t>
  </si>
  <si>
    <t xml:space="preserve">5202220002</t>
  </si>
  <si>
    <t xml:space="preserve">Campostaggia</t>
  </si>
  <si>
    <t xml:space="preserve">5202220034</t>
  </si>
  <si>
    <t xml:space="preserve">Campotatti</t>
  </si>
  <si>
    <t xml:space="preserve">5202220003</t>
  </si>
  <si>
    <t xml:space="preserve">Casastieri</t>
  </si>
  <si>
    <t xml:space="preserve">5202226604</t>
  </si>
  <si>
    <t xml:space="preserve">Case Bolzano</t>
  </si>
  <si>
    <t xml:space="preserve">5202240000</t>
  </si>
  <si>
    <t xml:space="preserve">Case sparse_86</t>
  </si>
  <si>
    <t xml:space="preserve">5202220007</t>
  </si>
  <si>
    <t xml:space="preserve">5202220009</t>
  </si>
  <si>
    <t xml:space="preserve">Cedda</t>
  </si>
  <si>
    <t xml:space="preserve">5202220001</t>
  </si>
  <si>
    <t xml:space="preserve">Drove</t>
  </si>
  <si>
    <t xml:space="preserve">5202220010</t>
  </si>
  <si>
    <t xml:space="preserve">Ellerone</t>
  </si>
  <si>
    <t xml:space="preserve">5202220011</t>
  </si>
  <si>
    <t xml:space="preserve">Fontana</t>
  </si>
  <si>
    <t xml:space="preserve">5202226613</t>
  </si>
  <si>
    <t xml:space="preserve">Gaggiano</t>
  </si>
  <si>
    <t xml:space="preserve">5202220014</t>
  </si>
  <si>
    <t xml:space="preserve">5202220015</t>
  </si>
  <si>
    <t xml:space="preserve">Gruccia</t>
  </si>
  <si>
    <t xml:space="preserve">5202230001</t>
  </si>
  <si>
    <t xml:space="preserve">Lago Cepparello</t>
  </si>
  <si>
    <t xml:space="preserve">5202220016</t>
  </si>
  <si>
    <t xml:space="preserve">5202226635</t>
  </si>
  <si>
    <t xml:space="preserve">Lecchi II</t>
  </si>
  <si>
    <t xml:space="preserve">5202226617</t>
  </si>
  <si>
    <t xml:space="preserve">Maltraverso</t>
  </si>
  <si>
    <t xml:space="preserve">5202226636</t>
  </si>
  <si>
    <t xml:space="preserve">Megognano</t>
  </si>
  <si>
    <t xml:space="preserve">5202220018</t>
  </si>
  <si>
    <t xml:space="preserve">Montefalconi</t>
  </si>
  <si>
    <t xml:space="preserve">5202220019</t>
  </si>
  <si>
    <t xml:space="preserve">Montelonti</t>
  </si>
  <si>
    <t xml:space="preserve">5202220020</t>
  </si>
  <si>
    <t xml:space="preserve">Montemorli</t>
  </si>
  <si>
    <t xml:space="preserve">5202226737</t>
  </si>
  <si>
    <t xml:space="preserve">Piandicampi</t>
  </si>
  <si>
    <t xml:space="preserve">5202226621</t>
  </si>
  <si>
    <t xml:space="preserve">Piandipini</t>
  </si>
  <si>
    <t xml:space="preserve">5202220022</t>
  </si>
  <si>
    <t xml:space="preserve">Pini</t>
  </si>
  <si>
    <t xml:space="preserve">5202226625</t>
  </si>
  <si>
    <t xml:space="preserve">Poggi di Villore</t>
  </si>
  <si>
    <t xml:space="preserve">5202220006</t>
  </si>
  <si>
    <t xml:space="preserve">Poggiafrati</t>
  </si>
  <si>
    <t xml:space="preserve">5202220023</t>
  </si>
  <si>
    <t xml:space="preserve">Poggiagrilli</t>
  </si>
  <si>
    <t xml:space="preserve">5202220024</t>
  </si>
  <si>
    <t xml:space="preserve">Poggiarello</t>
  </si>
  <si>
    <t xml:space="preserve">5202210002</t>
  </si>
  <si>
    <t xml:space="preserve">Poggibonsi</t>
  </si>
  <si>
    <t xml:space="preserve">5202220026</t>
  </si>
  <si>
    <t xml:space="preserve">5202220027</t>
  </si>
  <si>
    <t xml:space="preserve">San Lucchese</t>
  </si>
  <si>
    <t xml:space="preserve">5202220028</t>
  </si>
  <si>
    <t xml:space="preserve">5202226629</t>
  </si>
  <si>
    <t xml:space="preserve">5202210003</t>
  </si>
  <si>
    <t xml:space="preserve">Staggia</t>
  </si>
  <si>
    <t xml:space="preserve">5202220005</t>
  </si>
  <si>
    <t xml:space="preserve">Strolla</t>
  </si>
  <si>
    <t xml:space="preserve">5202220030</t>
  </si>
  <si>
    <t xml:space="preserve">Talciona</t>
  </si>
  <si>
    <t xml:space="preserve">5202220031</t>
  </si>
  <si>
    <t xml:space="preserve">Torri</t>
  </si>
  <si>
    <t xml:space="preserve">5202226632</t>
  </si>
  <si>
    <t xml:space="preserve">Vivaia</t>
  </si>
  <si>
    <t xml:space="preserve">5202226638</t>
  </si>
  <si>
    <t xml:space="preserve">Vivaia II</t>
  </si>
  <si>
    <t xml:space="preserve">5202226739</t>
  </si>
  <si>
    <t xml:space="preserve">Volponi</t>
  </si>
  <si>
    <t xml:space="preserve">Poggio a Caiano [PO]</t>
  </si>
  <si>
    <t xml:space="preserve">10000440000</t>
  </si>
  <si>
    <t xml:space="preserve">Case sparse_219</t>
  </si>
  <si>
    <t xml:space="preserve">10000426701</t>
  </si>
  <si>
    <t xml:space="preserve">Petraia</t>
  </si>
  <si>
    <t xml:space="preserve">10000410001</t>
  </si>
  <si>
    <t xml:space="preserve">10000410002</t>
  </si>
  <si>
    <t xml:space="preserve">Poggio A Caiano</t>
  </si>
  <si>
    <t xml:space="preserve">10000426702</t>
  </si>
  <si>
    <t xml:space="preserve">Santa Cristina in Pilli</t>
  </si>
  <si>
    <t xml:space="preserve">10000430001</t>
  </si>
  <si>
    <t xml:space="preserve">Zona Industriale Lombarda</t>
  </si>
  <si>
    <t xml:space="preserve">Pomarance [PI]</t>
  </si>
  <si>
    <t xml:space="preserve">5002740000</t>
  </si>
  <si>
    <t xml:space="preserve">Case sparse_13</t>
  </si>
  <si>
    <t xml:space="preserve">5002730002</t>
  </si>
  <si>
    <t xml:space="preserve">Centrale</t>
  </si>
  <si>
    <t xml:space="preserve">5002720001</t>
  </si>
  <si>
    <t xml:space="preserve">Fabbriche</t>
  </si>
  <si>
    <t xml:space="preserve">5002710007</t>
  </si>
  <si>
    <t xml:space="preserve">Larderello</t>
  </si>
  <si>
    <t xml:space="preserve">5002710002</t>
  </si>
  <si>
    <t xml:space="preserve">5002720005</t>
  </si>
  <si>
    <t xml:space="preserve">Localitá la Facianaia</t>
  </si>
  <si>
    <t xml:space="preserve">5002710003</t>
  </si>
  <si>
    <t xml:space="preserve">Lustignano</t>
  </si>
  <si>
    <t xml:space="preserve">5002710004</t>
  </si>
  <si>
    <t xml:space="preserve">Micciano</t>
  </si>
  <si>
    <t xml:space="preserve">5002710005</t>
  </si>
  <si>
    <t xml:space="preserve">Montecerboli</t>
  </si>
  <si>
    <t xml:space="preserve">5002710006</t>
  </si>
  <si>
    <t xml:space="preserve">5002710001</t>
  </si>
  <si>
    <t xml:space="preserve">Pomarance</t>
  </si>
  <si>
    <t xml:space="preserve">5002710008</t>
  </si>
  <si>
    <t xml:space="preserve">5002710009</t>
  </si>
  <si>
    <t xml:space="preserve">Serrazzano</t>
  </si>
  <si>
    <t xml:space="preserve">5002726703</t>
  </si>
  <si>
    <t xml:space="preserve">Sottostazione-Alloggio Terni</t>
  </si>
  <si>
    <t xml:space="preserve">5002730003</t>
  </si>
  <si>
    <t xml:space="preserve">Stabilimenti</t>
  </si>
  <si>
    <t xml:space="preserve">Ponsacco [PI]</t>
  </si>
  <si>
    <t xml:space="preserve">5002840000</t>
  </si>
  <si>
    <t xml:space="preserve">Case sparse_14</t>
  </si>
  <si>
    <t xml:space="preserve">5002810002</t>
  </si>
  <si>
    <t xml:space="preserve">Ponsacco</t>
  </si>
  <si>
    <t xml:space="preserve">5002810001</t>
  </si>
  <si>
    <t xml:space="preserve">Val di Cava</t>
  </si>
  <si>
    <t xml:space="preserve">Pontassieve [FI]</t>
  </si>
  <si>
    <t xml:space="preserve">4803310001</t>
  </si>
  <si>
    <t xml:space="preserve">Acone</t>
  </si>
  <si>
    <t xml:space="preserve">4803320015</t>
  </si>
  <si>
    <t xml:space="preserve">Burraia</t>
  </si>
  <si>
    <t xml:space="preserve">4803326602</t>
  </si>
  <si>
    <t xml:space="preserve">Case Lori</t>
  </si>
  <si>
    <t xml:space="preserve">4803340000</t>
  </si>
  <si>
    <t xml:space="preserve">Case sparse_167</t>
  </si>
  <si>
    <t xml:space="preserve">4803310002</t>
  </si>
  <si>
    <t xml:space="preserve">4803320003</t>
  </si>
  <si>
    <t xml:space="preserve">4803320004</t>
  </si>
  <si>
    <t xml:space="preserve">Galardo</t>
  </si>
  <si>
    <t xml:space="preserve">4803320014</t>
  </si>
  <si>
    <t xml:space="preserve">Ginestre</t>
  </si>
  <si>
    <t xml:space="preserve">4803320005</t>
  </si>
  <si>
    <t xml:space="preserve">Lastro</t>
  </si>
  <si>
    <t xml:space="preserve">4803310003</t>
  </si>
  <si>
    <t xml:space="preserve">Le Falle</t>
  </si>
  <si>
    <t xml:space="preserve">4803310004</t>
  </si>
  <si>
    <t xml:space="preserve">Molino del Piano</t>
  </si>
  <si>
    <t xml:space="preserve">4803320007</t>
  </si>
  <si>
    <t xml:space="preserve">Molino Laura</t>
  </si>
  <si>
    <t xml:space="preserve">4803310005</t>
  </si>
  <si>
    <t xml:space="preserve">Montebonello</t>
  </si>
  <si>
    <t xml:space="preserve">4803321108</t>
  </si>
  <si>
    <t xml:space="preserve">Montefiesole</t>
  </si>
  <si>
    <t xml:space="preserve">4803310009</t>
  </si>
  <si>
    <t xml:space="preserve">Monteloro</t>
  </si>
  <si>
    <t xml:space="preserve">4803310006</t>
  </si>
  <si>
    <t xml:space="preserve">Pontassieve</t>
  </si>
  <si>
    <t xml:space="preserve">4803321111</t>
  </si>
  <si>
    <t xml:space="preserve">4803321112</t>
  </si>
  <si>
    <t xml:space="preserve">San Martino a Quona</t>
  </si>
  <si>
    <t xml:space="preserve">4803310007</t>
  </si>
  <si>
    <t xml:space="preserve">Santa Brigida</t>
  </si>
  <si>
    <t xml:space="preserve">4803326613</t>
  </si>
  <si>
    <t xml:space="preserve">Santa Maria Acone</t>
  </si>
  <si>
    <t xml:space="preserve">4803330001</t>
  </si>
  <si>
    <t xml:space="preserve">4803310008</t>
  </si>
  <si>
    <t xml:space="preserve">Sieci</t>
  </si>
  <si>
    <t xml:space="preserve">Ponte Buggianese [PT]</t>
  </si>
  <si>
    <t xml:space="preserve">4701620029</t>
  </si>
  <si>
    <t xml:space="preserve">Albianico</t>
  </si>
  <si>
    <t xml:space="preserve">4701610001</t>
  </si>
  <si>
    <t xml:space="preserve">Anchione</t>
  </si>
  <si>
    <t xml:space="preserve">4701626616</t>
  </si>
  <si>
    <t xml:space="preserve">Auscello</t>
  </si>
  <si>
    <t xml:space="preserve">4701626618</t>
  </si>
  <si>
    <t xml:space="preserve">4701626603</t>
  </si>
  <si>
    <t xml:space="preserve">Camporcioni</t>
  </si>
  <si>
    <t xml:space="preserve">4701626728</t>
  </si>
  <si>
    <t xml:space="preserve">Camporcioni Est</t>
  </si>
  <si>
    <t xml:space="preserve">4701640000</t>
  </si>
  <si>
    <t xml:space="preserve">Case sparse_131</t>
  </si>
  <si>
    <t xml:space="preserve">4701626712</t>
  </si>
  <si>
    <t xml:space="preserve">Cave</t>
  </si>
  <si>
    <t xml:space="preserve">4701626724</t>
  </si>
  <si>
    <t xml:space="preserve">Cerro Vecchio</t>
  </si>
  <si>
    <t xml:space="preserve">4701620005</t>
  </si>
  <si>
    <t xml:space="preserve">Colligiana Alta</t>
  </si>
  <si>
    <t xml:space="preserve">4701626707</t>
  </si>
  <si>
    <t xml:space="preserve">Colligiana Bassa</t>
  </si>
  <si>
    <t xml:space="preserve">4701626719</t>
  </si>
  <si>
    <t xml:space="preserve">Colmate Cerro</t>
  </si>
  <si>
    <t xml:space="preserve">4701626706</t>
  </si>
  <si>
    <t xml:space="preserve">4701626621</t>
  </si>
  <si>
    <t xml:space="preserve">Del Cerro</t>
  </si>
  <si>
    <t xml:space="preserve">4701626713</t>
  </si>
  <si>
    <t xml:space="preserve">Delle Prata</t>
  </si>
  <si>
    <t xml:space="preserve">4701626710</t>
  </si>
  <si>
    <t xml:space="preserve">4701626726</t>
  </si>
  <si>
    <t xml:space="preserve">Fosso Morto</t>
  </si>
  <si>
    <t xml:space="preserve">4701626715</t>
  </si>
  <si>
    <t xml:space="preserve">4701620020</t>
  </si>
  <si>
    <t xml:space="preserve">Gremignano</t>
  </si>
  <si>
    <t xml:space="preserve">4701626627</t>
  </si>
  <si>
    <t xml:space="preserve">Meazzi</t>
  </si>
  <si>
    <t xml:space="preserve">4701620017</t>
  </si>
  <si>
    <t xml:space="preserve">Orto</t>
  </si>
  <si>
    <t xml:space="preserve">4701626622</t>
  </si>
  <si>
    <t xml:space="preserve">Piave</t>
  </si>
  <si>
    <t xml:space="preserve">4701610002</t>
  </si>
  <si>
    <t xml:space="preserve">Ponte Buggianese</t>
  </si>
  <si>
    <t xml:space="preserve">4701626709</t>
  </si>
  <si>
    <t xml:space="preserve">4701626714</t>
  </si>
  <si>
    <t xml:space="preserve">Ragnaia</t>
  </si>
  <si>
    <t xml:space="preserve">4701626604</t>
  </si>
  <si>
    <t xml:space="preserve">Signanese</t>
  </si>
  <si>
    <t xml:space="preserve">4701626625</t>
  </si>
  <si>
    <t xml:space="preserve">Traversa Vione</t>
  </si>
  <si>
    <t xml:space="preserve">4701610003</t>
  </si>
  <si>
    <t xml:space="preserve">Vione</t>
  </si>
  <si>
    <t xml:space="preserve">4701620011</t>
  </si>
  <si>
    <t xml:space="preserve">Volta</t>
  </si>
  <si>
    <t xml:space="preserve">4701630001</t>
  </si>
  <si>
    <t xml:space="preserve">Zona Industriale Livornese</t>
  </si>
  <si>
    <t xml:space="preserve">Pontedera [PI]</t>
  </si>
  <si>
    <t xml:space="preserve">5002940000</t>
  </si>
  <si>
    <t xml:space="preserve">Case sparse_15</t>
  </si>
  <si>
    <t xml:space="preserve">5002910012</t>
  </si>
  <si>
    <t xml:space="preserve">Contrada Martinelli</t>
  </si>
  <si>
    <t xml:space="preserve">5002910011</t>
  </si>
  <si>
    <t xml:space="preserve">5002910002</t>
  </si>
  <si>
    <t xml:space="preserve">Il Romito</t>
  </si>
  <si>
    <t xml:space="preserve">5002910003</t>
  </si>
  <si>
    <t xml:space="preserve">La Borra</t>
  </si>
  <si>
    <t xml:space="preserve">5002926605</t>
  </si>
  <si>
    <t xml:space="preserve">La Porzia</t>
  </si>
  <si>
    <t xml:space="preserve">5002910004</t>
  </si>
  <si>
    <t xml:space="preserve">La Rotta</t>
  </si>
  <si>
    <t xml:space="preserve">5002920006</t>
  </si>
  <si>
    <t xml:space="preserve">Le Cantine</t>
  </si>
  <si>
    <t xml:space="preserve">5002920004</t>
  </si>
  <si>
    <t xml:space="preserve">Le Pinete</t>
  </si>
  <si>
    <t xml:space="preserve">5002920008</t>
  </si>
  <si>
    <t xml:space="preserve">Magazzini</t>
  </si>
  <si>
    <t xml:space="preserve">5002910005</t>
  </si>
  <si>
    <t xml:space="preserve">Montecastello</t>
  </si>
  <si>
    <t xml:space="preserve">5002910006</t>
  </si>
  <si>
    <t xml:space="preserve">5002910010</t>
  </si>
  <si>
    <t xml:space="preserve">Pian dei Meini</t>
  </si>
  <si>
    <t xml:space="preserve">5002910007</t>
  </si>
  <si>
    <t xml:space="preserve">Pontedera</t>
  </si>
  <si>
    <t xml:space="preserve">5002910008</t>
  </si>
  <si>
    <t xml:space="preserve">5002920009</t>
  </si>
  <si>
    <t xml:space="preserve">Tiro A Segno</t>
  </si>
  <si>
    <t xml:space="preserve">5002910009</t>
  </si>
  <si>
    <t xml:space="preserve">Treggiaia</t>
  </si>
  <si>
    <t xml:space="preserve">5002920011</t>
  </si>
  <si>
    <t xml:space="preserve">Via del Pino</t>
  </si>
  <si>
    <t xml:space="preserve">5002930002</t>
  </si>
  <si>
    <t xml:space="preserve">Zona Industriale Gello</t>
  </si>
  <si>
    <t xml:space="preserve">Pontremoli [MS]</t>
  </si>
  <si>
    <t xml:space="preserve">4501410001</t>
  </si>
  <si>
    <t xml:space="preserve">Arzelato</t>
  </si>
  <si>
    <t xml:space="preserve">4501410002</t>
  </si>
  <si>
    <t xml:space="preserve">Arzengio</t>
  </si>
  <si>
    <t xml:space="preserve">4501410003</t>
  </si>
  <si>
    <t xml:space="preserve">Baselica</t>
  </si>
  <si>
    <t xml:space="preserve">4501410004</t>
  </si>
  <si>
    <t xml:space="preserve">Bassone</t>
  </si>
  <si>
    <t xml:space="preserve">4501426601</t>
  </si>
  <si>
    <t xml:space="preserve">4501420002</t>
  </si>
  <si>
    <t xml:space="preserve">Braia</t>
  </si>
  <si>
    <t xml:space="preserve">4501410005</t>
  </si>
  <si>
    <t xml:space="preserve">Bratto</t>
  </si>
  <si>
    <t xml:space="preserve">4501426603</t>
  </si>
  <si>
    <t xml:space="preserve">Caná</t>
  </si>
  <si>
    <t xml:space="preserve">4501426604</t>
  </si>
  <si>
    <t xml:space="preserve">4501410006</t>
  </si>
  <si>
    <t xml:space="preserve">Careola</t>
  </si>
  <si>
    <t xml:space="preserve">4501410007</t>
  </si>
  <si>
    <t xml:space="preserve">Cargalla Inferiore</t>
  </si>
  <si>
    <t xml:space="preserve">4501420005</t>
  </si>
  <si>
    <t xml:space="preserve">Cargalla Superiore</t>
  </si>
  <si>
    <t xml:space="preserve">4501410008</t>
  </si>
  <si>
    <t xml:space="preserve">Casalina</t>
  </si>
  <si>
    <t xml:space="preserve">4501440000</t>
  </si>
  <si>
    <t xml:space="preserve">Case sparse_236</t>
  </si>
  <si>
    <t xml:space="preserve">4501410009</t>
  </si>
  <si>
    <t xml:space="preserve">Cavezzana d'Antena</t>
  </si>
  <si>
    <t xml:space="preserve">4501410010</t>
  </si>
  <si>
    <t xml:space="preserve">Ceretoli</t>
  </si>
  <si>
    <t xml:space="preserve">4501410011</t>
  </si>
  <si>
    <t xml:space="preserve">Cervara</t>
  </si>
  <si>
    <t xml:space="preserve">4501410012</t>
  </si>
  <si>
    <t xml:space="preserve">Gravagna Montale</t>
  </si>
  <si>
    <t xml:space="preserve">4501410013</t>
  </si>
  <si>
    <t xml:space="preserve">Gravagna San Rocco</t>
  </si>
  <si>
    <t xml:space="preserve">4501410014</t>
  </si>
  <si>
    <t xml:space="preserve">Grondola</t>
  </si>
  <si>
    <t xml:space="preserve">4501410015</t>
  </si>
  <si>
    <t xml:space="preserve">Groppodalosio</t>
  </si>
  <si>
    <t xml:space="preserve">4501420008</t>
  </si>
  <si>
    <t xml:space="preserve">4501410016</t>
  </si>
  <si>
    <t xml:space="preserve">Guinadi</t>
  </si>
  <si>
    <t xml:space="preserve">4501410017</t>
  </si>
  <si>
    <t xml:space="preserve">La Colla</t>
  </si>
  <si>
    <t xml:space="preserve">4501410018</t>
  </si>
  <si>
    <t xml:space="preserve">Mignegno</t>
  </si>
  <si>
    <t xml:space="preserve">4501410019</t>
  </si>
  <si>
    <t xml:space="preserve">4501410020</t>
  </si>
  <si>
    <t xml:space="preserve">Montelungo</t>
  </si>
  <si>
    <t xml:space="preserve">4501410021</t>
  </si>
  <si>
    <t xml:space="preserve">4501420010</t>
  </si>
  <si>
    <t xml:space="preserve">Navola</t>
  </si>
  <si>
    <t xml:space="preserve">4501430001</t>
  </si>
  <si>
    <t xml:space="preserve">Novoleto</t>
  </si>
  <si>
    <t xml:space="preserve">4501420011</t>
  </si>
  <si>
    <t xml:space="preserve">Oppilo</t>
  </si>
  <si>
    <t xml:space="preserve">4501420012</t>
  </si>
  <si>
    <t xml:space="preserve">Pian di Valle</t>
  </si>
  <si>
    <t xml:space="preserve">4501420013</t>
  </si>
  <si>
    <t xml:space="preserve">Pietra Piccata</t>
  </si>
  <si>
    <t xml:space="preserve">4501420014</t>
  </si>
  <si>
    <t xml:space="preserve">4501410022</t>
  </si>
  <si>
    <t xml:space="preserve">Pollina</t>
  </si>
  <si>
    <t xml:space="preserve">4501420015</t>
  </si>
  <si>
    <t xml:space="preserve">Ponte Teglia</t>
  </si>
  <si>
    <t xml:space="preserve">4501410023</t>
  </si>
  <si>
    <t xml:space="preserve">Pontremoli</t>
  </si>
  <si>
    <t xml:space="preserve">4501420016</t>
  </si>
  <si>
    <t xml:space="preserve">Pra' del Prete</t>
  </si>
  <si>
    <t xml:space="preserve">4501410024</t>
  </si>
  <si>
    <t xml:space="preserve">Pracchiola</t>
  </si>
  <si>
    <t xml:space="preserve">4501420017</t>
  </si>
  <si>
    <t xml:space="preserve">Previdè</t>
  </si>
  <si>
    <t xml:space="preserve">4501426618</t>
  </si>
  <si>
    <t xml:space="preserve">Saliceto Belvedere</t>
  </si>
  <si>
    <t xml:space="preserve">4501420020</t>
  </si>
  <si>
    <t xml:space="preserve">Santa Giustina</t>
  </si>
  <si>
    <t xml:space="preserve">4501420024</t>
  </si>
  <si>
    <t xml:space="preserve">Soglio</t>
  </si>
  <si>
    <t xml:space="preserve">4501410025</t>
  </si>
  <si>
    <t xml:space="preserve">Teglia</t>
  </si>
  <si>
    <t xml:space="preserve">4501424925</t>
  </si>
  <si>
    <t xml:space="preserve">Toplecca di Sopra</t>
  </si>
  <si>
    <t xml:space="preserve">4501426634</t>
  </si>
  <si>
    <t xml:space="preserve">Toplecca di Sotto</t>
  </si>
  <si>
    <t xml:space="preserve">4501410026</t>
  </si>
  <si>
    <t xml:space="preserve">Torrano</t>
  </si>
  <si>
    <t xml:space="preserve">4501426626</t>
  </si>
  <si>
    <t xml:space="preserve">Traverde</t>
  </si>
  <si>
    <t xml:space="preserve">4501410027</t>
  </si>
  <si>
    <t xml:space="preserve">Valle</t>
  </si>
  <si>
    <t xml:space="preserve">4501420027</t>
  </si>
  <si>
    <t xml:space="preserve">Versola</t>
  </si>
  <si>
    <t xml:space="preserve">4501424928</t>
  </si>
  <si>
    <t xml:space="preserve">Veserada</t>
  </si>
  <si>
    <t xml:space="preserve">4501410028</t>
  </si>
  <si>
    <t xml:space="preserve">Vignola</t>
  </si>
  <si>
    <t xml:space="preserve">4501410029</t>
  </si>
  <si>
    <t xml:space="preserve">Villa Vecchia</t>
  </si>
  <si>
    <t xml:space="preserve">Poppi [AR]</t>
  </si>
  <si>
    <t xml:space="preserve">5103110001</t>
  </si>
  <si>
    <t xml:space="preserve">Avena</t>
  </si>
  <si>
    <t xml:space="preserve">5103110008</t>
  </si>
  <si>
    <t xml:space="preserve">Badia Prataglia</t>
  </si>
  <si>
    <t xml:space="preserve">5103126601</t>
  </si>
  <si>
    <t xml:space="preserve">Becarino</t>
  </si>
  <si>
    <t xml:space="preserve">5103126702</t>
  </si>
  <si>
    <t xml:space="preserve">Buiano</t>
  </si>
  <si>
    <t xml:space="preserve">5103120803</t>
  </si>
  <si>
    <t xml:space="preserve">Camaldoli</t>
  </si>
  <si>
    <t xml:space="preserve">5103140000</t>
  </si>
  <si>
    <t xml:space="preserve">Case sparse_56</t>
  </si>
  <si>
    <t xml:space="preserve">5103120009</t>
  </si>
  <si>
    <t xml:space="preserve">Fiume d'Isola</t>
  </si>
  <si>
    <t xml:space="preserve">5103110002</t>
  </si>
  <si>
    <t xml:space="preserve">Lierna</t>
  </si>
  <si>
    <t xml:space="preserve">5103110003</t>
  </si>
  <si>
    <t xml:space="preserve">Memmenano</t>
  </si>
  <si>
    <t xml:space="preserve">5103110004</t>
  </si>
  <si>
    <t xml:space="preserve">Moggiona</t>
  </si>
  <si>
    <t xml:space="preserve">5103110010</t>
  </si>
  <si>
    <t xml:space="preserve">Ponte a Poppi</t>
  </si>
  <si>
    <t xml:space="preserve">5103110005</t>
  </si>
  <si>
    <t xml:space="preserve">Poppi</t>
  </si>
  <si>
    <t xml:space="preserve">5103130001</t>
  </si>
  <si>
    <t xml:space="preserve">Porrena</t>
  </si>
  <si>
    <t xml:space="preserve">5103126606</t>
  </si>
  <si>
    <t xml:space="preserve">Porrena Alta</t>
  </si>
  <si>
    <t xml:space="preserve">5103110006</t>
  </si>
  <si>
    <t xml:space="preserve">Quota</t>
  </si>
  <si>
    <t xml:space="preserve">5103110009</t>
  </si>
  <si>
    <t xml:space="preserve">Riosecco</t>
  </si>
  <si>
    <t xml:space="preserve">5103110007</t>
  </si>
  <si>
    <t xml:space="preserve">San Martino Tremoleto</t>
  </si>
  <si>
    <t xml:space="preserve">Porcari [LU]</t>
  </si>
  <si>
    <t xml:space="preserve">4602626601</t>
  </si>
  <si>
    <t xml:space="preserve">Bernardini</t>
  </si>
  <si>
    <t xml:space="preserve">4602640000</t>
  </si>
  <si>
    <t xml:space="preserve">Case sparse_265</t>
  </si>
  <si>
    <t xml:space="preserve">4602630002</t>
  </si>
  <si>
    <t xml:space="preserve">4602610001</t>
  </si>
  <si>
    <t xml:space="preserve">Fratina</t>
  </si>
  <si>
    <t xml:space="preserve">4602630001</t>
  </si>
  <si>
    <t xml:space="preserve">Frizzone</t>
  </si>
  <si>
    <t xml:space="preserve">4602620002</t>
  </si>
  <si>
    <t xml:space="preserve">Gigioni</t>
  </si>
  <si>
    <t xml:space="preserve">4602620003</t>
  </si>
  <si>
    <t xml:space="preserve">Magazzino</t>
  </si>
  <si>
    <t xml:space="preserve">4602610002</t>
  </si>
  <si>
    <t xml:space="preserve">Padule</t>
  </si>
  <si>
    <t xml:space="preserve">4602620004</t>
  </si>
  <si>
    <t xml:space="preserve">Palazzo Rosso</t>
  </si>
  <si>
    <t xml:space="preserve">4602610003</t>
  </si>
  <si>
    <t xml:space="preserve">Porcari</t>
  </si>
  <si>
    <t xml:space="preserve">Porto Azzurro [LI]</t>
  </si>
  <si>
    <t xml:space="preserve">4901340000</t>
  </si>
  <si>
    <t xml:space="preserve">Case sparse_194</t>
  </si>
  <si>
    <t xml:space="preserve">4901320001</t>
  </si>
  <si>
    <t xml:space="preserve">4901310001</t>
  </si>
  <si>
    <t xml:space="preserve">Porto Azzurro</t>
  </si>
  <si>
    <t xml:space="preserve">Portoferraio [LI]</t>
  </si>
  <si>
    <t xml:space="preserve">4901420001</t>
  </si>
  <si>
    <t xml:space="preserve">Acquabona</t>
  </si>
  <si>
    <t xml:space="preserve">4901420002</t>
  </si>
  <si>
    <t xml:space="preserve">4901410001</t>
  </si>
  <si>
    <t xml:space="preserve">4901420004</t>
  </si>
  <si>
    <t xml:space="preserve">Campitelle</t>
  </si>
  <si>
    <t xml:space="preserve">4901420021</t>
  </si>
  <si>
    <t xml:space="preserve">Campo Ai Peri</t>
  </si>
  <si>
    <t xml:space="preserve">4901420005</t>
  </si>
  <si>
    <t xml:space="preserve">Casa del Duca</t>
  </si>
  <si>
    <t xml:space="preserve">4901440000</t>
  </si>
  <si>
    <t xml:space="preserve">Case sparse_195</t>
  </si>
  <si>
    <t xml:space="preserve">4901426725</t>
  </si>
  <si>
    <t xml:space="preserve">Enfola</t>
  </si>
  <si>
    <t xml:space="preserve">4901420006</t>
  </si>
  <si>
    <t xml:space="preserve">Le Foci</t>
  </si>
  <si>
    <t xml:space="preserve">4901410002</t>
  </si>
  <si>
    <t xml:space="preserve">4901420023</t>
  </si>
  <si>
    <t xml:space="preserve">Norsi</t>
  </si>
  <si>
    <t xml:space="preserve">4901420024</t>
  </si>
  <si>
    <t xml:space="preserve">Norsi II</t>
  </si>
  <si>
    <t xml:space="preserve">4901410003</t>
  </si>
  <si>
    <t xml:space="preserve">Portoferraio</t>
  </si>
  <si>
    <t xml:space="preserve">4901410004</t>
  </si>
  <si>
    <t xml:space="preserve">4901420009</t>
  </si>
  <si>
    <t xml:space="preserve">4901410005</t>
  </si>
  <si>
    <t xml:space="preserve">Scaglieri</t>
  </si>
  <si>
    <t xml:space="preserve">4901420010</t>
  </si>
  <si>
    <t xml:space="preserve">Schiopparello I</t>
  </si>
  <si>
    <t xml:space="preserve">4901426712</t>
  </si>
  <si>
    <t xml:space="preserve">Schiopparello III</t>
  </si>
  <si>
    <t xml:space="preserve">4901420014</t>
  </si>
  <si>
    <t xml:space="preserve">Schiopparello V</t>
  </si>
  <si>
    <t xml:space="preserve">4901420020</t>
  </si>
  <si>
    <t xml:space="preserve">Schiopparello Vi</t>
  </si>
  <si>
    <t xml:space="preserve">4901420015</t>
  </si>
  <si>
    <t xml:space="preserve">Scotto</t>
  </si>
  <si>
    <t xml:space="preserve">4901420016</t>
  </si>
  <si>
    <t xml:space="preserve">Valcarene</t>
  </si>
  <si>
    <t xml:space="preserve">4901420018</t>
  </si>
  <si>
    <t xml:space="preserve">Valle di Lazzaro</t>
  </si>
  <si>
    <t xml:space="preserve">4901410006</t>
  </si>
  <si>
    <t xml:space="preserve">Viticcio</t>
  </si>
  <si>
    <t xml:space="preserve">Prato [PO]</t>
  </si>
  <si>
    <t xml:space="preserve">10000526601</t>
  </si>
  <si>
    <t xml:space="preserve">10000526602</t>
  </si>
  <si>
    <t xml:space="preserve">Carteano</t>
  </si>
  <si>
    <t xml:space="preserve">10000520006</t>
  </si>
  <si>
    <t xml:space="preserve">10000540000</t>
  </si>
  <si>
    <t xml:space="preserve">Case sparse_220</t>
  </si>
  <si>
    <t xml:space="preserve">10000510001</t>
  </si>
  <si>
    <t xml:space="preserve">10000510002</t>
  </si>
  <si>
    <t xml:space="preserve">Filettole</t>
  </si>
  <si>
    <t xml:space="preserve">10000520007</t>
  </si>
  <si>
    <t xml:space="preserve">Gonfienti</t>
  </si>
  <si>
    <t xml:space="preserve">10000526610</t>
  </si>
  <si>
    <t xml:space="preserve">Le Capanne</t>
  </si>
  <si>
    <t xml:space="preserve">10000520011</t>
  </si>
  <si>
    <t xml:space="preserve">10000520004</t>
  </si>
  <si>
    <t xml:space="preserve">10000510005</t>
  </si>
  <si>
    <t xml:space="preserve">Le Vanne</t>
  </si>
  <si>
    <t xml:space="preserve">10000520008</t>
  </si>
  <si>
    <t xml:space="preserve">Mazzone</t>
  </si>
  <si>
    <t xml:space="preserve">10000520005</t>
  </si>
  <si>
    <t xml:space="preserve">Pinzale</t>
  </si>
  <si>
    <t xml:space="preserve">10000510003</t>
  </si>
  <si>
    <t xml:space="preserve">Ponte a Tigliano</t>
  </si>
  <si>
    <t xml:space="preserve">10000520009</t>
  </si>
  <si>
    <t xml:space="preserve">10000510004</t>
  </si>
  <si>
    <t xml:space="preserve">10000510006</t>
  </si>
  <si>
    <t xml:space="preserve">Sant' Ippolito</t>
  </si>
  <si>
    <t xml:space="preserve">5103220001</t>
  </si>
  <si>
    <t xml:space="preserve">Campolombardo</t>
  </si>
  <si>
    <t xml:space="preserve">5103210001</t>
  </si>
  <si>
    <t xml:space="preserve">Casalino</t>
  </si>
  <si>
    <t xml:space="preserve">5103240000</t>
  </si>
  <si>
    <t xml:space="preserve">Case sparse_57</t>
  </si>
  <si>
    <t xml:space="preserve">5103220009</t>
  </si>
  <si>
    <t xml:space="preserve">Casina Rossa</t>
  </si>
  <si>
    <t xml:space="preserve">5103220002</t>
  </si>
  <si>
    <t xml:space="preserve">5103210002</t>
  </si>
  <si>
    <t xml:space="preserve">Lonnano</t>
  </si>
  <si>
    <t xml:space="preserve">5103210003</t>
  </si>
  <si>
    <t xml:space="preserve">Pratovecchio</t>
  </si>
  <si>
    <t xml:space="preserve">5103230001</t>
  </si>
  <si>
    <t xml:space="preserve">5103220004</t>
  </si>
  <si>
    <t xml:space="preserve">Scarpaccia</t>
  </si>
  <si>
    <t xml:space="preserve">5103220005</t>
  </si>
  <si>
    <t xml:space="preserve">Tartiglia</t>
  </si>
  <si>
    <t xml:space="preserve">5103220006</t>
  </si>
  <si>
    <t xml:space="preserve">Valagnesi</t>
  </si>
  <si>
    <t xml:space="preserve">5103220008</t>
  </si>
  <si>
    <t xml:space="preserve">Vallolmo</t>
  </si>
  <si>
    <t xml:space="preserve">5103220007</t>
  </si>
  <si>
    <t xml:space="preserve">Quarrata [PT]</t>
  </si>
  <si>
    <t xml:space="preserve">4701710008</t>
  </si>
  <si>
    <t xml:space="preserve">Barba</t>
  </si>
  <si>
    <t xml:space="preserve">4701720001</t>
  </si>
  <si>
    <t xml:space="preserve">Bavigliano-Case Becagli</t>
  </si>
  <si>
    <t xml:space="preserve">4701720002</t>
  </si>
  <si>
    <t xml:space="preserve">Bottegaccia</t>
  </si>
  <si>
    <t xml:space="preserve">4701710001</t>
  </si>
  <si>
    <t xml:space="preserve">4701720005</t>
  </si>
  <si>
    <t xml:space="preserve">Case Dogaia</t>
  </si>
  <si>
    <t xml:space="preserve">4701726606</t>
  </si>
  <si>
    <t xml:space="preserve">Case Ferretti</t>
  </si>
  <si>
    <t xml:space="preserve">4701720035</t>
  </si>
  <si>
    <t xml:space="preserve">Case Gelli</t>
  </si>
  <si>
    <t xml:space="preserve">4701720008</t>
  </si>
  <si>
    <t xml:space="preserve">Case Maraviglia</t>
  </si>
  <si>
    <t xml:space="preserve">4701726609</t>
  </si>
  <si>
    <t xml:space="preserve">Case Pierucci</t>
  </si>
  <si>
    <t xml:space="preserve">4701740000</t>
  </si>
  <si>
    <t xml:space="preserve">Case sparse_132</t>
  </si>
  <si>
    <t xml:space="preserve">4701710010</t>
  </si>
  <si>
    <t xml:space="preserve">Caserana</t>
  </si>
  <si>
    <t xml:space="preserve">4701726710</t>
  </si>
  <si>
    <t xml:space="preserve">4701710011</t>
  </si>
  <si>
    <t xml:space="preserve">4701710012</t>
  </si>
  <si>
    <t xml:space="preserve">Catena</t>
  </si>
  <si>
    <t xml:space="preserve">4701726712</t>
  </si>
  <si>
    <t xml:space="preserve">4701720013</t>
  </si>
  <si>
    <t xml:space="preserve">4701710002</t>
  </si>
  <si>
    <t xml:space="preserve">4701710003</t>
  </si>
  <si>
    <t xml:space="preserve">Forrottoli</t>
  </si>
  <si>
    <t xml:space="preserve">4701726615</t>
  </si>
  <si>
    <t xml:space="preserve">Gironi</t>
  </si>
  <si>
    <t xml:space="preserve">4701726616</t>
  </si>
  <si>
    <t xml:space="preserve">4701720017</t>
  </si>
  <si>
    <t xml:space="preserve">La Costaglia</t>
  </si>
  <si>
    <t xml:space="preserve">4701710013</t>
  </si>
  <si>
    <t xml:space="preserve">4701720019</t>
  </si>
  <si>
    <t xml:space="preserve">4701720020</t>
  </si>
  <si>
    <t xml:space="preserve">Le Passaiole</t>
  </si>
  <si>
    <t xml:space="preserve">4701710004</t>
  </si>
  <si>
    <t xml:space="preserve">Lucciano</t>
  </si>
  <si>
    <t xml:space="preserve">4701726622</t>
  </si>
  <si>
    <t xml:space="preserve">4701710005</t>
  </si>
  <si>
    <t xml:space="preserve">4701710006</t>
  </si>
  <si>
    <t xml:space="preserve">Montorio</t>
  </si>
  <si>
    <t xml:space="preserve">4701720025</t>
  </si>
  <si>
    <t xml:space="preserve">Palaie</t>
  </si>
  <si>
    <t xml:space="preserve">4701726626</t>
  </si>
  <si>
    <t xml:space="preserve">4701720028</t>
  </si>
  <si>
    <t xml:space="preserve">Pontassio-Rubattorno</t>
  </si>
  <si>
    <t xml:space="preserve">4701710007</t>
  </si>
  <si>
    <t xml:space="preserve">Quarrata</t>
  </si>
  <si>
    <t xml:space="preserve">4701710014</t>
  </si>
  <si>
    <t xml:space="preserve">4701710015</t>
  </si>
  <si>
    <t xml:space="preserve">Santonuovo</t>
  </si>
  <si>
    <t xml:space="preserve">4701720030</t>
  </si>
  <si>
    <t xml:space="preserve">Selva Bassa</t>
  </si>
  <si>
    <t xml:space="preserve">4701720031</t>
  </si>
  <si>
    <t xml:space="preserve">Tacinaia</t>
  </si>
  <si>
    <t xml:space="preserve">4701710016</t>
  </si>
  <si>
    <t xml:space="preserve">Tizzana</t>
  </si>
  <si>
    <t xml:space="preserve">4701710017</t>
  </si>
  <si>
    <t xml:space="preserve">Valenzatico</t>
  </si>
  <si>
    <t xml:space="preserve">4701710018</t>
  </si>
  <si>
    <t xml:space="preserve">Vignole-Olmi</t>
  </si>
  <si>
    <t xml:space="preserve">Radda in Chianti [SI]</t>
  </si>
  <si>
    <t xml:space="preserve">5202320001</t>
  </si>
  <si>
    <t xml:space="preserve">Badiaccia A Montemuro</t>
  </si>
  <si>
    <t xml:space="preserve">5202340000</t>
  </si>
  <si>
    <t xml:space="preserve">Case sparse_87</t>
  </si>
  <si>
    <t xml:space="preserve">5202326608</t>
  </si>
  <si>
    <t xml:space="preserve">Castelvecchi</t>
  </si>
  <si>
    <t xml:space="preserve">5202326607</t>
  </si>
  <si>
    <t xml:space="preserve">Collepetroso</t>
  </si>
  <si>
    <t xml:space="preserve">5202320006</t>
  </si>
  <si>
    <t xml:space="preserve">Lucarelli</t>
  </si>
  <si>
    <t xml:space="preserve">5202326602</t>
  </si>
  <si>
    <t xml:space="preserve">5202310002</t>
  </si>
  <si>
    <t xml:space="preserve">Radda in Chianti</t>
  </si>
  <si>
    <t xml:space="preserve">5202326603</t>
  </si>
  <si>
    <t xml:space="preserve">Selvole</t>
  </si>
  <si>
    <t xml:space="preserve">5202320004</t>
  </si>
  <si>
    <t xml:space="preserve">5202320005</t>
  </si>
  <si>
    <t xml:space="preserve">Radicofani [SI]</t>
  </si>
  <si>
    <t xml:space="preserve">5202440000</t>
  </si>
  <si>
    <t xml:space="preserve">Case sparse_88</t>
  </si>
  <si>
    <t xml:space="preserve">5202410001</t>
  </si>
  <si>
    <t xml:space="preserve">Contignano</t>
  </si>
  <si>
    <t xml:space="preserve">5202410002</t>
  </si>
  <si>
    <t xml:space="preserve">Radicofani</t>
  </si>
  <si>
    <t xml:space="preserve">5202430001</t>
  </si>
  <si>
    <t xml:space="preserve">Zona Industriale Val di Paglia</t>
  </si>
  <si>
    <t xml:space="preserve">Radicondoli [SI]</t>
  </si>
  <si>
    <t xml:space="preserve">5202526601</t>
  </si>
  <si>
    <t xml:space="preserve">Anqua</t>
  </si>
  <si>
    <t xml:space="preserve">5202510001</t>
  </si>
  <si>
    <t xml:space="preserve">Belforte</t>
  </si>
  <si>
    <t xml:space="preserve">5202540000</t>
  </si>
  <si>
    <t xml:space="preserve">Case sparse_89</t>
  </si>
  <si>
    <t xml:space="preserve">5202510002</t>
  </si>
  <si>
    <t xml:space="preserve">Radicondoli</t>
  </si>
  <si>
    <t xml:space="preserve">Rapolano Terme [SI]</t>
  </si>
  <si>
    <t xml:space="preserve">5202610001</t>
  </si>
  <si>
    <t xml:space="preserve">Armaiolo</t>
  </si>
  <si>
    <t xml:space="preserve">5202640000</t>
  </si>
  <si>
    <t xml:space="preserve">Case sparse_90</t>
  </si>
  <si>
    <t xml:space="preserve">5202626601</t>
  </si>
  <si>
    <t xml:space="preserve">Ficaiole</t>
  </si>
  <si>
    <t xml:space="preserve">5202610002</t>
  </si>
  <si>
    <t xml:space="preserve">Rapolano Terme</t>
  </si>
  <si>
    <t xml:space="preserve">5202626703</t>
  </si>
  <si>
    <t xml:space="preserve">Selvapiana</t>
  </si>
  <si>
    <t xml:space="preserve">5202610003</t>
  </si>
  <si>
    <t xml:space="preserve">Serre di Rapolano</t>
  </si>
  <si>
    <t xml:space="preserve">5202630001</t>
  </si>
  <si>
    <t xml:space="preserve">Zona Industriale Sentino</t>
  </si>
  <si>
    <t xml:space="preserve">Reggello [FI]</t>
  </si>
  <si>
    <t xml:space="preserve">4803520001</t>
  </si>
  <si>
    <t xml:space="preserve">Borgo a Cascia</t>
  </si>
  <si>
    <t xml:space="preserve">4803510001</t>
  </si>
  <si>
    <t xml:space="preserve">Cancelli</t>
  </si>
  <si>
    <t xml:space="preserve">4803520002</t>
  </si>
  <si>
    <t xml:space="preserve">4803524918</t>
  </si>
  <si>
    <t xml:space="preserve">Cascina Nuova</t>
  </si>
  <si>
    <t xml:space="preserve">4803540000</t>
  </si>
  <si>
    <t xml:space="preserve">Case sparse_168</t>
  </si>
  <si>
    <t xml:space="preserve">4803520003</t>
  </si>
  <si>
    <t xml:space="preserve">4803510002</t>
  </si>
  <si>
    <t xml:space="preserve">Ciliegi</t>
  </si>
  <si>
    <t xml:space="preserve">4803510003</t>
  </si>
  <si>
    <t xml:space="preserve">Donnini</t>
  </si>
  <si>
    <t xml:space="preserve">4803520004</t>
  </si>
  <si>
    <t xml:space="preserve">Fano</t>
  </si>
  <si>
    <t xml:space="preserve">4803526705</t>
  </si>
  <si>
    <t xml:space="preserve">Ferraia</t>
  </si>
  <si>
    <t xml:space="preserve">4803510004</t>
  </si>
  <si>
    <t xml:space="preserve">Fornaci Incisa</t>
  </si>
  <si>
    <t xml:space="preserve">4803510005</t>
  </si>
  <si>
    <t xml:space="preserve">4803510006</t>
  </si>
  <si>
    <t xml:space="preserve">4803510007</t>
  </si>
  <si>
    <t xml:space="preserve">Montanino</t>
  </si>
  <si>
    <t xml:space="preserve">4803520006</t>
  </si>
  <si>
    <t xml:space="preserve">Ostina</t>
  </si>
  <si>
    <t xml:space="preserve">4803530002</t>
  </si>
  <si>
    <t xml:space="preserve">Pian di Rona</t>
  </si>
  <si>
    <t xml:space="preserve">4803530001</t>
  </si>
  <si>
    <t xml:space="preserve">Piani della Rugginosa</t>
  </si>
  <si>
    <t xml:space="preserve">4803510008</t>
  </si>
  <si>
    <t xml:space="preserve">Pietrapiana</t>
  </si>
  <si>
    <t xml:space="preserve">4803520007</t>
  </si>
  <si>
    <t xml:space="preserve">Poggio ai Giubbiani</t>
  </si>
  <si>
    <t xml:space="preserve">4803520009</t>
  </si>
  <si>
    <t xml:space="preserve">Prulli di Sopra</t>
  </si>
  <si>
    <t xml:space="preserve">4803520010</t>
  </si>
  <si>
    <t xml:space="preserve">Prulli di Sotto</t>
  </si>
  <si>
    <t xml:space="preserve">4803510009</t>
  </si>
  <si>
    <t xml:space="preserve">Reggello</t>
  </si>
  <si>
    <t xml:space="preserve">4803526711</t>
  </si>
  <si>
    <t xml:space="preserve">Riscaggio</t>
  </si>
  <si>
    <t xml:space="preserve">4803510010</t>
  </si>
  <si>
    <t xml:space="preserve">Saltino</t>
  </si>
  <si>
    <t xml:space="preserve">4803510011</t>
  </si>
  <si>
    <t xml:space="preserve">San Clemente</t>
  </si>
  <si>
    <t xml:space="preserve">4803510012</t>
  </si>
  <si>
    <t xml:space="preserve">San Donato Fronzano</t>
  </si>
  <si>
    <t xml:space="preserve">4803520012</t>
  </si>
  <si>
    <t xml:space="preserve">San Giovenale</t>
  </si>
  <si>
    <t xml:space="preserve">4803510013</t>
  </si>
  <si>
    <t xml:space="preserve">4803520014</t>
  </si>
  <si>
    <t xml:space="preserve">Tallini</t>
  </si>
  <si>
    <t xml:space="preserve">4803510014</t>
  </si>
  <si>
    <t xml:space="preserve">Tosi</t>
  </si>
  <si>
    <t xml:space="preserve">4803510015</t>
  </si>
  <si>
    <t xml:space="preserve">4803510017</t>
  </si>
  <si>
    <t xml:space="preserve">Vallombrosa</t>
  </si>
  <si>
    <t xml:space="preserve">4803520016</t>
  </si>
  <si>
    <t xml:space="preserve">Rignano sull'Arno [FI]</t>
  </si>
  <si>
    <t xml:space="preserve">4803610001</t>
  </si>
  <si>
    <t xml:space="preserve">Bombone</t>
  </si>
  <si>
    <t xml:space="preserve">4803640000</t>
  </si>
  <si>
    <t xml:space="preserve">Case sparse_169</t>
  </si>
  <si>
    <t xml:space="preserve">4803620001</t>
  </si>
  <si>
    <t xml:space="preserve">Cellai</t>
  </si>
  <si>
    <t xml:space="preserve">4803626702</t>
  </si>
  <si>
    <t xml:space="preserve">La Chiocciola</t>
  </si>
  <si>
    <t xml:space="preserve">4803620012</t>
  </si>
  <si>
    <t xml:space="preserve">La Felce</t>
  </si>
  <si>
    <t xml:space="preserve">4803620003</t>
  </si>
  <si>
    <t xml:space="preserve">4803620004</t>
  </si>
  <si>
    <t xml:space="preserve">4803610002</t>
  </si>
  <si>
    <t xml:space="preserve">4803630002</t>
  </si>
  <si>
    <t xml:space="preserve">Molinuzzo</t>
  </si>
  <si>
    <t xml:space="preserve">4803626605</t>
  </si>
  <si>
    <t xml:space="preserve">Montecucco</t>
  </si>
  <si>
    <t xml:space="preserve">4803630001</t>
  </si>
  <si>
    <t xml:space="preserve">Pian dell'Isola</t>
  </si>
  <si>
    <t xml:space="preserve">4803610003</t>
  </si>
  <si>
    <t xml:space="preserve">Rignano sull'Arno</t>
  </si>
  <si>
    <t xml:space="preserve">4803610004</t>
  </si>
  <si>
    <t xml:space="preserve">Rosano</t>
  </si>
  <si>
    <t xml:space="preserve">4803610005</t>
  </si>
  <si>
    <t xml:space="preserve">4803620006</t>
  </si>
  <si>
    <t xml:space="preserve">4803620007</t>
  </si>
  <si>
    <t xml:space="preserve">4803620008</t>
  </si>
  <si>
    <t xml:space="preserve">4803620009</t>
  </si>
  <si>
    <t xml:space="preserve">Sarnese</t>
  </si>
  <si>
    <t xml:space="preserve">4803626710</t>
  </si>
  <si>
    <t xml:space="preserve">Torre Giulia</t>
  </si>
  <si>
    <t xml:space="preserve">4803610006</t>
  </si>
  <si>
    <t xml:space="preserve">4803610007</t>
  </si>
  <si>
    <t xml:space="preserve">Troghi</t>
  </si>
  <si>
    <t xml:space="preserve">4803626611</t>
  </si>
  <si>
    <t xml:space="preserve">Volognano</t>
  </si>
  <si>
    <t xml:space="preserve">4901510001</t>
  </si>
  <si>
    <t xml:space="preserve">Capo d'Arco</t>
  </si>
  <si>
    <t xml:space="preserve">4901540000</t>
  </si>
  <si>
    <t xml:space="preserve">Case sparse_196</t>
  </si>
  <si>
    <t xml:space="preserve">4901510002</t>
  </si>
  <si>
    <t xml:space="preserve">Cavo</t>
  </si>
  <si>
    <t xml:space="preserve">4901520003</t>
  </si>
  <si>
    <t xml:space="preserve">Il Piano-San Francesco</t>
  </si>
  <si>
    <t xml:space="preserve">4901526604</t>
  </si>
  <si>
    <t xml:space="preserve">4901510003</t>
  </si>
  <si>
    <t xml:space="preserve">Ortano</t>
  </si>
  <si>
    <t xml:space="preserve">4901510004</t>
  </si>
  <si>
    <t xml:space="preserve">Rio Marina</t>
  </si>
  <si>
    <t xml:space="preserve">4901520002</t>
  </si>
  <si>
    <t xml:space="preserve">Vigneria</t>
  </si>
  <si>
    <t xml:space="preserve">4901520001</t>
  </si>
  <si>
    <t xml:space="preserve">Villaggio Togliatti</t>
  </si>
  <si>
    <t xml:space="preserve">4901610001</t>
  </si>
  <si>
    <t xml:space="preserve">4901640000</t>
  </si>
  <si>
    <t xml:space="preserve">Case sparse_197</t>
  </si>
  <si>
    <t xml:space="preserve">4901620003</t>
  </si>
  <si>
    <t xml:space="preserve">4901626702</t>
  </si>
  <si>
    <t xml:space="preserve">Nisportino</t>
  </si>
  <si>
    <t xml:space="preserve">4901626701</t>
  </si>
  <si>
    <t xml:space="preserve">Nisporto</t>
  </si>
  <si>
    <t xml:space="preserve">4901610002</t>
  </si>
  <si>
    <t xml:space="preserve">Rio nell'Elba</t>
  </si>
  <si>
    <t xml:space="preserve">Riparbella [PI]</t>
  </si>
  <si>
    <t xml:space="preserve">5003026605</t>
  </si>
  <si>
    <t xml:space="preserve">Acquerta</t>
  </si>
  <si>
    <t xml:space="preserve">5003040000</t>
  </si>
  <si>
    <t xml:space="preserve">Case sparse_16</t>
  </si>
  <si>
    <t xml:space="preserve">5003020002</t>
  </si>
  <si>
    <t xml:space="preserve">Fagiolaia</t>
  </si>
  <si>
    <t xml:space="preserve">5003026604</t>
  </si>
  <si>
    <t xml:space="preserve">Fagiolaia I</t>
  </si>
  <si>
    <t xml:space="preserve">5003010001</t>
  </si>
  <si>
    <t xml:space="preserve">Riparbella</t>
  </si>
  <si>
    <t xml:space="preserve">5003020003</t>
  </si>
  <si>
    <t xml:space="preserve">Roccalbegna [GR]</t>
  </si>
  <si>
    <t xml:space="preserve">5302010001</t>
  </si>
  <si>
    <t xml:space="preserve">Cana</t>
  </si>
  <si>
    <t xml:space="preserve">5302026601</t>
  </si>
  <si>
    <t xml:space="preserve">Case Galli</t>
  </si>
  <si>
    <t xml:space="preserve">5302040000</t>
  </si>
  <si>
    <t xml:space="preserve">Case sparse_120</t>
  </si>
  <si>
    <t xml:space="preserve">5302020002</t>
  </si>
  <si>
    <t xml:space="preserve">Il Cecio</t>
  </si>
  <si>
    <t xml:space="preserve">5302026703</t>
  </si>
  <si>
    <t xml:space="preserve">La Croce</t>
  </si>
  <si>
    <t xml:space="preserve">5302010002</t>
  </si>
  <si>
    <t xml:space="preserve">Roccalbegna</t>
  </si>
  <si>
    <t xml:space="preserve">5302010003</t>
  </si>
  <si>
    <t xml:space="preserve">Santa Caterina</t>
  </si>
  <si>
    <t xml:space="preserve">5302020004</t>
  </si>
  <si>
    <t xml:space="preserve">Triana</t>
  </si>
  <si>
    <t xml:space="preserve">5302010004</t>
  </si>
  <si>
    <t xml:space="preserve">Vallerona</t>
  </si>
  <si>
    <t xml:space="preserve">Roccastrada [GR]</t>
  </si>
  <si>
    <t xml:space="preserve">5302140000</t>
  </si>
  <si>
    <t xml:space="preserve">Case sparse_121</t>
  </si>
  <si>
    <t xml:space="preserve">5302120002</t>
  </si>
  <si>
    <t xml:space="preserve">5302120007</t>
  </si>
  <si>
    <t xml:space="preserve">I Laschi</t>
  </si>
  <si>
    <t xml:space="preserve">5302126603</t>
  </si>
  <si>
    <t xml:space="preserve">Il Poggiolo</t>
  </si>
  <si>
    <t xml:space="preserve">5302120004</t>
  </si>
  <si>
    <t xml:space="preserve">Il Terzo</t>
  </si>
  <si>
    <t xml:space="preserve">5302120005</t>
  </si>
  <si>
    <t xml:space="preserve">5302126706</t>
  </si>
  <si>
    <t xml:space="preserve">Montelattaia</t>
  </si>
  <si>
    <t xml:space="preserve">5302110001</t>
  </si>
  <si>
    <t xml:space="preserve">Montemassi</t>
  </si>
  <si>
    <t xml:space="preserve">5302110002</t>
  </si>
  <si>
    <t xml:space="preserve">Piloni</t>
  </si>
  <si>
    <t xml:space="preserve">5302110003</t>
  </si>
  <si>
    <t xml:space="preserve">Ribolla</t>
  </si>
  <si>
    <t xml:space="preserve">5302110004</t>
  </si>
  <si>
    <t xml:space="preserve">Roccastrada</t>
  </si>
  <si>
    <t xml:space="preserve">5302110005</t>
  </si>
  <si>
    <t xml:space="preserve">Roccatederighi</t>
  </si>
  <si>
    <t xml:space="preserve">5302110006</t>
  </si>
  <si>
    <t xml:space="preserve">Sassofortino</t>
  </si>
  <si>
    <t xml:space="preserve">5302110007</t>
  </si>
  <si>
    <t xml:space="preserve">Sticciano</t>
  </si>
  <si>
    <t xml:space="preserve">5302110008</t>
  </si>
  <si>
    <t xml:space="preserve">Sticciano Scalo</t>
  </si>
  <si>
    <t xml:space="preserve">5302110009</t>
  </si>
  <si>
    <t xml:space="preserve">Torniella</t>
  </si>
  <si>
    <t xml:space="preserve">Rosignano Marittimo [LI]</t>
  </si>
  <si>
    <t xml:space="preserve">4901726601</t>
  </si>
  <si>
    <t xml:space="preserve">4901726703</t>
  </si>
  <si>
    <t xml:space="preserve">4901740000</t>
  </si>
  <si>
    <t xml:space="preserve">Case sparse_198</t>
  </si>
  <si>
    <t xml:space="preserve">4901710001</t>
  </si>
  <si>
    <t xml:space="preserve">Castelnuovo Misericordia</t>
  </si>
  <si>
    <t xml:space="preserve">4901710002</t>
  </si>
  <si>
    <t xml:space="preserve">Chioma</t>
  </si>
  <si>
    <t xml:space="preserve">4901726710</t>
  </si>
  <si>
    <t xml:space="preserve">Fiammetta</t>
  </si>
  <si>
    <t xml:space="preserve">4901730001</t>
  </si>
  <si>
    <t xml:space="preserve">Fornace Serredi</t>
  </si>
  <si>
    <t xml:space="preserve">4901710003</t>
  </si>
  <si>
    <t xml:space="preserve">Gabbro</t>
  </si>
  <si>
    <t xml:space="preserve">4901726708</t>
  </si>
  <si>
    <t xml:space="preserve">I Due Casoni</t>
  </si>
  <si>
    <t xml:space="preserve">4901720004</t>
  </si>
  <si>
    <t xml:space="preserve">Il Giardino</t>
  </si>
  <si>
    <t xml:space="preserve">4901726605</t>
  </si>
  <si>
    <t xml:space="preserve">Malavolta</t>
  </si>
  <si>
    <t xml:space="preserve">4901710004</t>
  </si>
  <si>
    <t xml:space="preserve">4901710005</t>
  </si>
  <si>
    <t xml:space="preserve">Nibbiaia</t>
  </si>
  <si>
    <t xml:space="preserve">4901720006</t>
  </si>
  <si>
    <t xml:space="preserve">Polveroni</t>
  </si>
  <si>
    <t xml:space="preserve">4901710006</t>
  </si>
  <si>
    <t xml:space="preserve">Rosignano Marittimo</t>
  </si>
  <si>
    <t xml:space="preserve">4901710007</t>
  </si>
  <si>
    <t xml:space="preserve">Rosignano Solvay-Castiglioncello</t>
  </si>
  <si>
    <t xml:space="preserve">4901726607</t>
  </si>
  <si>
    <t xml:space="preserve">Sovita</t>
  </si>
  <si>
    <t xml:space="preserve">4901720011</t>
  </si>
  <si>
    <t xml:space="preserve">Stregonie</t>
  </si>
  <si>
    <t xml:space="preserve">4901710008</t>
  </si>
  <si>
    <t xml:space="preserve">Vada</t>
  </si>
  <si>
    <t xml:space="preserve">Rufina [FI]</t>
  </si>
  <si>
    <t xml:space="preserve">4803720001</t>
  </si>
  <si>
    <t xml:space="preserve">Borgo in Pinzano</t>
  </si>
  <si>
    <t xml:space="preserve">4803740000</t>
  </si>
  <si>
    <t xml:space="preserve">Case sparse_170</t>
  </si>
  <si>
    <t xml:space="preserve">4803720007</t>
  </si>
  <si>
    <t xml:space="preserve">Casi</t>
  </si>
  <si>
    <t xml:space="preserve">4803720002</t>
  </si>
  <si>
    <t xml:space="preserve">4803720003</t>
  </si>
  <si>
    <t xml:space="preserve">Castel Nuovo</t>
  </si>
  <si>
    <t xml:space="preserve">4803726606</t>
  </si>
  <si>
    <t xml:space="preserve">4803710001</t>
  </si>
  <si>
    <t xml:space="preserve">Contea</t>
  </si>
  <si>
    <t xml:space="preserve">4803710002</t>
  </si>
  <si>
    <t xml:space="preserve">Falgano</t>
  </si>
  <si>
    <t xml:space="preserve">4803726708</t>
  </si>
  <si>
    <t xml:space="preserve">Masseto</t>
  </si>
  <si>
    <t xml:space="preserve">4803726609</t>
  </si>
  <si>
    <t xml:space="preserve">Metamorli</t>
  </si>
  <si>
    <t xml:space="preserve">4803710003</t>
  </si>
  <si>
    <t xml:space="preserve">Pomino</t>
  </si>
  <si>
    <t xml:space="preserve">4803720004</t>
  </si>
  <si>
    <t xml:space="preserve">4803710004</t>
  </si>
  <si>
    <t xml:space="preserve">Rufina</t>
  </si>
  <si>
    <t xml:space="preserve">4803710005</t>
  </si>
  <si>
    <t xml:space="preserve">Scopeti</t>
  </si>
  <si>
    <t xml:space="preserve">4803720010</t>
  </si>
  <si>
    <t xml:space="preserve">4803710006</t>
  </si>
  <si>
    <t xml:space="preserve">Turicchi</t>
  </si>
  <si>
    <t xml:space="preserve">Sambuca Pistoiese [PT]</t>
  </si>
  <si>
    <t xml:space="preserve">4701810001</t>
  </si>
  <si>
    <t xml:space="preserve">Bellavalle</t>
  </si>
  <si>
    <t xml:space="preserve">4701810002</t>
  </si>
  <si>
    <t xml:space="preserve">4701820003</t>
  </si>
  <si>
    <t xml:space="preserve">4701820006</t>
  </si>
  <si>
    <t xml:space="preserve">Casa Morotti</t>
  </si>
  <si>
    <t xml:space="preserve">4701820007</t>
  </si>
  <si>
    <t xml:space="preserve">Case Bezzi</t>
  </si>
  <si>
    <t xml:space="preserve">4701840000</t>
  </si>
  <si>
    <t xml:space="preserve">Case sparse_133</t>
  </si>
  <si>
    <t xml:space="preserve">4701820008</t>
  </si>
  <si>
    <t xml:space="preserve">Casoni</t>
  </si>
  <si>
    <t xml:space="preserve">4701820027</t>
  </si>
  <si>
    <t xml:space="preserve">Castello di Sambuca</t>
  </si>
  <si>
    <t xml:space="preserve">4701820009</t>
  </si>
  <si>
    <t xml:space="preserve">4701820010</t>
  </si>
  <si>
    <t xml:space="preserve">Docciola</t>
  </si>
  <si>
    <t xml:space="preserve">4701820011</t>
  </si>
  <si>
    <t xml:space="preserve">Fondamento</t>
  </si>
  <si>
    <t xml:space="preserve">4701810003</t>
  </si>
  <si>
    <t xml:space="preserve">Frassignoni</t>
  </si>
  <si>
    <t xml:space="preserve">4701826612</t>
  </si>
  <si>
    <t xml:space="preserve">4701810004</t>
  </si>
  <si>
    <t xml:space="preserve">4701810005</t>
  </si>
  <si>
    <t xml:space="preserve">Lagacci</t>
  </si>
  <si>
    <t xml:space="preserve">4701820026</t>
  </si>
  <si>
    <t xml:space="preserve">Lentula</t>
  </si>
  <si>
    <t xml:space="preserve">4701810006</t>
  </si>
  <si>
    <t xml:space="preserve">Molino del Pallone</t>
  </si>
  <si>
    <t xml:space="preserve">4701820013</t>
  </si>
  <si>
    <t xml:space="preserve">Monachino</t>
  </si>
  <si>
    <t xml:space="preserve">4701810007</t>
  </si>
  <si>
    <t xml:space="preserve">Pavana</t>
  </si>
  <si>
    <t xml:space="preserve">4701826614</t>
  </si>
  <si>
    <t xml:space="preserve">Pian di Campo</t>
  </si>
  <si>
    <t xml:space="preserve">4701810008</t>
  </si>
  <si>
    <t xml:space="preserve">Ponte della Venturina</t>
  </si>
  <si>
    <t xml:space="preserve">4701820015</t>
  </si>
  <si>
    <t xml:space="preserve">Posola</t>
  </si>
  <si>
    <t xml:space="preserve">4701810009</t>
  </si>
  <si>
    <t xml:space="preserve">4701820017</t>
  </si>
  <si>
    <t xml:space="preserve">Stabiazzoni</t>
  </si>
  <si>
    <t xml:space="preserve">4701810010</t>
  </si>
  <si>
    <t xml:space="preserve">Taviano</t>
  </si>
  <si>
    <t xml:space="preserve">4701810011</t>
  </si>
  <si>
    <t xml:space="preserve">4701810012</t>
  </si>
  <si>
    <t xml:space="preserve">Treppio</t>
  </si>
  <si>
    <t xml:space="preserve">San Casciano dei Bagni [SI]</t>
  </si>
  <si>
    <t xml:space="preserve">5202740000</t>
  </si>
  <si>
    <t xml:space="preserve">Case sparse_91</t>
  </si>
  <si>
    <t xml:space="preserve">5202710001</t>
  </si>
  <si>
    <t xml:space="preserve">Celle sul Rigo</t>
  </si>
  <si>
    <t xml:space="preserve">5202724901</t>
  </si>
  <si>
    <t xml:space="preserve">Fighine</t>
  </si>
  <si>
    <t xml:space="preserve">5202710002</t>
  </si>
  <si>
    <t xml:space="preserve">Palazzone</t>
  </si>
  <si>
    <t xml:space="preserve">5202720002</t>
  </si>
  <si>
    <t xml:space="preserve">Ponte A Rigo</t>
  </si>
  <si>
    <t xml:space="preserve">5202710003</t>
  </si>
  <si>
    <t xml:space="preserve">San Casciano dei Bagni</t>
  </si>
  <si>
    <t xml:space="preserve">5202726603</t>
  </si>
  <si>
    <t xml:space="preserve">Sasso</t>
  </si>
  <si>
    <t xml:space="preserve">5202720005</t>
  </si>
  <si>
    <t xml:space="preserve">5202720004</t>
  </si>
  <si>
    <t xml:space="preserve">Stabbiano di Sotto</t>
  </si>
  <si>
    <t xml:space="preserve">5202724806</t>
  </si>
  <si>
    <t xml:space="preserve">Stabilimento Termale</t>
  </si>
  <si>
    <t xml:space="preserve">5202730001</t>
  </si>
  <si>
    <t xml:space="preserve">Val di Paglia</t>
  </si>
  <si>
    <t xml:space="preserve">San Casciano in Val di Pesa [FI]</t>
  </si>
  <si>
    <t xml:space="preserve">4803810001</t>
  </si>
  <si>
    <t xml:space="preserve">Bargino</t>
  </si>
  <si>
    <t xml:space="preserve">4803820001</t>
  </si>
  <si>
    <t xml:space="preserve">4803820002</t>
  </si>
  <si>
    <t xml:space="preserve">Calzaiolo</t>
  </si>
  <si>
    <t xml:space="preserve">4803840000</t>
  </si>
  <si>
    <t xml:space="preserve">Case sparse_171</t>
  </si>
  <si>
    <t xml:space="preserve">4803810002</t>
  </si>
  <si>
    <t xml:space="preserve">4803810003</t>
  </si>
  <si>
    <t xml:space="preserve">4803826603</t>
  </si>
  <si>
    <t xml:space="preserve">Croce di Via</t>
  </si>
  <si>
    <t xml:space="preserve">4803826604</t>
  </si>
  <si>
    <t xml:space="preserve">4803820005</t>
  </si>
  <si>
    <t xml:space="preserve">4803820006</t>
  </si>
  <si>
    <t xml:space="preserve">Le Quattro Strade</t>
  </si>
  <si>
    <t xml:space="preserve">4803810004</t>
  </si>
  <si>
    <t xml:space="preserve">4803820007</t>
  </si>
  <si>
    <t xml:space="preserve">Montecapri</t>
  </si>
  <si>
    <t xml:space="preserve">4803810005</t>
  </si>
  <si>
    <t xml:space="preserve">Montefiridolfi</t>
  </si>
  <si>
    <t xml:space="preserve">4803826708</t>
  </si>
  <si>
    <t xml:space="preserve">Mulino di Sugana</t>
  </si>
  <si>
    <t xml:space="preserve">4803826609</t>
  </si>
  <si>
    <t xml:space="preserve">Paolini</t>
  </si>
  <si>
    <t xml:space="preserve">4803830001</t>
  </si>
  <si>
    <t xml:space="preserve">Ponte Rotto</t>
  </si>
  <si>
    <t xml:space="preserve">4803820010</t>
  </si>
  <si>
    <t xml:space="preserve">4803810006</t>
  </si>
  <si>
    <t xml:space="preserve">Romola</t>
  </si>
  <si>
    <t xml:space="preserve">4803810007</t>
  </si>
  <si>
    <t xml:space="preserve">San Casciano in Val di Pesa</t>
  </si>
  <si>
    <t xml:space="preserve">4803826611</t>
  </si>
  <si>
    <t xml:space="preserve">San Fabiano</t>
  </si>
  <si>
    <t xml:space="preserve">4803810008</t>
  </si>
  <si>
    <t xml:space="preserve">4803820012</t>
  </si>
  <si>
    <t xml:space="preserve">Sant'Andrea in Percussina</t>
  </si>
  <si>
    <t xml:space="preserve">4803826613</t>
  </si>
  <si>
    <t xml:space="preserve">4803820014</t>
  </si>
  <si>
    <t xml:space="preserve">Senecchiolo</t>
  </si>
  <si>
    <t xml:space="preserve">4803810009</t>
  </si>
  <si>
    <t xml:space="preserve">4803820015</t>
  </si>
  <si>
    <t xml:space="preserve">Talente</t>
  </si>
  <si>
    <t xml:space="preserve">4803826716</t>
  </si>
  <si>
    <t xml:space="preserve">Valigondoli</t>
  </si>
  <si>
    <t xml:space="preserve">San Gimignano [SI]</t>
  </si>
  <si>
    <t xml:space="preserve">5202810001</t>
  </si>
  <si>
    <t xml:space="preserve">Badia A Elmi</t>
  </si>
  <si>
    <t xml:space="preserve">5202840000</t>
  </si>
  <si>
    <t xml:space="preserve">Case sparse_92</t>
  </si>
  <si>
    <t xml:space="preserve">5202810002</t>
  </si>
  <si>
    <t xml:space="preserve">5202830001</t>
  </si>
  <si>
    <t xml:space="preserve">Cusona</t>
  </si>
  <si>
    <t xml:space="preserve">5202826601</t>
  </si>
  <si>
    <t xml:space="preserve">5202820002</t>
  </si>
  <si>
    <t xml:space="preserve">Monteoliveto</t>
  </si>
  <si>
    <t xml:space="preserve">5202810003</t>
  </si>
  <si>
    <t xml:space="preserve">Pancole</t>
  </si>
  <si>
    <t xml:space="preserve">5202826603</t>
  </si>
  <si>
    <t xml:space="preserve">5202810004</t>
  </si>
  <si>
    <t xml:space="preserve">San Gimignano</t>
  </si>
  <si>
    <t xml:space="preserve">5202810005</t>
  </si>
  <si>
    <t xml:space="preserve">5202810006</t>
  </si>
  <si>
    <t xml:space="preserve">Ulignano</t>
  </si>
  <si>
    <t xml:space="preserve">5202940000</t>
  </si>
  <si>
    <t xml:space="preserve">Case sparse_93</t>
  </si>
  <si>
    <t xml:space="preserve">5202920002</t>
  </si>
  <si>
    <t xml:space="preserve">Monterongriffoli</t>
  </si>
  <si>
    <t xml:space="preserve">5202910001</t>
  </si>
  <si>
    <t xml:space="preserve">Montisi</t>
  </si>
  <si>
    <t xml:space="preserve">5202910002</t>
  </si>
  <si>
    <t xml:space="preserve">San Giovanni d'Asso</t>
  </si>
  <si>
    <t xml:space="preserve">San Giovanni Valdarno [AR]</t>
  </si>
  <si>
    <t xml:space="preserve">5103310003</t>
  </si>
  <si>
    <t xml:space="preserve">Badiola I</t>
  </si>
  <si>
    <t xml:space="preserve">5103326701</t>
  </si>
  <si>
    <t xml:space="preserve">Badiola II</t>
  </si>
  <si>
    <t xml:space="preserve">5103340000</t>
  </si>
  <si>
    <t xml:space="preserve">Case sparse_58</t>
  </si>
  <si>
    <t xml:space="preserve">5103310001</t>
  </si>
  <si>
    <t xml:space="preserve">San Giovanni Valdarno</t>
  </si>
  <si>
    <t xml:space="preserve">5103310002</t>
  </si>
  <si>
    <t xml:space="preserve">5103326702</t>
  </si>
  <si>
    <t xml:space="preserve">Vacchereccia Fattoria</t>
  </si>
  <si>
    <t xml:space="preserve">San Giuliano Terme [PI]</t>
  </si>
  <si>
    <t xml:space="preserve">5003110001</t>
  </si>
  <si>
    <t xml:space="preserve">Agnano</t>
  </si>
  <si>
    <t xml:space="preserve">5003126624</t>
  </si>
  <si>
    <t xml:space="preserve">Al Simonelli</t>
  </si>
  <si>
    <t xml:space="preserve">5003126709</t>
  </si>
  <si>
    <t xml:space="preserve">Al Simonelli Ovest</t>
  </si>
  <si>
    <t xml:space="preserve">5003126645</t>
  </si>
  <si>
    <t xml:space="preserve">Albavola</t>
  </si>
  <si>
    <t xml:space="preserve">5003110019</t>
  </si>
  <si>
    <t xml:space="preserve">Arena</t>
  </si>
  <si>
    <t xml:space="preserve">5003110003</t>
  </si>
  <si>
    <t xml:space="preserve">5003110033</t>
  </si>
  <si>
    <t xml:space="preserve">Cafaggiareggi</t>
  </si>
  <si>
    <t xml:space="preserve">5003110004</t>
  </si>
  <si>
    <t xml:space="preserve">5003110021</t>
  </si>
  <si>
    <t xml:space="preserve">Cardeta</t>
  </si>
  <si>
    <t xml:space="preserve">5003126701</t>
  </si>
  <si>
    <t xml:space="preserve">Cardeta Est</t>
  </si>
  <si>
    <t xml:space="preserve">5003120002</t>
  </si>
  <si>
    <t xml:space="preserve">Carraia Nord</t>
  </si>
  <si>
    <t xml:space="preserve">5003140000</t>
  </si>
  <si>
    <t xml:space="preserve">Case sparse_17</t>
  </si>
  <si>
    <t xml:space="preserve">5003120017</t>
  </si>
  <si>
    <t xml:space="preserve">5003110005</t>
  </si>
  <si>
    <t xml:space="preserve">5003120042</t>
  </si>
  <si>
    <t xml:space="preserve">Corliano</t>
  </si>
  <si>
    <t xml:space="preserve">5003126631</t>
  </si>
  <si>
    <t xml:space="preserve">Gatano</t>
  </si>
  <si>
    <t xml:space="preserve">5003110006</t>
  </si>
  <si>
    <t xml:space="preserve">5003126706</t>
  </si>
  <si>
    <t xml:space="preserve">5003110022</t>
  </si>
  <si>
    <t xml:space="preserve">Le Maggiola</t>
  </si>
  <si>
    <t xml:space="preserve">5003120032</t>
  </si>
  <si>
    <t xml:space="preserve">Le Maggiola Nord</t>
  </si>
  <si>
    <t xml:space="preserve">5003126620</t>
  </si>
  <si>
    <t xml:space="preserve">Le Maggiola Ovest</t>
  </si>
  <si>
    <t xml:space="preserve">5003110007</t>
  </si>
  <si>
    <t xml:space="preserve">Madonna dell'Acqua</t>
  </si>
  <si>
    <t xml:space="preserve">5003130003</t>
  </si>
  <si>
    <t xml:space="preserve">Martraverso</t>
  </si>
  <si>
    <t xml:space="preserve">5003110020</t>
  </si>
  <si>
    <t xml:space="preserve">5003110008</t>
  </si>
  <si>
    <t xml:space="preserve">Mezzana-Colignola</t>
  </si>
  <si>
    <t xml:space="preserve">5003110036</t>
  </si>
  <si>
    <t xml:space="preserve">5003120011</t>
  </si>
  <si>
    <t xml:space="preserve">Monsello</t>
  </si>
  <si>
    <t xml:space="preserve">5003110031</t>
  </si>
  <si>
    <t xml:space="preserve">Orzignano</t>
  </si>
  <si>
    <t xml:space="preserve">5003110037</t>
  </si>
  <si>
    <t xml:space="preserve">5003110024</t>
  </si>
  <si>
    <t xml:space="preserve">5003110025</t>
  </si>
  <si>
    <t xml:space="preserve">Piaggia</t>
  </si>
  <si>
    <t xml:space="preserve">5003110034</t>
  </si>
  <si>
    <t xml:space="preserve">Pontasserchio</t>
  </si>
  <si>
    <t xml:space="preserve">5003110026</t>
  </si>
  <si>
    <t xml:space="preserve">Ponte d'Oro</t>
  </si>
  <si>
    <t xml:space="preserve">5003110010</t>
  </si>
  <si>
    <t xml:space="preserve">5003110011</t>
  </si>
  <si>
    <t xml:space="preserve">Ripafratta-Farneta</t>
  </si>
  <si>
    <t xml:space="preserve">5003110012</t>
  </si>
  <si>
    <t xml:space="preserve">San Giuliano Terme</t>
  </si>
  <si>
    <t xml:space="preserve">5003126623</t>
  </si>
  <si>
    <t xml:space="preserve">San Iacopo</t>
  </si>
  <si>
    <t xml:space="preserve">5003130002</t>
  </si>
  <si>
    <t xml:space="preserve">5003110035</t>
  </si>
  <si>
    <t xml:space="preserve">Sant'Andrea in Pescaiola</t>
  </si>
  <si>
    <t xml:space="preserve">5003120027</t>
  </si>
  <si>
    <t xml:space="preserve">Tre Ponti</t>
  </si>
  <si>
    <t xml:space="preserve">San Godenzo [FI]</t>
  </si>
  <si>
    <t xml:space="preserve">4803910001</t>
  </si>
  <si>
    <t xml:space="preserve">4803940000</t>
  </si>
  <si>
    <t xml:space="preserve">Case sparse_172</t>
  </si>
  <si>
    <t xml:space="preserve">4803920001</t>
  </si>
  <si>
    <t xml:space="preserve">4803910002</t>
  </si>
  <si>
    <t xml:space="preserve">Il Castagno d'Andrea</t>
  </si>
  <si>
    <t xml:space="preserve">4803926603</t>
  </si>
  <si>
    <t xml:space="preserve">Lo Specchio</t>
  </si>
  <si>
    <t xml:space="preserve">4803920005</t>
  </si>
  <si>
    <t xml:space="preserve">4803910003</t>
  </si>
  <si>
    <t xml:space="preserve">San Bavello</t>
  </si>
  <si>
    <t xml:space="preserve">4803910004</t>
  </si>
  <si>
    <t xml:space="preserve">San Godenzo</t>
  </si>
  <si>
    <t xml:space="preserve">4701926601</t>
  </si>
  <si>
    <t xml:space="preserve">Campo Magno</t>
  </si>
  <si>
    <t xml:space="preserve">4701910001</t>
  </si>
  <si>
    <t xml:space="preserve">Campo Tizzoro</t>
  </si>
  <si>
    <t xml:space="preserve">4701920002</t>
  </si>
  <si>
    <t xml:space="preserve">Case Bizzarri</t>
  </si>
  <si>
    <t xml:space="preserve">4701926603</t>
  </si>
  <si>
    <t xml:space="preserve">Case Ducci</t>
  </si>
  <si>
    <t xml:space="preserve">4701940000</t>
  </si>
  <si>
    <t xml:space="preserve">Case sparse_134</t>
  </si>
  <si>
    <t xml:space="preserve">4701926609</t>
  </si>
  <si>
    <t xml:space="preserve">Caseromito</t>
  </si>
  <si>
    <t xml:space="preserve">4701920011</t>
  </si>
  <si>
    <t xml:space="preserve">4701910002</t>
  </si>
  <si>
    <t xml:space="preserve">Gavinana</t>
  </si>
  <si>
    <t xml:space="preserve">4701910003</t>
  </si>
  <si>
    <t xml:space="preserve">4701910004</t>
  </si>
  <si>
    <t xml:space="preserve">Lancisa</t>
  </si>
  <si>
    <t xml:space="preserve">4701910005</t>
  </si>
  <si>
    <t xml:space="preserve">Limestre</t>
  </si>
  <si>
    <t xml:space="preserve">4701910006</t>
  </si>
  <si>
    <t xml:space="preserve">Lizzano</t>
  </si>
  <si>
    <t xml:space="preserve">4701910013</t>
  </si>
  <si>
    <t xml:space="preserve">Mammiano</t>
  </si>
  <si>
    <t xml:space="preserve">4701910008</t>
  </si>
  <si>
    <t xml:space="preserve">Mammiano Basso</t>
  </si>
  <si>
    <t xml:space="preserve">4701920013</t>
  </si>
  <si>
    <t xml:space="preserve">Oppio</t>
  </si>
  <si>
    <t xml:space="preserve">4701926715</t>
  </si>
  <si>
    <t xml:space="preserve">4701910009</t>
  </si>
  <si>
    <t xml:space="preserve">4701920014</t>
  </si>
  <si>
    <t xml:space="preserve">Pratale</t>
  </si>
  <si>
    <t xml:space="preserve">4701910010</t>
  </si>
  <si>
    <t xml:space="preserve">San Marcello Pistoiese</t>
  </si>
  <si>
    <t xml:space="preserve">4701910011</t>
  </si>
  <si>
    <t xml:space="preserve">Spignana</t>
  </si>
  <si>
    <t xml:space="preserve">4701910012</t>
  </si>
  <si>
    <t xml:space="preserve">Vizzaneta</t>
  </si>
  <si>
    <t xml:space="preserve">San Miniato [PI]</t>
  </si>
  <si>
    <t xml:space="preserve">5003226601</t>
  </si>
  <si>
    <t xml:space="preserve">Alberaccio</t>
  </si>
  <si>
    <t xml:space="preserve">5003210001</t>
  </si>
  <si>
    <t xml:space="preserve">Balconevisi</t>
  </si>
  <si>
    <t xml:space="preserve">5003226602</t>
  </si>
  <si>
    <t xml:space="preserve">Borghigiana</t>
  </si>
  <si>
    <t xml:space="preserve">5003226603</t>
  </si>
  <si>
    <t xml:space="preserve">Bottega Genovini</t>
  </si>
  <si>
    <t xml:space="preserve">5003220004</t>
  </si>
  <si>
    <t xml:space="preserve">Bucciano</t>
  </si>
  <si>
    <t xml:space="preserve">5003226605</t>
  </si>
  <si>
    <t xml:space="preserve">Calenzano I</t>
  </si>
  <si>
    <t xml:space="preserve">5003226606</t>
  </si>
  <si>
    <t xml:space="preserve">Calenzano II</t>
  </si>
  <si>
    <t xml:space="preserve">5003226607</t>
  </si>
  <si>
    <t xml:space="preserve">Calpetardo</t>
  </si>
  <si>
    <t xml:space="preserve">5003226711</t>
  </si>
  <si>
    <t xml:space="preserve">Case Nuove di Roffia</t>
  </si>
  <si>
    <t xml:space="preserve">5003240000</t>
  </si>
  <si>
    <t xml:space="preserve">Case sparse_18</t>
  </si>
  <si>
    <t xml:space="preserve">5003226712</t>
  </si>
  <si>
    <t xml:space="preserve">Casotti di Moriolo</t>
  </si>
  <si>
    <t xml:space="preserve">5003220035</t>
  </si>
  <si>
    <t xml:space="preserve">Collebrunacchi</t>
  </si>
  <si>
    <t xml:space="preserve">5003210002</t>
  </si>
  <si>
    <t xml:space="preserve">Corazzano</t>
  </si>
  <si>
    <t xml:space="preserve">5003210003</t>
  </si>
  <si>
    <t xml:space="preserve">Cusignano</t>
  </si>
  <si>
    <t xml:space="preserve">5003220014</t>
  </si>
  <si>
    <t xml:space="preserve">Fornacino</t>
  </si>
  <si>
    <t xml:space="preserve">5003226615</t>
  </si>
  <si>
    <t xml:space="preserve">Gargozzi</t>
  </si>
  <si>
    <t xml:space="preserve">5003220016</t>
  </si>
  <si>
    <t xml:space="preserve">Giovanastra</t>
  </si>
  <si>
    <t xml:space="preserve">5003210004</t>
  </si>
  <si>
    <t xml:space="preserve">5003220018</t>
  </si>
  <si>
    <t xml:space="preserve">La Dogaia</t>
  </si>
  <si>
    <t xml:space="preserve">5003210005</t>
  </si>
  <si>
    <t xml:space="preserve">5003226620</t>
  </si>
  <si>
    <t xml:space="preserve">5003220021</t>
  </si>
  <si>
    <t xml:space="preserve">Le Tombe</t>
  </si>
  <si>
    <t xml:space="preserve">5003226722</t>
  </si>
  <si>
    <t xml:space="preserve">Mezzopiano I</t>
  </si>
  <si>
    <t xml:space="preserve">5003220023</t>
  </si>
  <si>
    <t xml:space="preserve">Mezzopiano II</t>
  </si>
  <si>
    <t xml:space="preserve">5003226626</t>
  </si>
  <si>
    <t xml:space="preserve">Montorzo</t>
  </si>
  <si>
    <t xml:space="preserve">5003226627</t>
  </si>
  <si>
    <t xml:space="preserve">Moriolo</t>
  </si>
  <si>
    <t xml:space="preserve">5003220028</t>
  </si>
  <si>
    <t xml:space="preserve">Ontraino</t>
  </si>
  <si>
    <t xml:space="preserve">5003226629</t>
  </si>
  <si>
    <t xml:space="preserve">Palagetto</t>
  </si>
  <si>
    <t xml:space="preserve">5003220030</t>
  </si>
  <si>
    <t xml:space="preserve">5003220031</t>
  </si>
  <si>
    <t xml:space="preserve">Palazzo Torto</t>
  </si>
  <si>
    <t xml:space="preserve">5003210006</t>
  </si>
  <si>
    <t xml:space="preserve">Parrino</t>
  </si>
  <si>
    <t xml:space="preserve">5003226632</t>
  </si>
  <si>
    <t xml:space="preserve">Piano di Moriolo</t>
  </si>
  <si>
    <t xml:space="preserve">5003220033</t>
  </si>
  <si>
    <t xml:space="preserve">Poggio A Isola</t>
  </si>
  <si>
    <t xml:space="preserve">5003210007</t>
  </si>
  <si>
    <t xml:space="preserve">Ponte A Elsa</t>
  </si>
  <si>
    <t xml:space="preserve">5003210008</t>
  </si>
  <si>
    <t xml:space="preserve">Roffia</t>
  </si>
  <si>
    <t xml:space="preserve">5003210009</t>
  </si>
  <si>
    <t xml:space="preserve">5003210010</t>
  </si>
  <si>
    <t xml:space="preserve">San Miniato</t>
  </si>
  <si>
    <t xml:space="preserve">5003210011</t>
  </si>
  <si>
    <t xml:space="preserve">5003220034</t>
  </si>
  <si>
    <t xml:space="preserve">5003210012</t>
  </si>
  <si>
    <t xml:space="preserve">Stibbio</t>
  </si>
  <si>
    <t xml:space="preserve">4804010001</t>
  </si>
  <si>
    <t xml:space="preserve">Campomigliaio</t>
  </si>
  <si>
    <t xml:space="preserve">4804026601</t>
  </si>
  <si>
    <t xml:space="preserve">Casa Loli</t>
  </si>
  <si>
    <t xml:space="preserve">4804040000</t>
  </si>
  <si>
    <t xml:space="preserve">Case sparse_173</t>
  </si>
  <si>
    <t xml:space="preserve">4804026602</t>
  </si>
  <si>
    <t xml:space="preserve">4804020803</t>
  </si>
  <si>
    <t xml:space="preserve">Convento Bosco ai Frati</t>
  </si>
  <si>
    <t xml:space="preserve">4804020005</t>
  </si>
  <si>
    <t xml:space="preserve">4804026706</t>
  </si>
  <si>
    <t xml:space="preserve">Novoli</t>
  </si>
  <si>
    <t xml:space="preserve">4804026707</t>
  </si>
  <si>
    <t xml:space="preserve">Ponte del Carlone</t>
  </si>
  <si>
    <t xml:space="preserve">4804020008</t>
  </si>
  <si>
    <t xml:space="preserve">San Giusto a Fortuna</t>
  </si>
  <si>
    <t xml:space="preserve">4804010002</t>
  </si>
  <si>
    <t xml:space="preserve">San Piero a Sieve</t>
  </si>
  <si>
    <t xml:space="preserve">4804020010</t>
  </si>
  <si>
    <t xml:space="preserve">Scaffaia</t>
  </si>
  <si>
    <t xml:space="preserve">4804026711</t>
  </si>
  <si>
    <t xml:space="preserve">Tagliaferro</t>
  </si>
  <si>
    <t xml:space="preserve">San Quirico d'Orcia [SI]</t>
  </si>
  <si>
    <t xml:space="preserve">5203010001</t>
  </si>
  <si>
    <t xml:space="preserve">Bagno Vignoni</t>
  </si>
  <si>
    <t xml:space="preserve">5203040000</t>
  </si>
  <si>
    <t xml:space="preserve">Case sparse_94</t>
  </si>
  <si>
    <t xml:space="preserve">5203026602</t>
  </si>
  <si>
    <t xml:space="preserve">Delle Fornaci</t>
  </si>
  <si>
    <t xml:space="preserve">5203020001</t>
  </si>
  <si>
    <t xml:space="preserve">Fornace Laterizi</t>
  </si>
  <si>
    <t xml:space="preserve">5203010002</t>
  </si>
  <si>
    <t xml:space="preserve">San Quirico d'Orcia</t>
  </si>
  <si>
    <t xml:space="preserve">San Romano in Garfagnana [LU]</t>
  </si>
  <si>
    <t xml:space="preserve">4602710001</t>
  </si>
  <si>
    <t xml:space="preserve">Caprignana</t>
  </si>
  <si>
    <t xml:space="preserve">4602740000</t>
  </si>
  <si>
    <t xml:space="preserve">Case sparse_266</t>
  </si>
  <si>
    <t xml:space="preserve">4602720004</t>
  </si>
  <si>
    <t xml:space="preserve">Cerreta</t>
  </si>
  <si>
    <t xml:space="preserve">4602720001</t>
  </si>
  <si>
    <t xml:space="preserve">Naggio</t>
  </si>
  <si>
    <t xml:space="preserve">4602710002</t>
  </si>
  <si>
    <t xml:space="preserve">Orzaglia</t>
  </si>
  <si>
    <t xml:space="preserve">4602724902</t>
  </si>
  <si>
    <t xml:space="preserve">Rifugio Miramonti Orecchiella</t>
  </si>
  <si>
    <t xml:space="preserve">4602726603</t>
  </si>
  <si>
    <t xml:space="preserve">Sambuca</t>
  </si>
  <si>
    <t xml:space="preserve">4602710003</t>
  </si>
  <si>
    <t xml:space="preserve">4602710004</t>
  </si>
  <si>
    <t xml:space="preserve">Sillicagnana</t>
  </si>
  <si>
    <t xml:space="preserve">4602710005</t>
  </si>
  <si>
    <t xml:space="preserve">Verrucole</t>
  </si>
  <si>
    <t xml:space="preserve">4602710006</t>
  </si>
  <si>
    <t xml:space="preserve">Vibbiana</t>
  </si>
  <si>
    <t xml:space="preserve">4602710007</t>
  </si>
  <si>
    <t xml:space="preserve">Villetta</t>
  </si>
  <si>
    <t xml:space="preserve">San Vincenzo [LI]</t>
  </si>
  <si>
    <t xml:space="preserve">4901840000</t>
  </si>
  <si>
    <t xml:space="preserve">Case sparse_199</t>
  </si>
  <si>
    <t xml:space="preserve">4901810001</t>
  </si>
  <si>
    <t xml:space="preserve">4901810002</t>
  </si>
  <si>
    <t xml:space="preserve">San Vincenzo</t>
  </si>
  <si>
    <t xml:space="preserve">4901826708</t>
  </si>
  <si>
    <t xml:space="preserve">Zona Aviosuperficie</t>
  </si>
  <si>
    <t xml:space="preserve">4901820009</t>
  </si>
  <si>
    <t xml:space="preserve">Zona Cason di Tavole</t>
  </si>
  <si>
    <t xml:space="preserve">4901826703</t>
  </si>
  <si>
    <t xml:space="preserve">Zona Coscia</t>
  </si>
  <si>
    <t xml:space="preserve">4901820001</t>
  </si>
  <si>
    <t xml:space="preserve">4901820005</t>
  </si>
  <si>
    <t xml:space="preserve">Zona Intermedia San Bartolo</t>
  </si>
  <si>
    <t xml:space="preserve">4901826607</t>
  </si>
  <si>
    <t xml:space="preserve">Zona San Filippo</t>
  </si>
  <si>
    <t xml:space="preserve">4901826704</t>
  </si>
  <si>
    <t xml:space="preserve">Zona San Gregorio</t>
  </si>
  <si>
    <t xml:space="preserve">Sansepolcro [AR]</t>
  </si>
  <si>
    <t xml:space="preserve">5103440000</t>
  </si>
  <si>
    <t xml:space="preserve">Case sparse_59</t>
  </si>
  <si>
    <t xml:space="preserve">5103426601</t>
  </si>
  <si>
    <t xml:space="preserve">Comando</t>
  </si>
  <si>
    <t xml:space="preserve">5103420003</t>
  </si>
  <si>
    <t xml:space="preserve">Falcigiano</t>
  </si>
  <si>
    <t xml:space="preserve">5103426604</t>
  </si>
  <si>
    <t xml:space="preserve">5103420005</t>
  </si>
  <si>
    <t xml:space="preserve">Gragnano</t>
  </si>
  <si>
    <t xml:space="preserve">5103420006</t>
  </si>
  <si>
    <t xml:space="preserve">Gragnano Alto</t>
  </si>
  <si>
    <t xml:space="preserve">5103410001</t>
  </si>
  <si>
    <t xml:space="preserve">5103410002</t>
  </si>
  <si>
    <t xml:space="preserve">5103420007</t>
  </si>
  <si>
    <t xml:space="preserve">5103420008</t>
  </si>
  <si>
    <t xml:space="preserve">Pocaia di Sopra</t>
  </si>
  <si>
    <t xml:space="preserve">5103426612</t>
  </si>
  <si>
    <t xml:space="preserve">Rosadino</t>
  </si>
  <si>
    <t xml:space="preserve">5103420009</t>
  </si>
  <si>
    <t xml:space="preserve">San Pietro in Villa</t>
  </si>
  <si>
    <t xml:space="preserve">5103410003</t>
  </si>
  <si>
    <t xml:space="preserve">Sansepolcro</t>
  </si>
  <si>
    <t xml:space="preserve">5103426610</t>
  </si>
  <si>
    <t xml:space="preserve">Santa Croce</t>
  </si>
  <si>
    <t xml:space="preserve">5103410004</t>
  </si>
  <si>
    <t xml:space="preserve">Santa Fiora</t>
  </si>
  <si>
    <t xml:space="preserve">5103410005</t>
  </si>
  <si>
    <t xml:space="preserve">5103422011</t>
  </si>
  <si>
    <t xml:space="preserve">Villa Serena</t>
  </si>
  <si>
    <t xml:space="preserve">Santa Croce sull'Arno [PI]</t>
  </si>
  <si>
    <t xml:space="preserve">5003310003</t>
  </si>
  <si>
    <t xml:space="preserve">Baldacci</t>
  </si>
  <si>
    <t xml:space="preserve">5003320005</t>
  </si>
  <si>
    <t xml:space="preserve">Bocciardi</t>
  </si>
  <si>
    <t xml:space="preserve">5003320006</t>
  </si>
  <si>
    <t xml:space="preserve">5003340000</t>
  </si>
  <si>
    <t xml:space="preserve">Case sparse_19</t>
  </si>
  <si>
    <t xml:space="preserve">5003320007</t>
  </si>
  <si>
    <t xml:space="preserve">5003320001</t>
  </si>
  <si>
    <t xml:space="preserve">5003320002</t>
  </si>
  <si>
    <t xml:space="preserve">Cerri</t>
  </si>
  <si>
    <t xml:space="preserve">5003320008</t>
  </si>
  <si>
    <t xml:space="preserve">Pieraccioni</t>
  </si>
  <si>
    <t xml:space="preserve">5003310001</t>
  </si>
  <si>
    <t xml:space="preserve">Santa Croce sull'Arno</t>
  </si>
  <si>
    <t xml:space="preserve">5003310002</t>
  </si>
  <si>
    <t xml:space="preserve">5003326610</t>
  </si>
  <si>
    <t xml:space="preserve">Tramontano</t>
  </si>
  <si>
    <t xml:space="preserve">Santa Fiora [GR]</t>
  </si>
  <si>
    <t xml:space="preserve">5302210004</t>
  </si>
  <si>
    <t xml:space="preserve">Bagnolo</t>
  </si>
  <si>
    <t xml:space="preserve">5302210001</t>
  </si>
  <si>
    <t xml:space="preserve">Bagnore</t>
  </si>
  <si>
    <t xml:space="preserve">5302240000</t>
  </si>
  <si>
    <t xml:space="preserve">Case sparse_122</t>
  </si>
  <si>
    <t xml:space="preserve">5302220003</t>
  </si>
  <si>
    <t xml:space="preserve">San Bastiano</t>
  </si>
  <si>
    <t xml:space="preserve">5302210002</t>
  </si>
  <si>
    <t xml:space="preserve">5302210003</t>
  </si>
  <si>
    <t xml:space="preserve">Santa Luce [PI]</t>
  </si>
  <si>
    <t xml:space="preserve">5003440000</t>
  </si>
  <si>
    <t xml:space="preserve">Case sparse_20</t>
  </si>
  <si>
    <t xml:space="preserve">5003430001</t>
  </si>
  <si>
    <t xml:space="preserve">Macchiaverde</t>
  </si>
  <si>
    <t xml:space="preserve">5003410001</t>
  </si>
  <si>
    <t xml:space="preserve">5003410002</t>
  </si>
  <si>
    <t xml:space="preserve">Pieve di Santa Luce</t>
  </si>
  <si>
    <t xml:space="preserve">5003410003</t>
  </si>
  <si>
    <t xml:space="preserve">Pomaia</t>
  </si>
  <si>
    <t xml:space="preserve">5003410004</t>
  </si>
  <si>
    <t xml:space="preserve">Santa Maria a Monte [PI]</t>
  </si>
  <si>
    <t xml:space="preserve">5003540000</t>
  </si>
  <si>
    <t xml:space="preserve">Case sparse_21</t>
  </si>
  <si>
    <t xml:space="preserve">5003520005</t>
  </si>
  <si>
    <t xml:space="preserve">5003510001</t>
  </si>
  <si>
    <t xml:space="preserve">Cerretti</t>
  </si>
  <si>
    <t xml:space="preserve">5003520001</t>
  </si>
  <si>
    <t xml:space="preserve">Cinque Case</t>
  </si>
  <si>
    <t xml:space="preserve">5003520006</t>
  </si>
  <si>
    <t xml:space="preserve">Lungomonte</t>
  </si>
  <si>
    <t xml:space="preserve">5003510002</t>
  </si>
  <si>
    <t xml:space="preserve">Montecalvoli</t>
  </si>
  <si>
    <t xml:space="preserve">5003520002</t>
  </si>
  <si>
    <t xml:space="preserve">Paniaccio</t>
  </si>
  <si>
    <t xml:space="preserve">5003510003</t>
  </si>
  <si>
    <t xml:space="preserve">5003510004</t>
  </si>
  <si>
    <t xml:space="preserve">Santa Maria a Monte</t>
  </si>
  <si>
    <t xml:space="preserve">5003520003</t>
  </si>
  <si>
    <t xml:space="preserve">5003526604</t>
  </si>
  <si>
    <t xml:space="preserve">Villa Fantoni</t>
  </si>
  <si>
    <t xml:space="preserve">Sarteano [SI]</t>
  </si>
  <si>
    <t xml:space="preserve">5203126606</t>
  </si>
  <si>
    <t xml:space="preserve">Casa Bebi II</t>
  </si>
  <si>
    <t xml:space="preserve">5203140000</t>
  </si>
  <si>
    <t xml:space="preserve">Case sparse_95</t>
  </si>
  <si>
    <t xml:space="preserve">5203120001</t>
  </si>
  <si>
    <t xml:space="preserve">Castiglioncello del Trinoro</t>
  </si>
  <si>
    <t xml:space="preserve">5203120003</t>
  </si>
  <si>
    <t xml:space="preserve">Fonte della Regina</t>
  </si>
  <si>
    <t xml:space="preserve">5203120004</t>
  </si>
  <si>
    <t xml:space="preserve">Fonte Vetriana</t>
  </si>
  <si>
    <t xml:space="preserve">5203110001</t>
  </si>
  <si>
    <t xml:space="preserve">Sarteano</t>
  </si>
  <si>
    <t xml:space="preserve">5203126608</t>
  </si>
  <si>
    <t xml:space="preserve">Valverde</t>
  </si>
  <si>
    <t xml:space="preserve">Sassetta [LI]</t>
  </si>
  <si>
    <t xml:space="preserve">4901940000</t>
  </si>
  <si>
    <t xml:space="preserve">Case sparse_200</t>
  </si>
  <si>
    <t xml:space="preserve">4901920001</t>
  </si>
  <si>
    <t xml:space="preserve">4901910001</t>
  </si>
  <si>
    <t xml:space="preserve">Sassetta</t>
  </si>
  <si>
    <t xml:space="preserve">4901920002</t>
  </si>
  <si>
    <t xml:space="preserve">Valcanina</t>
  </si>
  <si>
    <t xml:space="preserve">Scandicci [FI]</t>
  </si>
  <si>
    <t xml:space="preserve">4804120001</t>
  </si>
  <si>
    <t xml:space="preserve">4804126702</t>
  </si>
  <si>
    <t xml:space="preserve">Broncigliano</t>
  </si>
  <si>
    <t xml:space="preserve">4804140000</t>
  </si>
  <si>
    <t xml:space="preserve">Case sparse_174</t>
  </si>
  <si>
    <t xml:space="preserve">4804126703</t>
  </si>
  <si>
    <t xml:space="preserve">Casignano</t>
  </si>
  <si>
    <t xml:space="preserve">4804120004</t>
  </si>
  <si>
    <t xml:space="preserve">La Palazzina</t>
  </si>
  <si>
    <t xml:space="preserve">4804126705</t>
  </si>
  <si>
    <t xml:space="preserve">La Porta</t>
  </si>
  <si>
    <t xml:space="preserve">4804120012</t>
  </si>
  <si>
    <t xml:space="preserve">L'Ermellino</t>
  </si>
  <si>
    <t xml:space="preserve">4804120006</t>
  </si>
  <si>
    <t xml:space="preserve">Mosciano</t>
  </si>
  <si>
    <t xml:space="preserve">4804126707</t>
  </si>
  <si>
    <t xml:space="preserve">Pian de' Cerri</t>
  </si>
  <si>
    <t xml:space="preserve">4804126608</t>
  </si>
  <si>
    <t xml:space="preserve">4804110001</t>
  </si>
  <si>
    <t xml:space="preserve">San Martino alla Palma</t>
  </si>
  <si>
    <t xml:space="preserve">4804120009</t>
  </si>
  <si>
    <t xml:space="preserve">San Michele a Torri</t>
  </si>
  <si>
    <t xml:space="preserve">4804110002</t>
  </si>
  <si>
    <t xml:space="preserve">San Vincenzo a Torri</t>
  </si>
  <si>
    <t xml:space="preserve">4804120010</t>
  </si>
  <si>
    <t xml:space="preserve">Santa Maria a Marciola</t>
  </si>
  <si>
    <t xml:space="preserve">4804110003</t>
  </si>
  <si>
    <t xml:space="preserve">Scandicci</t>
  </si>
  <si>
    <t xml:space="preserve">4804126711</t>
  </si>
  <si>
    <t xml:space="preserve">Scansano [GR]</t>
  </si>
  <si>
    <t xml:space="preserve">5302310001</t>
  </si>
  <si>
    <t xml:space="preserve">Baccinello</t>
  </si>
  <si>
    <t xml:space="preserve">5302320001</t>
  </si>
  <si>
    <t xml:space="preserve">Bivio Montorgiali</t>
  </si>
  <si>
    <t xml:space="preserve">5302326602</t>
  </si>
  <si>
    <t xml:space="preserve">Case Belardi</t>
  </si>
  <si>
    <t xml:space="preserve">5302340000</t>
  </si>
  <si>
    <t xml:space="preserve">Case sparse_123</t>
  </si>
  <si>
    <t xml:space="preserve">5302320003</t>
  </si>
  <si>
    <t xml:space="preserve">Chiesa Vecchia Giu'</t>
  </si>
  <si>
    <t xml:space="preserve">5302320004</t>
  </si>
  <si>
    <t xml:space="preserve">Fontalcarpine</t>
  </si>
  <si>
    <t xml:space="preserve">5302326605</t>
  </si>
  <si>
    <t xml:space="preserve">5302326610</t>
  </si>
  <si>
    <t xml:space="preserve">Localitá Trasubbie</t>
  </si>
  <si>
    <t xml:space="preserve">5302320009</t>
  </si>
  <si>
    <t xml:space="preserve">Localitá Valletta</t>
  </si>
  <si>
    <t xml:space="preserve">5302310002</t>
  </si>
  <si>
    <t xml:space="preserve">Montorgiali</t>
  </si>
  <si>
    <t xml:space="preserve">5302310003</t>
  </si>
  <si>
    <t xml:space="preserve">Murci</t>
  </si>
  <si>
    <t xml:space="preserve">5302310004</t>
  </si>
  <si>
    <t xml:space="preserve">5302320006</t>
  </si>
  <si>
    <t xml:space="preserve">Perazzeta</t>
  </si>
  <si>
    <t xml:space="preserve">5302310005</t>
  </si>
  <si>
    <t xml:space="preserve">Poggioferro</t>
  </si>
  <si>
    <t xml:space="preserve">5302310006</t>
  </si>
  <si>
    <t xml:space="preserve">Polveraia</t>
  </si>
  <si>
    <t xml:space="preserve">5302310007</t>
  </si>
  <si>
    <t xml:space="preserve">5302326608</t>
  </si>
  <si>
    <t xml:space="preserve">5302310008</t>
  </si>
  <si>
    <t xml:space="preserve">Scansano</t>
  </si>
  <si>
    <t xml:space="preserve">Scarlino [GR]</t>
  </si>
  <si>
    <t xml:space="preserve">5302440000</t>
  </si>
  <si>
    <t xml:space="preserve">Case sparse_124</t>
  </si>
  <si>
    <t xml:space="preserve">5302430001</t>
  </si>
  <si>
    <t xml:space="preserve">5302425805</t>
  </si>
  <si>
    <t xml:space="preserve">Il Fontino</t>
  </si>
  <si>
    <t xml:space="preserve">5302426601</t>
  </si>
  <si>
    <t xml:space="preserve">Imposto</t>
  </si>
  <si>
    <t xml:space="preserve">5302430002</t>
  </si>
  <si>
    <t xml:space="preserve">La Botte</t>
  </si>
  <si>
    <t xml:space="preserve">5302430003</t>
  </si>
  <si>
    <t xml:space="preserve">5302420002</t>
  </si>
  <si>
    <t xml:space="preserve">5302426703</t>
  </si>
  <si>
    <t xml:space="preserve">Palazzo Guelfi</t>
  </si>
  <si>
    <t xml:space="preserve">5302410001</t>
  </si>
  <si>
    <t xml:space="preserve">Portiglioni</t>
  </si>
  <si>
    <t xml:space="preserve">5302410003</t>
  </si>
  <si>
    <t xml:space="preserve">Scarlino</t>
  </si>
  <si>
    <t xml:space="preserve">5302410004</t>
  </si>
  <si>
    <t xml:space="preserve">Scarlino Scalo</t>
  </si>
  <si>
    <t xml:space="preserve">5302420004</t>
  </si>
  <si>
    <t xml:space="preserve">Zona 167 Scarlino</t>
  </si>
  <si>
    <t xml:space="preserve">4804226601</t>
  </si>
  <si>
    <t xml:space="preserve">Bagnatoio</t>
  </si>
  <si>
    <t xml:space="preserve">4804240000</t>
  </si>
  <si>
    <t xml:space="preserve">Case sparse_175</t>
  </si>
  <si>
    <t xml:space="preserve">4804220004</t>
  </si>
  <si>
    <t xml:space="preserve">La Castellana</t>
  </si>
  <si>
    <t xml:space="preserve">4804220002</t>
  </si>
  <si>
    <t xml:space="preserve">4804210001</t>
  </si>
  <si>
    <t xml:space="preserve">Marcoiano</t>
  </si>
  <si>
    <t xml:space="preserve">4804230001</t>
  </si>
  <si>
    <t xml:space="preserve">Panna</t>
  </si>
  <si>
    <t xml:space="preserve">4804230003</t>
  </si>
  <si>
    <t xml:space="preserve">Petrona</t>
  </si>
  <si>
    <t xml:space="preserve">4804230002</t>
  </si>
  <si>
    <t xml:space="preserve">Pianvallico</t>
  </si>
  <si>
    <t xml:space="preserve">4804210002</t>
  </si>
  <si>
    <t xml:space="preserve">Ponzalla</t>
  </si>
  <si>
    <t xml:space="preserve">4804210003</t>
  </si>
  <si>
    <t xml:space="preserve">4804210004</t>
  </si>
  <si>
    <t xml:space="preserve">Scarperia</t>
  </si>
  <si>
    <t xml:space="preserve">4804220003</t>
  </si>
  <si>
    <t xml:space="preserve">Senni</t>
  </si>
  <si>
    <t xml:space="preserve">Seggiano [GR]</t>
  </si>
  <si>
    <t xml:space="preserve">5302520001</t>
  </si>
  <si>
    <t xml:space="preserve">Altori</t>
  </si>
  <si>
    <t xml:space="preserve">5302520002</t>
  </si>
  <si>
    <t xml:space="preserve">Casa la Bruca</t>
  </si>
  <si>
    <t xml:space="preserve">5302526607</t>
  </si>
  <si>
    <t xml:space="preserve">Casa Lichio</t>
  </si>
  <si>
    <t xml:space="preserve">5302540000</t>
  </si>
  <si>
    <t xml:space="preserve">Case sparse_125</t>
  </si>
  <si>
    <t xml:space="preserve">5302510001</t>
  </si>
  <si>
    <t xml:space="preserve">5302520004</t>
  </si>
  <si>
    <t xml:space="preserve">Piagge</t>
  </si>
  <si>
    <t xml:space="preserve">5302520005</t>
  </si>
  <si>
    <t xml:space="preserve">5302510002</t>
  </si>
  <si>
    <t xml:space="preserve">Seggiano</t>
  </si>
  <si>
    <t xml:space="preserve">5302520006</t>
  </si>
  <si>
    <t xml:space="preserve">Trefonti</t>
  </si>
  <si>
    <t xml:space="preserve">Semproniano [GR]</t>
  </si>
  <si>
    <t xml:space="preserve">5302820001</t>
  </si>
  <si>
    <t xml:space="preserve">5302840000</t>
  </si>
  <si>
    <t xml:space="preserve">Case sparse_128</t>
  </si>
  <si>
    <t xml:space="preserve">5302810001</t>
  </si>
  <si>
    <t xml:space="preserve">Catabbio</t>
  </si>
  <si>
    <t xml:space="preserve">5302810002</t>
  </si>
  <si>
    <t xml:space="preserve">Cellena</t>
  </si>
  <si>
    <t xml:space="preserve">5302820003</t>
  </si>
  <si>
    <t xml:space="preserve">5302826604</t>
  </si>
  <si>
    <t xml:space="preserve">Marruchina</t>
  </si>
  <si>
    <t xml:space="preserve">5302810003</t>
  </si>
  <si>
    <t xml:space="preserve">Petricci</t>
  </si>
  <si>
    <t xml:space="preserve">5302810005</t>
  </si>
  <si>
    <t xml:space="preserve">5302820006</t>
  </si>
  <si>
    <t xml:space="preserve">Scalabrelli</t>
  </si>
  <si>
    <t xml:space="preserve">5302810004</t>
  </si>
  <si>
    <t xml:space="preserve">Semproniano</t>
  </si>
  <si>
    <t xml:space="preserve">5302820007</t>
  </si>
  <si>
    <t xml:space="preserve">Verziliami</t>
  </si>
  <si>
    <t xml:space="preserve">Seravezza [LU]</t>
  </si>
  <si>
    <t xml:space="preserve">4602810001</t>
  </si>
  <si>
    <t xml:space="preserve">Azzano</t>
  </si>
  <si>
    <t xml:space="preserve">4602810002</t>
  </si>
  <si>
    <t xml:space="preserve">Basati</t>
  </si>
  <si>
    <t xml:space="preserve">4602840000</t>
  </si>
  <si>
    <t xml:space="preserve">Case sparse_267</t>
  </si>
  <si>
    <t xml:space="preserve">4602810003</t>
  </si>
  <si>
    <t xml:space="preserve">Cerreta Sant'Antonio</t>
  </si>
  <si>
    <t xml:space="preserve">4602810004</t>
  </si>
  <si>
    <t xml:space="preserve">Fabbiano</t>
  </si>
  <si>
    <t xml:space="preserve">4602810005</t>
  </si>
  <si>
    <t xml:space="preserve">Federigi</t>
  </si>
  <si>
    <t xml:space="preserve">4602810006</t>
  </si>
  <si>
    <t xml:space="preserve">Giustagnana</t>
  </si>
  <si>
    <t xml:space="preserve">4602810007</t>
  </si>
  <si>
    <t xml:space="preserve">Minazzana</t>
  </si>
  <si>
    <t xml:space="preserve">4602810008</t>
  </si>
  <si>
    <t xml:space="preserve">Riomagno</t>
  </si>
  <si>
    <t xml:space="preserve">4602810009</t>
  </si>
  <si>
    <t xml:space="preserve">Ripa-Pozzi-Querceta-Ponterosso</t>
  </si>
  <si>
    <t xml:space="preserve">4602810010</t>
  </si>
  <si>
    <t xml:space="preserve">Ruosina</t>
  </si>
  <si>
    <t xml:space="preserve">4602810011</t>
  </si>
  <si>
    <t xml:space="preserve">Seravezza</t>
  </si>
  <si>
    <t xml:space="preserve">4602826702</t>
  </si>
  <si>
    <t xml:space="preserve">Valventosa</t>
  </si>
  <si>
    <t xml:space="preserve">4602820004</t>
  </si>
  <si>
    <t xml:space="preserve">Zarra</t>
  </si>
  <si>
    <t xml:space="preserve">Serravalle Pistoiese [PT]</t>
  </si>
  <si>
    <t xml:space="preserve">4702020002</t>
  </si>
  <si>
    <t xml:space="preserve">Baco</t>
  </si>
  <si>
    <t xml:space="preserve">4702020003</t>
  </si>
  <si>
    <t xml:space="preserve">4702010001</t>
  </si>
  <si>
    <t xml:space="preserve">Cantagrillo-Casalguidi</t>
  </si>
  <si>
    <t xml:space="preserve">4702040000</t>
  </si>
  <si>
    <t xml:space="preserve">Case sparse_135</t>
  </si>
  <si>
    <t xml:space="preserve">4702010002</t>
  </si>
  <si>
    <t xml:space="preserve">Castellina</t>
  </si>
  <si>
    <t xml:space="preserve">4702020004</t>
  </si>
  <si>
    <t xml:space="preserve">Chiesina</t>
  </si>
  <si>
    <t xml:space="preserve">4702026618</t>
  </si>
  <si>
    <t xml:space="preserve">La Magione</t>
  </si>
  <si>
    <t xml:space="preserve">4702026619</t>
  </si>
  <si>
    <t xml:space="preserve">Le Vigne Grandi</t>
  </si>
  <si>
    <t xml:space="preserve">4702020006</t>
  </si>
  <si>
    <t xml:space="preserve">Marrazzano</t>
  </si>
  <si>
    <t xml:space="preserve">4702026620</t>
  </si>
  <si>
    <t xml:space="preserve">Pantano</t>
  </si>
  <si>
    <t xml:space="preserve">4702020009</t>
  </si>
  <si>
    <t xml:space="preserve">Pierucciani</t>
  </si>
  <si>
    <t xml:space="preserve">4702020010</t>
  </si>
  <si>
    <t xml:space="preserve">Pontassio</t>
  </si>
  <si>
    <t xml:space="preserve">4702010003</t>
  </si>
  <si>
    <t xml:space="preserve">Ponte di Serravalle</t>
  </si>
  <si>
    <t xml:space="preserve">4702026615</t>
  </si>
  <si>
    <t xml:space="preserve">Rio II</t>
  </si>
  <si>
    <t xml:space="preserve">4702020016</t>
  </si>
  <si>
    <t xml:space="preserve">Rio III</t>
  </si>
  <si>
    <t xml:space="preserve">4702010004</t>
  </si>
  <si>
    <t xml:space="preserve">Serravalle Pistoiese</t>
  </si>
  <si>
    <t xml:space="preserve">4702010005</t>
  </si>
  <si>
    <t xml:space="preserve">Stazione Masotti</t>
  </si>
  <si>
    <t xml:space="preserve">4702020011</t>
  </si>
  <si>
    <t xml:space="preserve">Valenta</t>
  </si>
  <si>
    <t xml:space="preserve">4702020013</t>
  </si>
  <si>
    <t xml:space="preserve">Sestino [AR]</t>
  </si>
  <si>
    <t xml:space="preserve">5103526601</t>
  </si>
  <si>
    <t xml:space="preserve">Calbuffa</t>
  </si>
  <si>
    <t xml:space="preserve">5103526602</t>
  </si>
  <si>
    <t xml:space="preserve">Calucaccia</t>
  </si>
  <si>
    <t xml:space="preserve">5103520003</t>
  </si>
  <si>
    <t xml:space="preserve">5103526604</t>
  </si>
  <si>
    <t xml:space="preserve">Case Barboni</t>
  </si>
  <si>
    <t xml:space="preserve">5103540000</t>
  </si>
  <si>
    <t xml:space="preserve">Case sparse_60</t>
  </si>
  <si>
    <t xml:space="preserve">5103520005</t>
  </si>
  <si>
    <t xml:space="preserve">Colcellalto</t>
  </si>
  <si>
    <t xml:space="preserve">5103521107</t>
  </si>
  <si>
    <t xml:space="preserve">Lucemburgo</t>
  </si>
  <si>
    <t xml:space="preserve">5103520008</t>
  </si>
  <si>
    <t xml:space="preserve">Martigliano</t>
  </si>
  <si>
    <t xml:space="preserve">5103520009</t>
  </si>
  <si>
    <t xml:space="preserve">Monteromano</t>
  </si>
  <si>
    <t xml:space="preserve">5103520010</t>
  </si>
  <si>
    <t xml:space="preserve">Monterone</t>
  </si>
  <si>
    <t xml:space="preserve">5103520011</t>
  </si>
  <si>
    <t xml:space="preserve">Motolano</t>
  </si>
  <si>
    <t xml:space="preserve">5103520012</t>
  </si>
  <si>
    <t xml:space="preserve">5103520013</t>
  </si>
  <si>
    <t xml:space="preserve">Petrella Massana</t>
  </si>
  <si>
    <t xml:space="preserve">5103510001</t>
  </si>
  <si>
    <t xml:space="preserve">Ponte Presale</t>
  </si>
  <si>
    <t xml:space="preserve">5103520014</t>
  </si>
  <si>
    <t xml:space="preserve">Presciano</t>
  </si>
  <si>
    <t xml:space="preserve">5103521115</t>
  </si>
  <si>
    <t xml:space="preserve">5103510002</t>
  </si>
  <si>
    <t xml:space="preserve">Sestino</t>
  </si>
  <si>
    <t xml:space="preserve">5103526618</t>
  </si>
  <si>
    <t xml:space="preserve">Valdiceci di Sopra</t>
  </si>
  <si>
    <t xml:space="preserve">5103520017</t>
  </si>
  <si>
    <t xml:space="preserve">Ville di Sopra</t>
  </si>
  <si>
    <t xml:space="preserve">Sesto Fiorentino [FI]</t>
  </si>
  <si>
    <t xml:space="preserve">4804340000</t>
  </si>
  <si>
    <t xml:space="preserve">Case sparse_176</t>
  </si>
  <si>
    <t xml:space="preserve">4804310001</t>
  </si>
  <si>
    <t xml:space="preserve">I Fondi</t>
  </si>
  <si>
    <t xml:space="preserve">4804320002</t>
  </si>
  <si>
    <t xml:space="preserve">4804320004</t>
  </si>
  <si>
    <t xml:space="preserve">Le Catese</t>
  </si>
  <si>
    <t xml:space="preserve">4804320008</t>
  </si>
  <si>
    <t xml:space="preserve">Malafrasca</t>
  </si>
  <si>
    <t xml:space="preserve">4804320005</t>
  </si>
  <si>
    <t xml:space="preserve">Miramonti</t>
  </si>
  <si>
    <t xml:space="preserve">4804310002</t>
  </si>
  <si>
    <t xml:space="preserve">Montorsoli</t>
  </si>
  <si>
    <t xml:space="preserve">4804310003</t>
  </si>
  <si>
    <t xml:space="preserve">Montorsoli Stazione</t>
  </si>
  <si>
    <t xml:space="preserve">4804310004</t>
  </si>
  <si>
    <t xml:space="preserve">Ponte a Giogoli</t>
  </si>
  <si>
    <t xml:space="preserve">4804326706</t>
  </si>
  <si>
    <t xml:space="preserve">Segalari</t>
  </si>
  <si>
    <t xml:space="preserve">4804320007</t>
  </si>
  <si>
    <t xml:space="preserve">4804310005</t>
  </si>
  <si>
    <t xml:space="preserve">Sesto Fiorentino</t>
  </si>
  <si>
    <t xml:space="preserve">Siena [SI]</t>
  </si>
  <si>
    <t xml:space="preserve">5203220001</t>
  </si>
  <si>
    <t xml:space="preserve">5203220002</t>
  </si>
  <si>
    <t xml:space="preserve">Agazzara</t>
  </si>
  <si>
    <t xml:space="preserve">5203226603</t>
  </si>
  <si>
    <t xml:space="preserve">Agostoli</t>
  </si>
  <si>
    <t xml:space="preserve">5203230002</t>
  </si>
  <si>
    <t xml:space="preserve">Area Produttiva Isola D'Arbia</t>
  </si>
  <si>
    <t xml:space="preserve">5203220004</t>
  </si>
  <si>
    <t xml:space="preserve">Ascarello</t>
  </si>
  <si>
    <t xml:space="preserve">5203220005</t>
  </si>
  <si>
    <t xml:space="preserve">Bolgione</t>
  </si>
  <si>
    <t xml:space="preserve">5203220006</t>
  </si>
  <si>
    <t xml:space="preserve">5203220007</t>
  </si>
  <si>
    <t xml:space="preserve">Casa Vannini</t>
  </si>
  <si>
    <t xml:space="preserve">5203226646</t>
  </si>
  <si>
    <t xml:space="preserve">5203240000</t>
  </si>
  <si>
    <t xml:space="preserve">Case sparse_96</t>
  </si>
  <si>
    <t xml:space="preserve">5203220009</t>
  </si>
  <si>
    <t xml:space="preserve">5203220010</t>
  </si>
  <si>
    <t xml:space="preserve">5203230001</t>
  </si>
  <si>
    <t xml:space="preserve">Cerchiaia</t>
  </si>
  <si>
    <t xml:space="preserve">5203220011</t>
  </si>
  <si>
    <t xml:space="preserve">Colle Malamerenda</t>
  </si>
  <si>
    <t xml:space="preserve">5203226612</t>
  </si>
  <si>
    <t xml:space="preserve">Colombaiolo</t>
  </si>
  <si>
    <t xml:space="preserve">5203226613</t>
  </si>
  <si>
    <t xml:space="preserve">Colonia Santa Regina</t>
  </si>
  <si>
    <t xml:space="preserve">5203226643</t>
  </si>
  <si>
    <t xml:space="preserve">Convento Vecchio</t>
  </si>
  <si>
    <t xml:space="preserve">5203220014</t>
  </si>
  <si>
    <t xml:space="preserve">Doglia</t>
  </si>
  <si>
    <t xml:space="preserve">5203220016</t>
  </si>
  <si>
    <t xml:space="preserve">Ferratore</t>
  </si>
  <si>
    <t xml:space="preserve">5203220017</t>
  </si>
  <si>
    <t xml:space="preserve">Ficareto</t>
  </si>
  <si>
    <t xml:space="preserve">5203220018</t>
  </si>
  <si>
    <t xml:space="preserve">Fogliano Grosso</t>
  </si>
  <si>
    <t xml:space="preserve">5203220044</t>
  </si>
  <si>
    <t xml:space="preserve">5203220019</t>
  </si>
  <si>
    <t xml:space="preserve">Ginestreto</t>
  </si>
  <si>
    <t xml:space="preserve">5203220045</t>
  </si>
  <si>
    <t xml:space="preserve">5203210001</t>
  </si>
  <si>
    <t xml:space="preserve">Isola D'Arbia</t>
  </si>
  <si>
    <t xml:space="preserve">5203220020</t>
  </si>
  <si>
    <t xml:space="preserve">La Bicocca</t>
  </si>
  <si>
    <t xml:space="preserve">5203220023</t>
  </si>
  <si>
    <t xml:space="preserve">5203226624</t>
  </si>
  <si>
    <t xml:space="preserve">Le Querce</t>
  </si>
  <si>
    <t xml:space="preserve">5203220025</t>
  </si>
  <si>
    <t xml:space="preserve">Le Scotte</t>
  </si>
  <si>
    <t xml:space="preserve">5203220026</t>
  </si>
  <si>
    <t xml:space="preserve">Le Tolfe</t>
  </si>
  <si>
    <t xml:space="preserve">5203221547</t>
  </si>
  <si>
    <t xml:space="preserve">Lecceto Eremo</t>
  </si>
  <si>
    <t xml:space="preserve">5203226622</t>
  </si>
  <si>
    <t xml:space="preserve">5203220028</t>
  </si>
  <si>
    <t xml:space="preserve">Montechiaro</t>
  </si>
  <si>
    <t xml:space="preserve">5203220029</t>
  </si>
  <si>
    <t xml:space="preserve">Monteliscai</t>
  </si>
  <si>
    <t xml:space="preserve">5203220030</t>
  </si>
  <si>
    <t xml:space="preserve">Peruzzo</t>
  </si>
  <si>
    <t xml:space="preserve">5203226631</t>
  </si>
  <si>
    <t xml:space="preserve">Pieve a Bozzone</t>
  </si>
  <si>
    <t xml:space="preserve">5203226633</t>
  </si>
  <si>
    <t xml:space="preserve">Poggio alle Rose</t>
  </si>
  <si>
    <t xml:space="preserve">5203220034</t>
  </si>
  <si>
    <t xml:space="preserve">5203230003</t>
  </si>
  <si>
    <t xml:space="preserve">Renaccio</t>
  </si>
  <si>
    <t xml:space="preserve">5203220035</t>
  </si>
  <si>
    <t xml:space="preserve">5203210002</t>
  </si>
  <si>
    <t xml:space="preserve">5203210003</t>
  </si>
  <si>
    <t xml:space="preserve">5203220036</t>
  </si>
  <si>
    <t xml:space="preserve">5203210004</t>
  </si>
  <si>
    <t xml:space="preserve">San Rocco a Pilli</t>
  </si>
  <si>
    <t xml:space="preserve">5203220037</t>
  </si>
  <si>
    <t xml:space="preserve">Santa Regina</t>
  </si>
  <si>
    <t xml:space="preserve">5203210005</t>
  </si>
  <si>
    <t xml:space="preserve">Sant'Andrea A Montecchio</t>
  </si>
  <si>
    <t xml:space="preserve">5203226638</t>
  </si>
  <si>
    <t xml:space="preserve">Selvaccia</t>
  </si>
  <si>
    <t xml:space="preserve">5203210006</t>
  </si>
  <si>
    <t xml:space="preserve">Siena</t>
  </si>
  <si>
    <t xml:space="preserve">5203210007</t>
  </si>
  <si>
    <t xml:space="preserve">Taverne D'Arbia</t>
  </si>
  <si>
    <t xml:space="preserve">5203220039</t>
  </si>
  <si>
    <t xml:space="preserve">Toiano</t>
  </si>
  <si>
    <t xml:space="preserve">5203220040</t>
  </si>
  <si>
    <t xml:space="preserve">Val DI Pugna</t>
  </si>
  <si>
    <t xml:space="preserve">5203220041</t>
  </si>
  <si>
    <t xml:space="preserve">Vico D'Arbia</t>
  </si>
  <si>
    <t xml:space="preserve">5203220042</t>
  </si>
  <si>
    <t xml:space="preserve">Volte Alte</t>
  </si>
  <si>
    <t xml:space="preserve">5203210008</t>
  </si>
  <si>
    <t xml:space="preserve">Volte Basse</t>
  </si>
  <si>
    <t xml:space="preserve">Signa [FI]</t>
  </si>
  <si>
    <t xml:space="preserve">4804440000</t>
  </si>
  <si>
    <t xml:space="preserve">Case sparse_177</t>
  </si>
  <si>
    <t xml:space="preserve">4804420001</t>
  </si>
  <si>
    <t xml:space="preserve">I Bassi</t>
  </si>
  <si>
    <t xml:space="preserve">4804426602</t>
  </si>
  <si>
    <t xml:space="preserve">La Beccheria</t>
  </si>
  <si>
    <t xml:space="preserve">4804410001</t>
  </si>
  <si>
    <t xml:space="preserve">Lecore</t>
  </si>
  <si>
    <t xml:space="preserve">4804410002</t>
  </si>
  <si>
    <t xml:space="preserve">4804410003</t>
  </si>
  <si>
    <t xml:space="preserve">San Mauro</t>
  </si>
  <si>
    <t xml:space="preserve">4804420003</t>
  </si>
  <si>
    <t xml:space="preserve">4804410004</t>
  </si>
  <si>
    <t xml:space="preserve">4804410005</t>
  </si>
  <si>
    <t xml:space="preserve">Signa</t>
  </si>
  <si>
    <t xml:space="preserve">4602910002</t>
  </si>
  <si>
    <t xml:space="preserve">Brica</t>
  </si>
  <si>
    <t xml:space="preserve">4602920001</t>
  </si>
  <si>
    <t xml:space="preserve">Camporanda</t>
  </si>
  <si>
    <t xml:space="preserve">4602910003</t>
  </si>
  <si>
    <t xml:space="preserve">4602940000</t>
  </si>
  <si>
    <t xml:space="preserve">Case sparse_268</t>
  </si>
  <si>
    <t xml:space="preserve">4602910004</t>
  </si>
  <si>
    <t xml:space="preserve">Dalli Sopra</t>
  </si>
  <si>
    <t xml:space="preserve">4602910005</t>
  </si>
  <si>
    <t xml:space="preserve">Dalli Sotto</t>
  </si>
  <si>
    <t xml:space="preserve">4602910001</t>
  </si>
  <si>
    <t xml:space="preserve">4602910006</t>
  </si>
  <si>
    <t xml:space="preserve">Sillano</t>
  </si>
  <si>
    <t xml:space="preserve">4602910007</t>
  </si>
  <si>
    <t xml:space="preserve">Sinalunga [SI]</t>
  </si>
  <si>
    <t xml:space="preserve">5203326601</t>
  </si>
  <si>
    <t xml:space="preserve">5203310001</t>
  </si>
  <si>
    <t xml:space="preserve">Bettolle</t>
  </si>
  <si>
    <t xml:space="preserve">5203326610</t>
  </si>
  <si>
    <t xml:space="preserve">Bisciano</t>
  </si>
  <si>
    <t xml:space="preserve">5203320012</t>
  </si>
  <si>
    <t xml:space="preserve">5203340000</t>
  </si>
  <si>
    <t xml:space="preserve">Case sparse_97</t>
  </si>
  <si>
    <t xml:space="preserve">5203326602</t>
  </si>
  <si>
    <t xml:space="preserve">5203310002</t>
  </si>
  <si>
    <t xml:space="preserve">Farnetella</t>
  </si>
  <si>
    <t xml:space="preserve">5203326713</t>
  </si>
  <si>
    <t xml:space="preserve">Fontecieca</t>
  </si>
  <si>
    <t xml:space="preserve">5203326603</t>
  </si>
  <si>
    <t xml:space="preserve">Fratta</t>
  </si>
  <si>
    <t xml:space="preserve">5203310003</t>
  </si>
  <si>
    <t xml:space="preserve">Guazzino</t>
  </si>
  <si>
    <t xml:space="preserve">5203320004</t>
  </si>
  <si>
    <t xml:space="preserve">Il Busso</t>
  </si>
  <si>
    <t xml:space="preserve">5203326706</t>
  </si>
  <si>
    <t xml:space="preserve">Montemartino</t>
  </si>
  <si>
    <t xml:space="preserve">5203320007</t>
  </si>
  <si>
    <t xml:space="preserve">5203320011</t>
  </si>
  <si>
    <t xml:space="preserve">Poggi Gialli</t>
  </si>
  <si>
    <t xml:space="preserve">5203310004</t>
  </si>
  <si>
    <t xml:space="preserve">Rigomagno</t>
  </si>
  <si>
    <t xml:space="preserve">5203320009</t>
  </si>
  <si>
    <t xml:space="preserve">Santarello</t>
  </si>
  <si>
    <t xml:space="preserve">5203310005</t>
  </si>
  <si>
    <t xml:space="preserve">Scrofiano</t>
  </si>
  <si>
    <t xml:space="preserve">5203310006</t>
  </si>
  <si>
    <t xml:space="preserve">Sinalunga</t>
  </si>
  <si>
    <t xml:space="preserve">Sorano [GR]</t>
  </si>
  <si>
    <t xml:space="preserve">5302626602</t>
  </si>
  <si>
    <t xml:space="preserve">Casa Faini</t>
  </si>
  <si>
    <t xml:space="preserve">5302626603</t>
  </si>
  <si>
    <t xml:space="preserve">Casa Pennacchi</t>
  </si>
  <si>
    <t xml:space="preserve">5302626605</t>
  </si>
  <si>
    <t xml:space="preserve">Casa Topi-Gabrielli</t>
  </si>
  <si>
    <t xml:space="preserve">5302626606</t>
  </si>
  <si>
    <t xml:space="preserve">Case Giovagnoli</t>
  </si>
  <si>
    <t xml:space="preserve">5302626607</t>
  </si>
  <si>
    <t xml:space="preserve">Case Mariotti</t>
  </si>
  <si>
    <t xml:space="preserve">5302620008</t>
  </si>
  <si>
    <t xml:space="preserve">Case Orienti</t>
  </si>
  <si>
    <t xml:space="preserve">5302620009</t>
  </si>
  <si>
    <t xml:space="preserve">Case Rocchi</t>
  </si>
  <si>
    <t xml:space="preserve">5302620010</t>
  </si>
  <si>
    <t xml:space="preserve">Case San Leopoldo</t>
  </si>
  <si>
    <t xml:space="preserve">5302640000</t>
  </si>
  <si>
    <t xml:space="preserve">Case sparse_126</t>
  </si>
  <si>
    <t xml:space="preserve">5302620011</t>
  </si>
  <si>
    <t xml:space="preserve">5302610001</t>
  </si>
  <si>
    <t xml:space="preserve">Castell'Ottieri</t>
  </si>
  <si>
    <t xml:space="preserve">5302620012</t>
  </si>
  <si>
    <t xml:space="preserve">Cerretino</t>
  </si>
  <si>
    <t xml:space="preserve">5302626613</t>
  </si>
  <si>
    <t xml:space="preserve">Cerreto</t>
  </si>
  <si>
    <t xml:space="preserve">5302610002</t>
  </si>
  <si>
    <t xml:space="preserve">Elmo</t>
  </si>
  <si>
    <t xml:space="preserve">5302626614</t>
  </si>
  <si>
    <t xml:space="preserve">Grotte Cavalieri</t>
  </si>
  <si>
    <t xml:space="preserve">5302620015</t>
  </si>
  <si>
    <t xml:space="preserve">Il Poderetto</t>
  </si>
  <si>
    <t xml:space="preserve">5302626616</t>
  </si>
  <si>
    <t xml:space="preserve">5302626617</t>
  </si>
  <si>
    <t xml:space="preserve">La Dispensa</t>
  </si>
  <si>
    <t xml:space="preserve">5302620018</t>
  </si>
  <si>
    <t xml:space="preserve">Le Capannelle</t>
  </si>
  <si>
    <t xml:space="preserve">5302620019</t>
  </si>
  <si>
    <t xml:space="preserve">Le Pianacce</t>
  </si>
  <si>
    <t xml:space="preserve">5302620020</t>
  </si>
  <si>
    <t xml:space="preserve">Le Porcarecce</t>
  </si>
  <si>
    <t xml:space="preserve">5302610003</t>
  </si>
  <si>
    <t xml:space="preserve">Montebuono</t>
  </si>
  <si>
    <t xml:space="preserve">5302620021</t>
  </si>
  <si>
    <t xml:space="preserve">Montesorano</t>
  </si>
  <si>
    <t xml:space="preserve">5302610004</t>
  </si>
  <si>
    <t xml:space="preserve">Montevitozzo</t>
  </si>
  <si>
    <t xml:space="preserve">5302620023</t>
  </si>
  <si>
    <t xml:space="preserve">5302626624</t>
  </si>
  <si>
    <t xml:space="preserve">Ronzinami</t>
  </si>
  <si>
    <t xml:space="preserve">5302610005</t>
  </si>
  <si>
    <t xml:space="preserve">San Giovanni delle Contee</t>
  </si>
  <si>
    <t xml:space="preserve">5302610006</t>
  </si>
  <si>
    <t xml:space="preserve">5302610007</t>
  </si>
  <si>
    <t xml:space="preserve">San Valentino</t>
  </si>
  <si>
    <t xml:space="preserve">5302626625</t>
  </si>
  <si>
    <t xml:space="preserve">Sant'Anna</t>
  </si>
  <si>
    <t xml:space="preserve">5302610008</t>
  </si>
  <si>
    <t xml:space="preserve">Sorano</t>
  </si>
  <si>
    <t xml:space="preserve">5302626626</t>
  </si>
  <si>
    <t xml:space="preserve">Sordino</t>
  </si>
  <si>
    <t xml:space="preserve">5302610009</t>
  </si>
  <si>
    <t xml:space="preserve">Sovana</t>
  </si>
  <si>
    <t xml:space="preserve">5302620027</t>
  </si>
  <si>
    <t xml:space="preserve">Valle Castagneta</t>
  </si>
  <si>
    <t xml:space="preserve">Sovicille [SI]</t>
  </si>
  <si>
    <t xml:space="preserve">5203420001</t>
  </si>
  <si>
    <t xml:space="preserve">Ampugnano</t>
  </si>
  <si>
    <t xml:space="preserve">5203420037</t>
  </si>
  <si>
    <t xml:space="preserve">Ancaiano</t>
  </si>
  <si>
    <t xml:space="preserve">5203426724</t>
  </si>
  <si>
    <t xml:space="preserve">Arnano</t>
  </si>
  <si>
    <t xml:space="preserve">5203430002</t>
  </si>
  <si>
    <t xml:space="preserve">Bellaria</t>
  </si>
  <si>
    <t xml:space="preserve">5203420032</t>
  </si>
  <si>
    <t xml:space="preserve">Brenna</t>
  </si>
  <si>
    <t xml:space="preserve">5203420002</t>
  </si>
  <si>
    <t xml:space="preserve">5203420003</t>
  </si>
  <si>
    <t xml:space="preserve">Caggio</t>
  </si>
  <si>
    <t xml:space="preserve">5203420004</t>
  </si>
  <si>
    <t xml:space="preserve">Caldana di Sopra</t>
  </si>
  <si>
    <t xml:space="preserve">5203426705</t>
  </si>
  <si>
    <t xml:space="preserve">Caldana di Sotto</t>
  </si>
  <si>
    <t xml:space="preserve">5203420035</t>
  </si>
  <si>
    <t xml:space="preserve">Carpineto</t>
  </si>
  <si>
    <t xml:space="preserve">5203426725</t>
  </si>
  <si>
    <t xml:space="preserve">Casalta e Belvedere</t>
  </si>
  <si>
    <t xml:space="preserve">5203440000</t>
  </si>
  <si>
    <t xml:space="preserve">Case sparse_98</t>
  </si>
  <si>
    <t xml:space="preserve">5203420007</t>
  </si>
  <si>
    <t xml:space="preserve">Castello-Fabbricaccia</t>
  </si>
  <si>
    <t xml:space="preserve">5203426628</t>
  </si>
  <si>
    <t xml:space="preserve">La Cetina</t>
  </si>
  <si>
    <t xml:space="preserve">5203430003</t>
  </si>
  <si>
    <t xml:space="preserve">La Macchia</t>
  </si>
  <si>
    <t xml:space="preserve">5203426609</t>
  </si>
  <si>
    <t xml:space="preserve">Malignano</t>
  </si>
  <si>
    <t xml:space="preserve">5203420031</t>
  </si>
  <si>
    <t xml:space="preserve">Orgia</t>
  </si>
  <si>
    <t xml:space="preserve">5203420010</t>
  </si>
  <si>
    <t xml:space="preserve">Palazzavelli</t>
  </si>
  <si>
    <t xml:space="preserve">5203426727</t>
  </si>
  <si>
    <t xml:space="preserve">Palazzo A Merse</t>
  </si>
  <si>
    <t xml:space="preserve">5203430001</t>
  </si>
  <si>
    <t xml:space="preserve">Pian dei Mori</t>
  </si>
  <si>
    <t xml:space="preserve">5203420017</t>
  </si>
  <si>
    <t xml:space="preserve">Pilli</t>
  </si>
  <si>
    <t xml:space="preserve">5203420012</t>
  </si>
  <si>
    <t xml:space="preserve">Piscialembita</t>
  </si>
  <si>
    <t xml:space="preserve">5203420013</t>
  </si>
  <si>
    <t xml:space="preserve">Poggio Salvi</t>
  </si>
  <si>
    <t xml:space="preserve">5203426714</t>
  </si>
  <si>
    <t xml:space="preserve">Ponte Allo Spino</t>
  </si>
  <si>
    <t xml:space="preserve">5203410005</t>
  </si>
  <si>
    <t xml:space="preserve">Rosia</t>
  </si>
  <si>
    <t xml:space="preserve">5203426616</t>
  </si>
  <si>
    <t xml:space="preserve">5203410006</t>
  </si>
  <si>
    <t xml:space="preserve">San Rocco A Pilli</t>
  </si>
  <si>
    <t xml:space="preserve">5203426730</t>
  </si>
  <si>
    <t xml:space="preserve">San Rocco-Lischeto</t>
  </si>
  <si>
    <t xml:space="preserve">5203420018</t>
  </si>
  <si>
    <t xml:space="preserve">Simignano</t>
  </si>
  <si>
    <t xml:space="preserve">5203426719</t>
  </si>
  <si>
    <t xml:space="preserve">Solatio di Sotto</t>
  </si>
  <si>
    <t xml:space="preserve">5203410007</t>
  </si>
  <si>
    <t xml:space="preserve">Sovicille</t>
  </si>
  <si>
    <t xml:space="preserve">5203420020</t>
  </si>
  <si>
    <t xml:space="preserve">Stigliano</t>
  </si>
  <si>
    <t xml:space="preserve">5203420033</t>
  </si>
  <si>
    <t xml:space="preserve">Tegoia</t>
  </si>
  <si>
    <t xml:space="preserve">5203426621</t>
  </si>
  <si>
    <t xml:space="preserve">5203420022</t>
  </si>
  <si>
    <t xml:space="preserve">Tonni</t>
  </si>
  <si>
    <t xml:space="preserve">5203420034</t>
  </si>
  <si>
    <t xml:space="preserve">5203426723</t>
  </si>
  <si>
    <t xml:space="preserve">Valacchio</t>
  </si>
  <si>
    <t xml:space="preserve">5203420036</t>
  </si>
  <si>
    <t xml:space="preserve">Stazzema [LU]</t>
  </si>
  <si>
    <t xml:space="preserve">4603020001</t>
  </si>
  <si>
    <t xml:space="preserve">Alla Costa</t>
  </si>
  <si>
    <t xml:space="preserve">4603010001</t>
  </si>
  <si>
    <t xml:space="preserve">Arni</t>
  </si>
  <si>
    <t xml:space="preserve">4603020003</t>
  </si>
  <si>
    <t xml:space="preserve">Calcaferro</t>
  </si>
  <si>
    <t xml:space="preserve">4603020011</t>
  </si>
  <si>
    <t xml:space="preserve">Campagrina</t>
  </si>
  <si>
    <t xml:space="preserve">4603026604</t>
  </si>
  <si>
    <t xml:space="preserve">Cansoli</t>
  </si>
  <si>
    <t xml:space="preserve">4603010003</t>
  </si>
  <si>
    <t xml:space="preserve">4603040000</t>
  </si>
  <si>
    <t xml:space="preserve">Case sparse_269</t>
  </si>
  <si>
    <t xml:space="preserve">4603010004</t>
  </si>
  <si>
    <t xml:space="preserve">4603010005</t>
  </si>
  <si>
    <t xml:space="preserve">Farnocchia</t>
  </si>
  <si>
    <t xml:space="preserve">4603020005</t>
  </si>
  <si>
    <t xml:space="preserve">Fontaneto</t>
  </si>
  <si>
    <t xml:space="preserve">4603010018</t>
  </si>
  <si>
    <t xml:space="preserve">Gallena</t>
  </si>
  <si>
    <t xml:space="preserve">4603020007</t>
  </si>
  <si>
    <t xml:space="preserve">Iacco</t>
  </si>
  <si>
    <t xml:space="preserve">4603010006</t>
  </si>
  <si>
    <t xml:space="preserve">Levigliani</t>
  </si>
  <si>
    <t xml:space="preserve">4603026612</t>
  </si>
  <si>
    <t xml:space="preserve">Luchera</t>
  </si>
  <si>
    <t xml:space="preserve">4603010007</t>
  </si>
  <si>
    <t xml:space="preserve">Mulina</t>
  </si>
  <si>
    <t xml:space="preserve">4603026608</t>
  </si>
  <si>
    <t xml:space="preserve">4603010008</t>
  </si>
  <si>
    <t xml:space="preserve">Palagnana</t>
  </si>
  <si>
    <t xml:space="preserve">4603010009</t>
  </si>
  <si>
    <t xml:space="preserve">Pomezzana</t>
  </si>
  <si>
    <t xml:space="preserve">4603010010</t>
  </si>
  <si>
    <t xml:space="preserve">Pontestazzemese</t>
  </si>
  <si>
    <t xml:space="preserve">4603010011</t>
  </si>
  <si>
    <t xml:space="preserve">Pruno</t>
  </si>
  <si>
    <t xml:space="preserve">4603010012</t>
  </si>
  <si>
    <t xml:space="preserve">Retignano</t>
  </si>
  <si>
    <t xml:space="preserve">4603010013</t>
  </si>
  <si>
    <t xml:space="preserve">4603010014</t>
  </si>
  <si>
    <t xml:space="preserve">4603010015</t>
  </si>
  <si>
    <t xml:space="preserve">Stazzema</t>
  </si>
  <si>
    <t xml:space="preserve">4603010016</t>
  </si>
  <si>
    <t xml:space="preserve">Terrinca</t>
  </si>
  <si>
    <t xml:space="preserve">4603010017</t>
  </si>
  <si>
    <t xml:space="preserve">Volegno</t>
  </si>
  <si>
    <t xml:space="preserve">4603020010</t>
  </si>
  <si>
    <t xml:space="preserve">Zarli</t>
  </si>
  <si>
    <t xml:space="preserve">5103626601</t>
  </si>
  <si>
    <t xml:space="preserve">5103640000</t>
  </si>
  <si>
    <t xml:space="preserve">Case sparse_61</t>
  </si>
  <si>
    <t xml:space="preserve">5103610001</t>
  </si>
  <si>
    <t xml:space="preserve">5103626602</t>
  </si>
  <si>
    <t xml:space="preserve">5103626703</t>
  </si>
  <si>
    <t xml:space="preserve">Ponte Biforco</t>
  </si>
  <si>
    <t xml:space="preserve">5103610002</t>
  </si>
  <si>
    <t xml:space="preserve">5103610003</t>
  </si>
  <si>
    <t xml:space="preserve">5103610004</t>
  </si>
  <si>
    <t xml:space="preserve">Stia</t>
  </si>
  <si>
    <t xml:space="preserve">Subbiano [AR]</t>
  </si>
  <si>
    <t xml:space="preserve">5103720001</t>
  </si>
  <si>
    <t xml:space="preserve">Cá di Buffa</t>
  </si>
  <si>
    <t xml:space="preserve">5103720002</t>
  </si>
  <si>
    <t xml:space="preserve">Calbezzano</t>
  </si>
  <si>
    <t xml:space="preserve">5103720003</t>
  </si>
  <si>
    <t xml:space="preserve">Casacciola-Belvedere</t>
  </si>
  <si>
    <t xml:space="preserve">5103740000</t>
  </si>
  <si>
    <t xml:space="preserve">Case sparse_62</t>
  </si>
  <si>
    <t xml:space="preserve">5103710001</t>
  </si>
  <si>
    <t xml:space="preserve">5103710002</t>
  </si>
  <si>
    <t xml:space="preserve">Chiaveretto</t>
  </si>
  <si>
    <t xml:space="preserve">5103710003</t>
  </si>
  <si>
    <t xml:space="preserve">5103726604</t>
  </si>
  <si>
    <t xml:space="preserve">Giuliano</t>
  </si>
  <si>
    <t xml:space="preserve">5103726607</t>
  </si>
  <si>
    <t xml:space="preserve">La Piaggia</t>
  </si>
  <si>
    <t xml:space="preserve">5103726608</t>
  </si>
  <si>
    <t xml:space="preserve">Lavacchio</t>
  </si>
  <si>
    <t xml:space="preserve">5103720009</t>
  </si>
  <si>
    <t xml:space="preserve">Le Caselle</t>
  </si>
  <si>
    <t xml:space="preserve">5103726612</t>
  </si>
  <si>
    <t xml:space="preserve">Palbena</t>
  </si>
  <si>
    <t xml:space="preserve">5103720013</t>
  </si>
  <si>
    <t xml:space="preserve">Piaggia di Sopra</t>
  </si>
  <si>
    <t xml:space="preserve">5103710004</t>
  </si>
  <si>
    <t xml:space="preserve">Poggio d'Acona</t>
  </si>
  <si>
    <t xml:space="preserve">5103710005</t>
  </si>
  <si>
    <t xml:space="preserve">Ponte Caliano</t>
  </si>
  <si>
    <t xml:space="preserve">5103726714</t>
  </si>
  <si>
    <t xml:space="preserve">Ponte Francese</t>
  </si>
  <si>
    <t xml:space="preserve">5103726615</t>
  </si>
  <si>
    <t xml:space="preserve">Rocolino</t>
  </si>
  <si>
    <t xml:space="preserve">5103710006</t>
  </si>
  <si>
    <t xml:space="preserve">Santa Mama</t>
  </si>
  <si>
    <t xml:space="preserve">5103710007</t>
  </si>
  <si>
    <t xml:space="preserve">Subbiano</t>
  </si>
  <si>
    <t xml:space="preserve">5103726616</t>
  </si>
  <si>
    <t xml:space="preserve">Terranera di Sotto</t>
  </si>
  <si>
    <t xml:space="preserve">5103710008</t>
  </si>
  <si>
    <t xml:space="preserve">Vogognano</t>
  </si>
  <si>
    <t xml:space="preserve">Suvereto [LI]</t>
  </si>
  <si>
    <t xml:space="preserve">4902040000</t>
  </si>
  <si>
    <t xml:space="preserve">Case sparse_201</t>
  </si>
  <si>
    <t xml:space="preserve">4902020003</t>
  </si>
  <si>
    <t xml:space="preserve">Forni</t>
  </si>
  <si>
    <t xml:space="preserve">4902030001</t>
  </si>
  <si>
    <t xml:space="preserve">4902020005</t>
  </si>
  <si>
    <t xml:space="preserve">4902010001</t>
  </si>
  <si>
    <t xml:space="preserve">4902026611</t>
  </si>
  <si>
    <t xml:space="preserve">San Lorenzo Due</t>
  </si>
  <si>
    <t xml:space="preserve">4902010002</t>
  </si>
  <si>
    <t xml:space="preserve">Suvereto</t>
  </si>
  <si>
    <t xml:space="preserve">Talla [AR]</t>
  </si>
  <si>
    <t xml:space="preserve">5103810001</t>
  </si>
  <si>
    <t xml:space="preserve">Bicciano</t>
  </si>
  <si>
    <t xml:space="preserve">5103810002</t>
  </si>
  <si>
    <t xml:space="preserve">5103826601</t>
  </si>
  <si>
    <t xml:space="preserve">Casalvescovo</t>
  </si>
  <si>
    <t xml:space="preserve">5103840000</t>
  </si>
  <si>
    <t xml:space="preserve">Case sparse_63</t>
  </si>
  <si>
    <t xml:space="preserve">5103820002</t>
  </si>
  <si>
    <t xml:space="preserve">5103810003</t>
  </si>
  <si>
    <t xml:space="preserve">5103810004</t>
  </si>
  <si>
    <t xml:space="preserve">Pieve Pontenano</t>
  </si>
  <si>
    <t xml:space="preserve">5103810005</t>
  </si>
  <si>
    <t xml:space="preserve">Pontenano</t>
  </si>
  <si>
    <t xml:space="preserve">5103810006</t>
  </si>
  <si>
    <t xml:space="preserve">Santo Bagnena</t>
  </si>
  <si>
    <t xml:space="preserve">5103810007</t>
  </si>
  <si>
    <t xml:space="preserve">Talla</t>
  </si>
  <si>
    <t xml:space="preserve">5103826603</t>
  </si>
  <si>
    <t xml:space="preserve">Vallea</t>
  </si>
  <si>
    <t xml:space="preserve">Tavarnelle Val di Pesa [FI]</t>
  </si>
  <si>
    <t xml:space="preserve">4804520001</t>
  </si>
  <si>
    <t xml:space="preserve">Badia a Passignano</t>
  </si>
  <si>
    <t xml:space="preserve">4804526702</t>
  </si>
  <si>
    <t xml:space="preserve">Bonazza</t>
  </si>
  <si>
    <t xml:space="preserve">4804540000</t>
  </si>
  <si>
    <t xml:space="preserve">Case sparse_178</t>
  </si>
  <si>
    <t xml:space="preserve">4804526703</t>
  </si>
  <si>
    <t xml:space="preserve">Chiostrini</t>
  </si>
  <si>
    <t xml:space="preserve">4804520004</t>
  </si>
  <si>
    <t xml:space="preserve">Madonna di Pietracupa</t>
  </si>
  <si>
    <t xml:space="preserve">4804526605</t>
  </si>
  <si>
    <t xml:space="preserve">4804520006</t>
  </si>
  <si>
    <t xml:space="preserve">Morrocco</t>
  </si>
  <si>
    <t xml:space="preserve">4804520007</t>
  </si>
  <si>
    <t xml:space="preserve">Noce</t>
  </si>
  <si>
    <t xml:space="preserve">4804526608</t>
  </si>
  <si>
    <t xml:space="preserve">4804520009</t>
  </si>
  <si>
    <t xml:space="preserve">Romita</t>
  </si>
  <si>
    <t xml:space="preserve">4804510001</t>
  </si>
  <si>
    <t xml:space="preserve">4804510002</t>
  </si>
  <si>
    <t xml:space="preserve">4804526610</t>
  </si>
  <si>
    <t xml:space="preserve">4804526711</t>
  </si>
  <si>
    <t xml:space="preserve">San Pietro in Bossolo</t>
  </si>
  <si>
    <t xml:space="preserve">4804510003</t>
  </si>
  <si>
    <t xml:space="preserve">Tavarnelle</t>
  </si>
  <si>
    <t xml:space="preserve">4804520012</t>
  </si>
  <si>
    <t xml:space="preserve">Valluccia</t>
  </si>
  <si>
    <t xml:space="preserve">Terranuova Bracciolini [AR]</t>
  </si>
  <si>
    <t xml:space="preserve">5103910001</t>
  </si>
  <si>
    <t xml:space="preserve">Campogialli</t>
  </si>
  <si>
    <t xml:space="preserve">5103940000</t>
  </si>
  <si>
    <t xml:space="preserve">Case sparse_64</t>
  </si>
  <si>
    <t xml:space="preserve">5103926701</t>
  </si>
  <si>
    <t xml:space="preserve">Castiglione Ubertini</t>
  </si>
  <si>
    <t xml:space="preserve">5103910002</t>
  </si>
  <si>
    <t xml:space="preserve">Cicogna</t>
  </si>
  <si>
    <t xml:space="preserve">5103920002</t>
  </si>
  <si>
    <t xml:space="preserve">Comugni</t>
  </si>
  <si>
    <t xml:space="preserve">5103920003</t>
  </si>
  <si>
    <t xml:space="preserve">Farneto</t>
  </si>
  <si>
    <t xml:space="preserve">5103926604</t>
  </si>
  <si>
    <t xml:space="preserve">5103920005</t>
  </si>
  <si>
    <t xml:space="preserve">Lungarno</t>
  </si>
  <si>
    <t xml:space="preserve">5103910003</t>
  </si>
  <si>
    <t xml:space="preserve">Madrigale</t>
  </si>
  <si>
    <t xml:space="preserve">5103920006</t>
  </si>
  <si>
    <t xml:space="preserve">Malva Nuova-Squarcia</t>
  </si>
  <si>
    <t xml:space="preserve">5103910004</t>
  </si>
  <si>
    <t xml:space="preserve">Montemarciano</t>
  </si>
  <si>
    <t xml:space="preserve">5103926607</t>
  </si>
  <si>
    <t xml:space="preserve">Monticello</t>
  </si>
  <si>
    <t xml:space="preserve">5103910005</t>
  </si>
  <si>
    <t xml:space="preserve">Penna</t>
  </si>
  <si>
    <t xml:space="preserve">5103910006</t>
  </si>
  <si>
    <t xml:space="preserve">Persignano</t>
  </si>
  <si>
    <t xml:space="preserve">5103910007</t>
  </si>
  <si>
    <t xml:space="preserve">Piantravigne</t>
  </si>
  <si>
    <t xml:space="preserve">5103910008</t>
  </si>
  <si>
    <t xml:space="preserve">5103910009</t>
  </si>
  <si>
    <t xml:space="preserve">Tasso</t>
  </si>
  <si>
    <t xml:space="preserve">5103910010</t>
  </si>
  <si>
    <t xml:space="preserve">Terranuova Bracciolini</t>
  </si>
  <si>
    <t xml:space="preserve">5103910011</t>
  </si>
  <si>
    <t xml:space="preserve">Traiana</t>
  </si>
  <si>
    <t xml:space="preserve">5103910012</t>
  </si>
  <si>
    <t xml:space="preserve">5103920008</t>
  </si>
  <si>
    <t xml:space="preserve">Valle d'Inferno</t>
  </si>
  <si>
    <t xml:space="preserve">5103910013</t>
  </si>
  <si>
    <t xml:space="preserve">Terricciola [PI]</t>
  </si>
  <si>
    <t xml:space="preserve">5003620002</t>
  </si>
  <si>
    <t xml:space="preserve">Aia Bianca di Sotto</t>
  </si>
  <si>
    <t xml:space="preserve">5003620003</t>
  </si>
  <si>
    <t xml:space="preserve">5003640000</t>
  </si>
  <si>
    <t xml:space="preserve">Case sparse_22</t>
  </si>
  <si>
    <t xml:space="preserve">5003620007</t>
  </si>
  <si>
    <t xml:space="preserve">Chientina</t>
  </si>
  <si>
    <t xml:space="preserve">5003610002</t>
  </si>
  <si>
    <t xml:space="preserve">La Rosa</t>
  </si>
  <si>
    <t xml:space="preserve">5003626704</t>
  </si>
  <si>
    <t xml:space="preserve">5003620005</t>
  </si>
  <si>
    <t xml:space="preserve">5003610003</t>
  </si>
  <si>
    <t xml:space="preserve">Morrona</t>
  </si>
  <si>
    <t xml:space="preserve">5003610004</t>
  </si>
  <si>
    <t xml:space="preserve">Selvatelle</t>
  </si>
  <si>
    <t xml:space="preserve">5003610005</t>
  </si>
  <si>
    <t xml:space="preserve">Soiana</t>
  </si>
  <si>
    <t xml:space="preserve">5003610006</t>
  </si>
  <si>
    <t xml:space="preserve">Soianella</t>
  </si>
  <si>
    <t xml:space="preserve">5003620006</t>
  </si>
  <si>
    <t xml:space="preserve">Stibbiolo</t>
  </si>
  <si>
    <t xml:space="preserve">5003610007</t>
  </si>
  <si>
    <t xml:space="preserve">Terricciola</t>
  </si>
  <si>
    <t xml:space="preserve">Torrita di Siena [SI]</t>
  </si>
  <si>
    <t xml:space="preserve">5203540000</t>
  </si>
  <si>
    <t xml:space="preserve">Case sparse_99</t>
  </si>
  <si>
    <t xml:space="preserve">5203520001</t>
  </si>
  <si>
    <t xml:space="preserve">Caselle-Gore</t>
  </si>
  <si>
    <t xml:space="preserve">5203526702</t>
  </si>
  <si>
    <t xml:space="preserve">5203520012</t>
  </si>
  <si>
    <t xml:space="preserve">5203520003</t>
  </si>
  <si>
    <t xml:space="preserve">Foenna</t>
  </si>
  <si>
    <t xml:space="preserve">5203520004</t>
  </si>
  <si>
    <t xml:space="preserve">Fornaci Bellaria</t>
  </si>
  <si>
    <t xml:space="preserve">5203520005</t>
  </si>
  <si>
    <t xml:space="preserve">Guardavalle</t>
  </si>
  <si>
    <t xml:space="preserve">5203526713</t>
  </si>
  <si>
    <t xml:space="preserve">Guardavalle I</t>
  </si>
  <si>
    <t xml:space="preserve">5203526714</t>
  </si>
  <si>
    <t xml:space="preserve">Laparelli</t>
  </si>
  <si>
    <t xml:space="preserve">5203510001</t>
  </si>
  <si>
    <t xml:space="preserve">Montefollonico</t>
  </si>
  <si>
    <t xml:space="preserve">5203520006</t>
  </si>
  <si>
    <t xml:space="preserve">Osteria delle Noci</t>
  </si>
  <si>
    <t xml:space="preserve">5203520016</t>
  </si>
  <si>
    <t xml:space="preserve">5203520007</t>
  </si>
  <si>
    <t xml:space="preserve">Pantanelli di Sopra</t>
  </si>
  <si>
    <t xml:space="preserve">5203520008</t>
  </si>
  <si>
    <t xml:space="preserve">Pantanelli di Sotto</t>
  </si>
  <si>
    <t xml:space="preserve">5203526609</t>
  </si>
  <si>
    <t xml:space="preserve">Pelose</t>
  </si>
  <si>
    <t xml:space="preserve">5203526617</t>
  </si>
  <si>
    <t xml:space="preserve">Podere Case</t>
  </si>
  <si>
    <t xml:space="preserve">5203526618</t>
  </si>
  <si>
    <t xml:space="preserve">Podere Petriolo</t>
  </si>
  <si>
    <t xml:space="preserve">5203526611</t>
  </si>
  <si>
    <t xml:space="preserve">Selvanelli</t>
  </si>
  <si>
    <t xml:space="preserve">5203510002</t>
  </si>
  <si>
    <t xml:space="preserve">Torrita di Siena</t>
  </si>
  <si>
    <t xml:space="preserve">Trequanda [SI]</t>
  </si>
  <si>
    <t xml:space="preserve">5203640000</t>
  </si>
  <si>
    <t xml:space="preserve">Case sparse_100</t>
  </si>
  <si>
    <t xml:space="preserve">5203610001</t>
  </si>
  <si>
    <t xml:space="preserve">Castelmuzio</t>
  </si>
  <si>
    <t xml:space="preserve">5203626704</t>
  </si>
  <si>
    <t xml:space="preserve">Colombaio</t>
  </si>
  <si>
    <t xml:space="preserve">5203626603</t>
  </si>
  <si>
    <t xml:space="preserve">Fornoli</t>
  </si>
  <si>
    <t xml:space="preserve">5203610002</t>
  </si>
  <si>
    <t xml:space="preserve">5203626605</t>
  </si>
  <si>
    <t xml:space="preserve">5203610003</t>
  </si>
  <si>
    <t xml:space="preserve">Trequanda</t>
  </si>
  <si>
    <t xml:space="preserve">Tresana [MS]</t>
  </si>
  <si>
    <t xml:space="preserve">4501520001</t>
  </si>
  <si>
    <t xml:space="preserve">Baltrina</t>
  </si>
  <si>
    <t xml:space="preserve">4501526622</t>
  </si>
  <si>
    <t xml:space="preserve">Baltrina II</t>
  </si>
  <si>
    <t xml:space="preserve">4501510001</t>
  </si>
  <si>
    <t xml:space="preserve">Barbarasco</t>
  </si>
  <si>
    <t xml:space="preserve">4501520002</t>
  </si>
  <si>
    <t xml:space="preserve">Bocceda</t>
  </si>
  <si>
    <t xml:space="preserve">4501510002</t>
  </si>
  <si>
    <t xml:space="preserve">Bola</t>
  </si>
  <si>
    <t xml:space="preserve">4501520003</t>
  </si>
  <si>
    <t xml:space="preserve">Bottria</t>
  </si>
  <si>
    <t xml:space="preserve">4501520004</t>
  </si>
  <si>
    <t xml:space="preserve">Campo di Sopra</t>
  </si>
  <si>
    <t xml:space="preserve">4501520005</t>
  </si>
  <si>
    <t xml:space="preserve">Camporella</t>
  </si>
  <si>
    <t xml:space="preserve">4501510003</t>
  </si>
  <si>
    <t xml:space="preserve">Canala</t>
  </si>
  <si>
    <t xml:space="preserve">4501510004</t>
  </si>
  <si>
    <t xml:space="preserve">Careggia</t>
  </si>
  <si>
    <t xml:space="preserve">4501540000</t>
  </si>
  <si>
    <t xml:space="preserve">Case sparse_237</t>
  </si>
  <si>
    <t xml:space="preserve">4501524907</t>
  </si>
  <si>
    <t xml:space="preserve">4501520008</t>
  </si>
  <si>
    <t xml:space="preserve">Catizzola</t>
  </si>
  <si>
    <t xml:space="preserve">4501520009</t>
  </si>
  <si>
    <t xml:space="preserve">Cercò</t>
  </si>
  <si>
    <t xml:space="preserve">4501510005</t>
  </si>
  <si>
    <t xml:space="preserve">Corneda</t>
  </si>
  <si>
    <t xml:space="preserve">4501510006</t>
  </si>
  <si>
    <t xml:space="preserve">Giovagallo</t>
  </si>
  <si>
    <t xml:space="preserve">4501510007</t>
  </si>
  <si>
    <t xml:space="preserve">4501520011</t>
  </si>
  <si>
    <t xml:space="preserve">4501520012</t>
  </si>
  <si>
    <t xml:space="preserve">Meredo</t>
  </si>
  <si>
    <t xml:space="preserve">4501520013</t>
  </si>
  <si>
    <t xml:space="preserve">Nave</t>
  </si>
  <si>
    <t xml:space="preserve">4501510008</t>
  </si>
  <si>
    <t xml:space="preserve">Novegigola</t>
  </si>
  <si>
    <t xml:space="preserve">4501520014</t>
  </si>
  <si>
    <t xml:space="preserve">Ortigaro</t>
  </si>
  <si>
    <t xml:space="preserve">4501526615</t>
  </si>
  <si>
    <t xml:space="preserve">Pera</t>
  </si>
  <si>
    <t xml:space="preserve">4501520016</t>
  </si>
  <si>
    <t xml:space="preserve">Pietrasalta</t>
  </si>
  <si>
    <t xml:space="preserve">4501526617</t>
  </si>
  <si>
    <t xml:space="preserve">4501520018</t>
  </si>
  <si>
    <t xml:space="preserve">Popetto</t>
  </si>
  <si>
    <t xml:space="preserve">4501520019</t>
  </si>
  <si>
    <t xml:space="preserve">Serrapiana</t>
  </si>
  <si>
    <t xml:space="preserve">4501510009</t>
  </si>
  <si>
    <t xml:space="preserve">Tassonarla</t>
  </si>
  <si>
    <t xml:space="preserve">4501520020</t>
  </si>
  <si>
    <t xml:space="preserve">Tavella</t>
  </si>
  <si>
    <t xml:space="preserve">4501510010</t>
  </si>
  <si>
    <t xml:space="preserve">Tresana</t>
  </si>
  <si>
    <t xml:space="preserve">4501510011</t>
  </si>
  <si>
    <t xml:space="preserve">4501520021</t>
  </si>
  <si>
    <t xml:space="preserve">Villecchia</t>
  </si>
  <si>
    <t xml:space="preserve">Uzzano [PT]</t>
  </si>
  <si>
    <t xml:space="preserve">4702120002</t>
  </si>
  <si>
    <t xml:space="preserve">Case Benedetti</t>
  </si>
  <si>
    <t xml:space="preserve">4702140000</t>
  </si>
  <si>
    <t xml:space="preserve">Case sparse_136</t>
  </si>
  <si>
    <t xml:space="preserve">4702110001</t>
  </si>
  <si>
    <t xml:space="preserve">Forone</t>
  </si>
  <si>
    <t xml:space="preserve">4702110006</t>
  </si>
  <si>
    <t xml:space="preserve">Querceta</t>
  </si>
  <si>
    <t xml:space="preserve">4702110003</t>
  </si>
  <si>
    <t xml:space="preserve">4702110004</t>
  </si>
  <si>
    <t xml:space="preserve">Torricchio</t>
  </si>
  <si>
    <t xml:space="preserve">4702110005</t>
  </si>
  <si>
    <t xml:space="preserve">Uzzano</t>
  </si>
  <si>
    <t xml:space="preserve">Vagli Sotto [LU]</t>
  </si>
  <si>
    <t xml:space="preserve">4603140000</t>
  </si>
  <si>
    <t xml:space="preserve">Case sparse_270</t>
  </si>
  <si>
    <t xml:space="preserve">4603110001</t>
  </si>
  <si>
    <t xml:space="preserve">Fontana delle Monache</t>
  </si>
  <si>
    <t xml:space="preserve">4603110002</t>
  </si>
  <si>
    <t xml:space="preserve">Roggio</t>
  </si>
  <si>
    <t xml:space="preserve">4603110003</t>
  </si>
  <si>
    <t xml:space="preserve">Vagli Sopra</t>
  </si>
  <si>
    <t xml:space="preserve">4603110004</t>
  </si>
  <si>
    <t xml:space="preserve">Vagli Sotto</t>
  </si>
  <si>
    <t xml:space="preserve">Vaglia [FI]</t>
  </si>
  <si>
    <t xml:space="preserve">4804610001</t>
  </si>
  <si>
    <t xml:space="preserve">Bivigliano</t>
  </si>
  <si>
    <t xml:space="preserve">4804640000</t>
  </si>
  <si>
    <t xml:space="preserve">Case sparse_179</t>
  </si>
  <si>
    <t xml:space="preserve">4804610002</t>
  </si>
  <si>
    <t xml:space="preserve">Caselline</t>
  </si>
  <si>
    <t xml:space="preserve">4804620801</t>
  </si>
  <si>
    <t xml:space="preserve">Convento Monte Senario</t>
  </si>
  <si>
    <t xml:space="preserve">4804626602</t>
  </si>
  <si>
    <t xml:space="preserve">Ferraglia</t>
  </si>
  <si>
    <t xml:space="preserve">4804610003</t>
  </si>
  <si>
    <t xml:space="preserve">Fontebuona</t>
  </si>
  <si>
    <t xml:space="preserve">4804620003</t>
  </si>
  <si>
    <t xml:space="preserve">Il Torrino</t>
  </si>
  <si>
    <t xml:space="preserve">4804610004</t>
  </si>
  <si>
    <t xml:space="preserve">4804610005</t>
  </si>
  <si>
    <t xml:space="preserve">4804610006</t>
  </si>
  <si>
    <t xml:space="preserve">4804620008</t>
  </si>
  <si>
    <t xml:space="preserve">Poggio Conca</t>
  </si>
  <si>
    <t xml:space="preserve">4804610007</t>
  </si>
  <si>
    <t xml:space="preserve">Pratolino</t>
  </si>
  <si>
    <t xml:space="preserve">4804610008</t>
  </si>
  <si>
    <t xml:space="preserve">Vaglia</t>
  </si>
  <si>
    <t xml:space="preserve">4804620006</t>
  </si>
  <si>
    <t xml:space="preserve">Vetta le Croci</t>
  </si>
  <si>
    <t xml:space="preserve">4804620007</t>
  </si>
  <si>
    <t xml:space="preserve">Viliani</t>
  </si>
  <si>
    <t xml:space="preserve">Vaiano [PO]</t>
  </si>
  <si>
    <t xml:space="preserve">10000640000</t>
  </si>
  <si>
    <t xml:space="preserve">Case sparse_221</t>
  </si>
  <si>
    <t xml:space="preserve">10000620002</t>
  </si>
  <si>
    <t xml:space="preserve">10000610001</t>
  </si>
  <si>
    <t xml:space="preserve">Schignano</t>
  </si>
  <si>
    <t xml:space="preserve">10000610002</t>
  </si>
  <si>
    <t xml:space="preserve">Vaiano</t>
  </si>
  <si>
    <t xml:space="preserve">Vecchiano [PI]</t>
  </si>
  <si>
    <t xml:space="preserve">5003710001</t>
  </si>
  <si>
    <t xml:space="preserve">Avane</t>
  </si>
  <si>
    <t xml:space="preserve">5003710005</t>
  </si>
  <si>
    <t xml:space="preserve">Casa delle Guardie</t>
  </si>
  <si>
    <t xml:space="preserve">5003726703</t>
  </si>
  <si>
    <t xml:space="preserve">Case Il Troncolo</t>
  </si>
  <si>
    <t xml:space="preserve">5003740000</t>
  </si>
  <si>
    <t xml:space="preserve">Case sparse_23</t>
  </si>
  <si>
    <t xml:space="preserve">5003710002</t>
  </si>
  <si>
    <t xml:space="preserve">5003720005</t>
  </si>
  <si>
    <t xml:space="preserve">La Presa</t>
  </si>
  <si>
    <t xml:space="preserve">5003726704</t>
  </si>
  <si>
    <t xml:space="preserve">Laiano</t>
  </si>
  <si>
    <t xml:space="preserve">5003720006</t>
  </si>
  <si>
    <t xml:space="preserve">Malaventre</t>
  </si>
  <si>
    <t xml:space="preserve">5003710003</t>
  </si>
  <si>
    <t xml:space="preserve">Migliarino</t>
  </si>
  <si>
    <t xml:space="preserve">5003710004</t>
  </si>
  <si>
    <t xml:space="preserve">Vecchiano-Nodica</t>
  </si>
  <si>
    <t xml:space="preserve">5003730001</t>
  </si>
  <si>
    <t xml:space="preserve">Zona Industriale Migliarino Pisano</t>
  </si>
  <si>
    <t xml:space="preserve">4603210001</t>
  </si>
  <si>
    <t xml:space="preserve">Calomini</t>
  </si>
  <si>
    <t xml:space="preserve">4603210002</t>
  </si>
  <si>
    <t xml:space="preserve">Campolemisi</t>
  </si>
  <si>
    <t xml:space="preserve">4603240000</t>
  </si>
  <si>
    <t xml:space="preserve">Case sparse_271</t>
  </si>
  <si>
    <t xml:space="preserve">4603210003</t>
  </si>
  <si>
    <t xml:space="preserve">Fornovolasco</t>
  </si>
  <si>
    <t xml:space="preserve">4603224902</t>
  </si>
  <si>
    <t xml:space="preserve">Gallatoio</t>
  </si>
  <si>
    <t xml:space="preserve">4603210004</t>
  </si>
  <si>
    <t xml:space="preserve">Vergemoli</t>
  </si>
  <si>
    <t xml:space="preserve">Vernio [PO]</t>
  </si>
  <si>
    <t xml:space="preserve">10000740000</t>
  </si>
  <si>
    <t xml:space="preserve">Case sparse_222</t>
  </si>
  <si>
    <t xml:space="preserve">10000710001</t>
  </si>
  <si>
    <t xml:space="preserve">Cavarzano</t>
  </si>
  <si>
    <t xml:space="preserve">10000720001</t>
  </si>
  <si>
    <t xml:space="preserve">Costozze</t>
  </si>
  <si>
    <t xml:space="preserve">10000710002</t>
  </si>
  <si>
    <t xml:space="preserve">La Storaia</t>
  </si>
  <si>
    <t xml:space="preserve">10000710003</t>
  </si>
  <si>
    <t xml:space="preserve">10000710004</t>
  </si>
  <si>
    <t xml:space="preserve">Mercatale-San Quirico</t>
  </si>
  <si>
    <t xml:space="preserve">10000710005</t>
  </si>
  <si>
    <t xml:space="preserve">Montepiano</t>
  </si>
  <si>
    <t xml:space="preserve">10000710007</t>
  </si>
  <si>
    <t xml:space="preserve">Sasseta</t>
  </si>
  <si>
    <t xml:space="preserve">10000720007</t>
  </si>
  <si>
    <t xml:space="preserve">Terrigoli</t>
  </si>
  <si>
    <t xml:space="preserve">Viareggio [LU]</t>
  </si>
  <si>
    <t xml:space="preserve">4603326713</t>
  </si>
  <si>
    <t xml:space="preserve">Aurelia Sud</t>
  </si>
  <si>
    <t xml:space="preserve">4603322717</t>
  </si>
  <si>
    <t xml:space="preserve">Barbantini</t>
  </si>
  <si>
    <t xml:space="preserve">4603320001</t>
  </si>
  <si>
    <t xml:space="preserve">Barù</t>
  </si>
  <si>
    <t xml:space="preserve">4603326712</t>
  </si>
  <si>
    <t xml:space="preserve">Bozzana</t>
  </si>
  <si>
    <t xml:space="preserve">4603340000</t>
  </si>
  <si>
    <t xml:space="preserve">Case sparse_272</t>
  </si>
  <si>
    <t xml:space="preserve">4603326703</t>
  </si>
  <si>
    <t xml:space="preserve">Chiusa di Michelone</t>
  </si>
  <si>
    <t xml:space="preserve">4603326604</t>
  </si>
  <si>
    <t xml:space="preserve">Cinquini</t>
  </si>
  <si>
    <t xml:space="preserve">4603326711</t>
  </si>
  <si>
    <t xml:space="preserve">Ferrovia</t>
  </si>
  <si>
    <t xml:space="preserve">4603326714</t>
  </si>
  <si>
    <t xml:space="preserve">Fosso Guidario</t>
  </si>
  <si>
    <t xml:space="preserve">4603326716</t>
  </si>
  <si>
    <t xml:space="preserve">Fosso Matelli</t>
  </si>
  <si>
    <t xml:space="preserve">4603326705</t>
  </si>
  <si>
    <t xml:space="preserve">Gronda Sud</t>
  </si>
  <si>
    <t xml:space="preserve">4603320006</t>
  </si>
  <si>
    <t xml:space="preserve">Innocenzo</t>
  </si>
  <si>
    <t xml:space="preserve">4603326607</t>
  </si>
  <si>
    <t xml:space="preserve">Lecci</t>
  </si>
  <si>
    <t xml:space="preserve">4603326602</t>
  </si>
  <si>
    <t xml:space="preserve">Manone</t>
  </si>
  <si>
    <t xml:space="preserve">4603315704</t>
  </si>
  <si>
    <t xml:space="preserve">Marina di Torre del Lago Puccini</t>
  </si>
  <si>
    <t xml:space="preserve">4603315703</t>
  </si>
  <si>
    <t xml:space="preserve">Quartiere Lagomare</t>
  </si>
  <si>
    <t xml:space="preserve">4603326709</t>
  </si>
  <si>
    <t xml:space="preserve">Sasso Bianco</t>
  </si>
  <si>
    <t xml:space="preserve">4603320010</t>
  </si>
  <si>
    <t xml:space="preserve">Tombolo</t>
  </si>
  <si>
    <t xml:space="preserve">4603310001</t>
  </si>
  <si>
    <t xml:space="preserve">Torre del Lago Puccini</t>
  </si>
  <si>
    <t xml:space="preserve">4603310002</t>
  </si>
  <si>
    <t xml:space="preserve">Viareggio</t>
  </si>
  <si>
    <t xml:space="preserve">4603320015</t>
  </si>
  <si>
    <t xml:space="preserve">Villa Macchia</t>
  </si>
  <si>
    <t xml:space="preserve">Vicchio [FI]</t>
  </si>
  <si>
    <t xml:space="preserve">4804910001</t>
  </si>
  <si>
    <t xml:space="preserve">4804940000</t>
  </si>
  <si>
    <t xml:space="preserve">Case sparse_180</t>
  </si>
  <si>
    <t xml:space="preserve">4804910002</t>
  </si>
  <si>
    <t xml:space="preserve">4804926602</t>
  </si>
  <si>
    <t xml:space="preserve">4804910003</t>
  </si>
  <si>
    <t xml:space="preserve">Cistio</t>
  </si>
  <si>
    <t xml:space="preserve">4804920016</t>
  </si>
  <si>
    <t xml:space="preserve">Gattaia</t>
  </si>
  <si>
    <t xml:space="preserve">4804920003</t>
  </si>
  <si>
    <t xml:space="preserve">La Ginestra</t>
  </si>
  <si>
    <t xml:space="preserve">4804920015</t>
  </si>
  <si>
    <t xml:space="preserve">La Gracchia</t>
  </si>
  <si>
    <t xml:space="preserve">4804926617</t>
  </si>
  <si>
    <t xml:space="preserve">Le Balze</t>
  </si>
  <si>
    <t xml:space="preserve">4804920014</t>
  </si>
  <si>
    <t xml:space="preserve">Lo Spinoso</t>
  </si>
  <si>
    <t xml:space="preserve">4804920013</t>
  </si>
  <si>
    <t xml:space="preserve">Mattagnano</t>
  </si>
  <si>
    <t xml:space="preserve">4804920004</t>
  </si>
  <si>
    <t xml:space="preserve">Mirandola</t>
  </si>
  <si>
    <t xml:space="preserve">4804920005</t>
  </si>
  <si>
    <t xml:space="preserve">Molezzano</t>
  </si>
  <si>
    <t xml:space="preserve">4804926606</t>
  </si>
  <si>
    <t xml:space="preserve">4804910008</t>
  </si>
  <si>
    <t xml:space="preserve">4804920007</t>
  </si>
  <si>
    <t xml:space="preserve">Pilarciano</t>
  </si>
  <si>
    <t xml:space="preserve">4804920008</t>
  </si>
  <si>
    <t xml:space="preserve">Ponte a Vicchio</t>
  </si>
  <si>
    <t xml:space="preserve">4804926709</t>
  </si>
  <si>
    <t xml:space="preserve">Ricavo</t>
  </si>
  <si>
    <t xml:space="preserve">4804920012</t>
  </si>
  <si>
    <t xml:space="preserve">Rupecanina</t>
  </si>
  <si>
    <t xml:space="preserve">4804910010</t>
  </si>
  <si>
    <t xml:space="preserve">Santa Maria a Vezzano</t>
  </si>
  <si>
    <t xml:space="preserve">4804926610</t>
  </si>
  <si>
    <t xml:space="preserve">4804926711</t>
  </si>
  <si>
    <t xml:space="preserve">Uzzana</t>
  </si>
  <si>
    <t xml:space="preserve">4804910011</t>
  </si>
  <si>
    <t xml:space="preserve">4804920018</t>
  </si>
  <si>
    <t xml:space="preserve">Villore</t>
  </si>
  <si>
    <t xml:space="preserve">Vicopisano [PI]</t>
  </si>
  <si>
    <t xml:space="preserve">5003830001</t>
  </si>
  <si>
    <t xml:space="preserve">Barsiliana</t>
  </si>
  <si>
    <t xml:space="preserve">5003810001</t>
  </si>
  <si>
    <t xml:space="preserve">Caprona</t>
  </si>
  <si>
    <t xml:space="preserve">5003840000</t>
  </si>
  <si>
    <t xml:space="preserve">Case sparse_24</t>
  </si>
  <si>
    <t xml:space="preserve">5003830003</t>
  </si>
  <si>
    <t xml:space="preserve">5003826601</t>
  </si>
  <si>
    <t xml:space="preserve">5003810002</t>
  </si>
  <si>
    <t xml:space="preserve">Guerrazzi</t>
  </si>
  <si>
    <t xml:space="preserve">5003826608</t>
  </si>
  <si>
    <t xml:space="preserve">Luchetta</t>
  </si>
  <si>
    <t xml:space="preserve">5003820003</t>
  </si>
  <si>
    <t xml:space="preserve">5003826704</t>
  </si>
  <si>
    <t xml:space="preserve">Novi</t>
  </si>
  <si>
    <t xml:space="preserve">5003830002</t>
  </si>
  <si>
    <t xml:space="preserve">Piana di Noce</t>
  </si>
  <si>
    <t xml:space="preserve">5003826609</t>
  </si>
  <si>
    <t xml:space="preserve">Sarzanese Valdera</t>
  </si>
  <si>
    <t xml:space="preserve">5003810003</t>
  </si>
  <si>
    <t xml:space="preserve">Uliveto Terme</t>
  </si>
  <si>
    <t xml:space="preserve">5003810004</t>
  </si>
  <si>
    <t xml:space="preserve">Vicopisano</t>
  </si>
  <si>
    <t xml:space="preserve">Villa Basilica [LU]</t>
  </si>
  <si>
    <t xml:space="preserve">4603420001</t>
  </si>
  <si>
    <t xml:space="preserve">Biecina</t>
  </si>
  <si>
    <t xml:space="preserve">4603410001</t>
  </si>
  <si>
    <t xml:space="preserve">Botticino</t>
  </si>
  <si>
    <t xml:space="preserve">4603410002</t>
  </si>
  <si>
    <t xml:space="preserve">Boveglio</t>
  </si>
  <si>
    <t xml:space="preserve">4603426608</t>
  </si>
  <si>
    <t xml:space="preserve">Buoso</t>
  </si>
  <si>
    <t xml:space="preserve">4603420002</t>
  </si>
  <si>
    <t xml:space="preserve">Capornano</t>
  </si>
  <si>
    <t xml:space="preserve">4603440000</t>
  </si>
  <si>
    <t xml:space="preserve">Case sparse_273</t>
  </si>
  <si>
    <t xml:space="preserve">4603410003</t>
  </si>
  <si>
    <t xml:space="preserve">4603420003</t>
  </si>
  <si>
    <t xml:space="preserve">Duomo</t>
  </si>
  <si>
    <t xml:space="preserve">4603420004</t>
  </si>
  <si>
    <t xml:space="preserve">Guzzano</t>
  </si>
  <si>
    <t xml:space="preserve">4603410004</t>
  </si>
  <si>
    <t xml:space="preserve">4603410005</t>
  </si>
  <si>
    <t xml:space="preserve">Pizzorne</t>
  </si>
  <si>
    <t xml:space="preserve">4603420011</t>
  </si>
  <si>
    <t xml:space="preserve">Ponte a Villa</t>
  </si>
  <si>
    <t xml:space="preserve">4603426605</t>
  </si>
  <si>
    <t xml:space="preserve">Pontoro</t>
  </si>
  <si>
    <t xml:space="preserve">4603410006</t>
  </si>
  <si>
    <t xml:space="preserve">Pracando</t>
  </si>
  <si>
    <t xml:space="preserve">4603420006</t>
  </si>
  <si>
    <t xml:space="preserve">Rimogno</t>
  </si>
  <si>
    <t xml:space="preserve">4603410007</t>
  </si>
  <si>
    <t xml:space="preserve">Villa Basilica</t>
  </si>
  <si>
    <t xml:space="preserve">Villa Collemandina [LU]</t>
  </si>
  <si>
    <t xml:space="preserve">4603524909</t>
  </si>
  <si>
    <t xml:space="preserve">Alpe di Massa</t>
  </si>
  <si>
    <t xml:space="preserve">4603524901</t>
  </si>
  <si>
    <t xml:space="preserve">Campaiana</t>
  </si>
  <si>
    <t xml:space="preserve">4603510001</t>
  </si>
  <si>
    <t xml:space="preserve">Canigiano</t>
  </si>
  <si>
    <t xml:space="preserve">4603540000</t>
  </si>
  <si>
    <t xml:space="preserve">Case sparse_274</t>
  </si>
  <si>
    <t xml:space="preserve">4603526608</t>
  </si>
  <si>
    <t xml:space="preserve">Collaccio</t>
  </si>
  <si>
    <t xml:space="preserve">4603520002</t>
  </si>
  <si>
    <t xml:space="preserve">Comunale</t>
  </si>
  <si>
    <t xml:space="preserve">4603510002</t>
  </si>
  <si>
    <t xml:space="preserve">Corfino</t>
  </si>
  <si>
    <t xml:space="preserve">4603520007</t>
  </si>
  <si>
    <t xml:space="preserve">Fondo Il Piano</t>
  </si>
  <si>
    <t xml:space="preserve">4603520003</t>
  </si>
  <si>
    <t xml:space="preserve">4603510007</t>
  </si>
  <si>
    <t xml:space="preserve">Magnano</t>
  </si>
  <si>
    <t xml:space="preserve">4603510003</t>
  </si>
  <si>
    <t xml:space="preserve">4603526605</t>
  </si>
  <si>
    <t xml:space="preserve">Molino di Villa</t>
  </si>
  <si>
    <t xml:space="preserve">4603510004</t>
  </si>
  <si>
    <t xml:space="preserve">Pianacci</t>
  </si>
  <si>
    <t xml:space="preserve">4603510005</t>
  </si>
  <si>
    <t xml:space="preserve">Sassorosso</t>
  </si>
  <si>
    <t xml:space="preserve">4603526606</t>
  </si>
  <si>
    <t xml:space="preserve">Sulcina</t>
  </si>
  <si>
    <t xml:space="preserve">4603510006</t>
  </si>
  <si>
    <t xml:space="preserve">Villa Collemandina</t>
  </si>
  <si>
    <t xml:space="preserve">Villafranca in Lunigiana [MS]</t>
  </si>
  <si>
    <t xml:space="preserve">4501626602</t>
  </si>
  <si>
    <t xml:space="preserve">Ca' Rapetti</t>
  </si>
  <si>
    <t xml:space="preserve">4501620001</t>
  </si>
  <si>
    <t xml:space="preserve">4501640000</t>
  </si>
  <si>
    <t xml:space="preserve">Case sparse_238</t>
  </si>
  <si>
    <t xml:space="preserve">4501620003</t>
  </si>
  <si>
    <t xml:space="preserve">Cortenovo</t>
  </si>
  <si>
    <t xml:space="preserve">4501610001</t>
  </si>
  <si>
    <t xml:space="preserve">4501620006</t>
  </si>
  <si>
    <t xml:space="preserve">I Saldi</t>
  </si>
  <si>
    <t xml:space="preserve">4501626604</t>
  </si>
  <si>
    <t xml:space="preserve">Il Bosco</t>
  </si>
  <si>
    <t xml:space="preserve">4501620005</t>
  </si>
  <si>
    <t xml:space="preserve">4501626607</t>
  </si>
  <si>
    <t xml:space="preserve">La Montata</t>
  </si>
  <si>
    <t xml:space="preserve">4501626608</t>
  </si>
  <si>
    <t xml:space="preserve">La Piastra</t>
  </si>
  <si>
    <t xml:space="preserve">4501620009</t>
  </si>
  <si>
    <t xml:space="preserve">La Vigna</t>
  </si>
  <si>
    <t xml:space="preserve">4501610002</t>
  </si>
  <si>
    <t xml:space="preserve">Malgrate</t>
  </si>
  <si>
    <t xml:space="preserve">4501610003</t>
  </si>
  <si>
    <t xml:space="preserve">Merizzo</t>
  </si>
  <si>
    <t xml:space="preserve">4501610004</t>
  </si>
  <si>
    <t xml:space="preserve">Mocrone</t>
  </si>
  <si>
    <t xml:space="preserve">4501626610</t>
  </si>
  <si>
    <t xml:space="preserve">Pradaccio</t>
  </si>
  <si>
    <t xml:space="preserve">4501620011</t>
  </si>
  <si>
    <t xml:space="preserve">4501610005</t>
  </si>
  <si>
    <t xml:space="preserve">Villa di Sopra</t>
  </si>
  <si>
    <t xml:space="preserve">4501610006</t>
  </si>
  <si>
    <t xml:space="preserve">Villa di Sotto</t>
  </si>
  <si>
    <t xml:space="preserve">4501610007</t>
  </si>
  <si>
    <t xml:space="preserve">Villafranca in Lunigiana</t>
  </si>
  <si>
    <t xml:space="preserve">4501610008</t>
  </si>
  <si>
    <t xml:space="preserve">Virgoletta</t>
  </si>
  <si>
    <t xml:space="preserve">Vinci [FI]</t>
  </si>
  <si>
    <t xml:space="preserve">4805010001</t>
  </si>
  <si>
    <t xml:space="preserve">Apparita</t>
  </si>
  <si>
    <t xml:space="preserve">4805026601</t>
  </si>
  <si>
    <t xml:space="preserve">Barano</t>
  </si>
  <si>
    <t xml:space="preserve">4805026602</t>
  </si>
  <si>
    <t xml:space="preserve">Campocollese</t>
  </si>
  <si>
    <t xml:space="preserve">4805040000</t>
  </si>
  <si>
    <t xml:space="preserve">Case sparse_181</t>
  </si>
  <si>
    <t xml:space="preserve">4805026629</t>
  </si>
  <si>
    <t xml:space="preserve">4805026603</t>
  </si>
  <si>
    <t xml:space="preserve">Casiloste</t>
  </si>
  <si>
    <t xml:space="preserve">4805030002</t>
  </si>
  <si>
    <t xml:space="preserve">Ciambellana</t>
  </si>
  <si>
    <t xml:space="preserve">4805020004</t>
  </si>
  <si>
    <t xml:space="preserve">Dianella</t>
  </si>
  <si>
    <t xml:space="preserve">4805020008</t>
  </si>
  <si>
    <t xml:space="preserve">La Chiesa Collegozzi</t>
  </si>
  <si>
    <t xml:space="preserve">4805026609</t>
  </si>
  <si>
    <t xml:space="preserve">La Chiesa San Pantaleo</t>
  </si>
  <si>
    <t xml:space="preserve">4805026610</t>
  </si>
  <si>
    <t xml:space="preserve">4805010002</t>
  </si>
  <si>
    <t xml:space="preserve">La Stella</t>
  </si>
  <si>
    <t xml:space="preserve">4805020011</t>
  </si>
  <si>
    <t xml:space="preserve">4805020012</t>
  </si>
  <si>
    <t xml:space="preserve">Lugnano</t>
  </si>
  <si>
    <t xml:space="preserve">4805026613</t>
  </si>
  <si>
    <t xml:space="preserve">Marcello</t>
  </si>
  <si>
    <t xml:space="preserve">4805026615</t>
  </si>
  <si>
    <t xml:space="preserve">Mazzantino</t>
  </si>
  <si>
    <t xml:space="preserve">4805020016</t>
  </si>
  <si>
    <t xml:space="preserve">4805020017</t>
  </si>
  <si>
    <t xml:space="preserve">Mignana</t>
  </si>
  <si>
    <t xml:space="preserve">4805020020</t>
  </si>
  <si>
    <t xml:space="preserve">Piccaratico</t>
  </si>
  <si>
    <t xml:space="preserve">4805020021</t>
  </si>
  <si>
    <t xml:space="preserve">4805026730</t>
  </si>
  <si>
    <t xml:space="preserve">Salvino</t>
  </si>
  <si>
    <t xml:space="preserve">4805010003</t>
  </si>
  <si>
    <t xml:space="preserve">Sant'Ansano</t>
  </si>
  <si>
    <t xml:space="preserve">4805020023</t>
  </si>
  <si>
    <t xml:space="preserve">Santigliana</t>
  </si>
  <si>
    <t xml:space="preserve">4805010004</t>
  </si>
  <si>
    <t xml:space="preserve">Spicchio-Sovigliana</t>
  </si>
  <si>
    <t xml:space="preserve">4805020024</t>
  </si>
  <si>
    <t xml:space="preserve">Tigliano</t>
  </si>
  <si>
    <t xml:space="preserve">4805010005</t>
  </si>
  <si>
    <t xml:space="preserve">4805026625</t>
  </si>
  <si>
    <t xml:space="preserve">Valinardi</t>
  </si>
  <si>
    <t xml:space="preserve">4805026626</t>
  </si>
  <si>
    <t xml:space="preserve">Verella</t>
  </si>
  <si>
    <t xml:space="preserve">4805010006</t>
  </si>
  <si>
    <t xml:space="preserve">Vinci</t>
  </si>
  <si>
    <t xml:space="preserve">4805020028</t>
  </si>
  <si>
    <t xml:space="preserve">Virle</t>
  </si>
  <si>
    <t xml:space="preserve">4805010007</t>
  </si>
  <si>
    <t xml:space="preserve">Vitolini</t>
  </si>
  <si>
    <t xml:space="preserve">4805010008</t>
  </si>
  <si>
    <t xml:space="preserve">Zona Industriale di Mercatale</t>
  </si>
  <si>
    <t xml:space="preserve">Volterra [PI]</t>
  </si>
  <si>
    <t xml:space="preserve">5003940000</t>
  </si>
  <si>
    <t xml:space="preserve">Case sparse_25</t>
  </si>
  <si>
    <t xml:space="preserve">5003920001</t>
  </si>
  <si>
    <t xml:space="preserve">Il Cipresso</t>
  </si>
  <si>
    <t xml:space="preserve">5003910001</t>
  </si>
  <si>
    <t xml:space="preserve">Mazzolla</t>
  </si>
  <si>
    <t xml:space="preserve">5003920002</t>
  </si>
  <si>
    <t xml:space="preserve">Montebradoni</t>
  </si>
  <si>
    <t xml:space="preserve">5003926603</t>
  </si>
  <si>
    <t xml:space="preserve">Prato d'Era</t>
  </si>
  <si>
    <t xml:space="preserve">5003926604</t>
  </si>
  <si>
    <t xml:space="preserve">Roncolla</t>
  </si>
  <si>
    <t xml:space="preserve">5003910002</t>
  </si>
  <si>
    <t xml:space="preserve">Saline</t>
  </si>
  <si>
    <t xml:space="preserve">5003920005</t>
  </si>
  <si>
    <t xml:space="preserve">San Cipriano</t>
  </si>
  <si>
    <t xml:space="preserve">5003910003</t>
  </si>
  <si>
    <t xml:space="preserve">5003910004</t>
  </si>
  <si>
    <t xml:space="preserve">Volterra</t>
  </si>
  <si>
    <t xml:space="preserve">Zeri [MS]</t>
  </si>
  <si>
    <t xml:space="preserve">4501720001</t>
  </si>
  <si>
    <t xml:space="preserve">Antara</t>
  </si>
  <si>
    <t xml:space="preserve">4501710001</t>
  </si>
  <si>
    <t xml:space="preserve">Bergugliara</t>
  </si>
  <si>
    <t xml:space="preserve">4501720019</t>
  </si>
  <si>
    <t xml:space="preserve">Bosco di Rossano</t>
  </si>
  <si>
    <t xml:space="preserve">4501720002</t>
  </si>
  <si>
    <t xml:space="preserve">Calzavitello</t>
  </si>
  <si>
    <t xml:space="preserve">4501720003</t>
  </si>
  <si>
    <t xml:space="preserve">Casa Biagi</t>
  </si>
  <si>
    <t xml:space="preserve">4501720024</t>
  </si>
  <si>
    <t xml:space="preserve">Casa Bornia</t>
  </si>
  <si>
    <t xml:space="preserve">4501720021</t>
  </si>
  <si>
    <t xml:space="preserve">Casa Maddalena</t>
  </si>
  <si>
    <t xml:space="preserve">4501720023</t>
  </si>
  <si>
    <t xml:space="preserve">Casa Rocchino</t>
  </si>
  <si>
    <t xml:space="preserve">4501720022</t>
  </si>
  <si>
    <t xml:space="preserve">Casa Tosi</t>
  </si>
  <si>
    <t xml:space="preserve">4501740000</t>
  </si>
  <si>
    <t xml:space="preserve">Case sparse_239</t>
  </si>
  <si>
    <t xml:space="preserve">4501720018</t>
  </si>
  <si>
    <t xml:space="preserve">4501720004</t>
  </si>
  <si>
    <t xml:space="preserve">Castoglio</t>
  </si>
  <si>
    <t xml:space="preserve">4501710007</t>
  </si>
  <si>
    <t xml:space="preserve">Chiesa di Rossano</t>
  </si>
  <si>
    <t xml:space="preserve">4501720005</t>
  </si>
  <si>
    <t xml:space="preserve">Chioso</t>
  </si>
  <si>
    <t xml:space="preserve">4501720007</t>
  </si>
  <si>
    <t xml:space="preserve">Codolo di Sotto</t>
  </si>
  <si>
    <t xml:space="preserve">4501720006</t>
  </si>
  <si>
    <t xml:space="preserve">Codolo-Chiesa</t>
  </si>
  <si>
    <t xml:space="preserve">4501710004</t>
  </si>
  <si>
    <t xml:space="preserve">Coloretta</t>
  </si>
  <si>
    <t xml:space="preserve">4501724909</t>
  </si>
  <si>
    <t xml:space="preserve">La Dolce</t>
  </si>
  <si>
    <t xml:space="preserve">4501720010</t>
  </si>
  <si>
    <t xml:space="preserve">Montelama</t>
  </si>
  <si>
    <t xml:space="preserve">4501710005</t>
  </si>
  <si>
    <t xml:space="preserve">4501710008</t>
  </si>
  <si>
    <t xml:space="preserve">4501710006</t>
  </si>
  <si>
    <t xml:space="preserve">Patigno</t>
  </si>
  <si>
    <t xml:space="preserve">4501710009</t>
  </si>
  <si>
    <t xml:space="preserve">Piagna</t>
  </si>
  <si>
    <t xml:space="preserve">4501721113</t>
  </si>
  <si>
    <t xml:space="preserve">4501720014</t>
  </si>
  <si>
    <t xml:space="preserve">Valditermine</t>
  </si>
  <si>
    <t xml:space="preserve">4501720015</t>
  </si>
  <si>
    <t xml:space="preserve">4501720016</t>
  </si>
  <si>
    <t xml:space="preserve">Villaggio degli Aracci</t>
  </si>
  <si>
    <t xml:space="preserve">4501724917</t>
  </si>
  <si>
    <t xml:space="preserve">Villaggio del Rastrello</t>
  </si>
  <si>
    <t xml:space="preserve">5004010001</t>
  </si>
  <si>
    <t xml:space="preserve">5004010002</t>
  </si>
  <si>
    <t xml:space="preserve">5004010003</t>
  </si>
  <si>
    <t xml:space="preserve">5004010004</t>
  </si>
  <si>
    <t xml:space="preserve">5004010005</t>
  </si>
  <si>
    <t xml:space="preserve">5004020004</t>
  </si>
  <si>
    <t xml:space="preserve">5004026601</t>
  </si>
  <si>
    <t xml:space="preserve">5004026602</t>
  </si>
  <si>
    <t xml:space="preserve">5004026703</t>
  </si>
  <si>
    <t xml:space="preserve">5004010006</t>
  </si>
  <si>
    <t xml:space="preserve">5004010007</t>
  </si>
  <si>
    <t xml:space="preserve">5004010008</t>
  </si>
  <si>
    <t xml:space="preserve">5004010009</t>
  </si>
  <si>
    <t xml:space="preserve">5004010010</t>
  </si>
  <si>
    <t xml:space="preserve">5004010011</t>
  </si>
  <si>
    <t xml:space="preserve">5004020001</t>
  </si>
  <si>
    <t xml:space="preserve">5004020005</t>
  </si>
  <si>
    <t xml:space="preserve">5004020007</t>
  </si>
  <si>
    <t xml:space="preserve">5004020008</t>
  </si>
  <si>
    <t xml:space="preserve">5004020009</t>
  </si>
  <si>
    <t xml:space="preserve">5004020010</t>
  </si>
  <si>
    <t xml:space="preserve">5004020012</t>
  </si>
  <si>
    <t xml:space="preserve">5004026613</t>
  </si>
  <si>
    <t xml:space="preserve">5004040000</t>
  </si>
  <si>
    <t xml:space="preserve">Case sparse_288</t>
  </si>
  <si>
    <t xml:space="preserve">5004110001</t>
  </si>
  <si>
    <t xml:space="preserve">5004110002</t>
  </si>
  <si>
    <t xml:space="preserve">5004110003</t>
  </si>
  <si>
    <t xml:space="preserve">5004110004</t>
  </si>
  <si>
    <t xml:space="preserve">5004110005</t>
  </si>
  <si>
    <t xml:space="preserve">5004120001</t>
  </si>
  <si>
    <t xml:space="preserve">5004120002</t>
  </si>
  <si>
    <t xml:space="preserve">5004120003</t>
  </si>
  <si>
    <t xml:space="preserve">5004120006</t>
  </si>
  <si>
    <t xml:space="preserve">5004120007</t>
  </si>
  <si>
    <t xml:space="preserve">5004126605</t>
  </si>
  <si>
    <t xml:space="preserve">5004126704</t>
  </si>
  <si>
    <t xml:space="preserve">5004126608</t>
  </si>
  <si>
    <t xml:space="preserve">5004140000</t>
  </si>
  <si>
    <t xml:space="preserve">Case sparse_289</t>
  </si>
  <si>
    <t xml:space="preserve">CHIAVE</t>
  </si>
  <si>
    <t xml:space="preserve">CHIAVE.TESTO</t>
  </si>
  <si>
    <t xml:space="preserve">DESCRIZIONE</t>
  </si>
  <si>
    <t xml:space="preserve">TIPO DATO</t>
  </si>
  <si>
    <t xml:space="preserve">1*</t>
  </si>
  <si>
    <t xml:space="preserve">&lt;FILE.MODULO&gt;</t>
  </si>
  <si>
    <t xml:space="preserve">Individua i tipi di dato contenuti nel file; i possibili valori per il campo testo sono:</t>
  </si>
  <si>
    <t xml:space="preserve">TESTO</t>
  </si>
  <si>
    <r>
      <rPr>
        <b val="true"/>
        <sz val="8"/>
        <color rgb="FF000000"/>
        <rFont val="Courier New"/>
        <family val="3"/>
        <charset val="1"/>
      </rPr>
      <t xml:space="preserve">INFRASTR</t>
    </r>
    <r>
      <rPr>
        <sz val="8"/>
        <rFont val="Courier New"/>
        <family val="3"/>
        <charset val="1"/>
      </rPr>
      <t xml:space="preserve"> = </t>
    </r>
    <r>
      <rPr>
        <sz val="8"/>
        <color rgb="FF000000"/>
        <rFont val="Courier New"/>
        <family val="3"/>
        <charset val="1"/>
      </rPr>
      <t xml:space="preserve">Infrastrutture</t>
    </r>
  </si>
  <si>
    <t xml:space="preserve">8 CARATTERI</t>
  </si>
  <si>
    <r>
      <rPr>
        <b val="true"/>
        <sz val="8"/>
        <color rgb="FF000000"/>
        <rFont val="Courier New"/>
        <family val="3"/>
        <charset val="1"/>
      </rPr>
      <t xml:space="preserve">CECRICLA</t>
    </r>
    <r>
      <rPr>
        <sz val="8"/>
        <rFont val="Courier New"/>
        <family val="3"/>
        <charset val="1"/>
      </rPr>
      <t xml:space="preserve"> = </t>
    </r>
    <r>
      <rPr>
        <sz val="8"/>
        <color rgb="FF000000"/>
        <rFont val="Courier New"/>
        <family val="3"/>
        <charset val="1"/>
      </rPr>
      <t xml:space="preserve">Conto Economico Riclassificato</t>
    </r>
  </si>
  <si>
    <r>
      <rPr>
        <sz val="8"/>
        <rFont val="Courier New"/>
        <family val="3"/>
        <charset val="1"/>
      </rPr>
      <t xml:space="preserve">(es. </t>
    </r>
    <r>
      <rPr>
        <b val="true"/>
        <sz val="8"/>
        <color rgb="FF000000"/>
        <rFont val="Courier New"/>
        <family val="3"/>
        <charset val="1"/>
      </rPr>
      <t xml:space="preserve">CECRICLA)</t>
    </r>
  </si>
  <si>
    <r>
      <rPr>
        <b val="true"/>
        <sz val="8"/>
        <color rgb="FF000000"/>
        <rFont val="Courier New"/>
        <family val="3"/>
        <charset val="1"/>
      </rPr>
      <t xml:space="preserve">GESTIONE</t>
    </r>
    <r>
      <rPr>
        <sz val="8"/>
        <rFont val="Courier New"/>
        <family val="3"/>
        <charset val="1"/>
      </rPr>
      <t xml:space="preserve"> = </t>
    </r>
    <r>
      <rPr>
        <sz val="8"/>
        <color rgb="FF000000"/>
        <rFont val="Courier New"/>
        <family val="3"/>
        <charset val="1"/>
      </rPr>
      <t xml:space="preserve">Dati Gestionali</t>
    </r>
  </si>
  <si>
    <r>
      <rPr>
        <b val="true"/>
        <sz val="8"/>
        <color rgb="FF000000"/>
        <rFont val="Courier New"/>
        <family val="3"/>
        <charset val="1"/>
      </rPr>
      <t xml:space="preserve">FATTURAT</t>
    </r>
    <r>
      <rPr>
        <sz val="8"/>
        <rFont val="Courier New"/>
        <family val="3"/>
        <charset val="1"/>
      </rPr>
      <t xml:space="preserve"> = </t>
    </r>
    <r>
      <rPr>
        <sz val="8"/>
        <color rgb="FF000000"/>
        <rFont val="Courier New"/>
        <family val="3"/>
        <charset val="1"/>
      </rPr>
      <t xml:space="preserve">Volumi e Fatturati</t>
    </r>
  </si>
  <si>
    <r>
      <rPr>
        <b val="true"/>
        <sz val="8"/>
        <color rgb="FF000000"/>
        <rFont val="Courier New"/>
        <family val="3"/>
        <charset val="1"/>
      </rPr>
      <t xml:space="preserve">INVESTIM</t>
    </r>
    <r>
      <rPr>
        <sz val="8"/>
        <rFont val="Courier New"/>
        <family val="3"/>
        <charset val="1"/>
      </rPr>
      <t xml:space="preserve"> = </t>
    </r>
    <r>
      <rPr>
        <sz val="8"/>
        <color rgb="FF000000"/>
        <rFont val="Courier New"/>
        <family val="3"/>
        <charset val="1"/>
      </rPr>
      <t xml:space="preserve">Investimenti e Revisioni</t>
    </r>
  </si>
  <si>
    <r>
      <rPr>
        <b val="true"/>
        <sz val="8"/>
        <color rgb="FF000000"/>
        <rFont val="Courier New"/>
        <family val="3"/>
        <charset val="1"/>
      </rPr>
      <t xml:space="preserve">LCESPITI</t>
    </r>
    <r>
      <rPr>
        <sz val="8"/>
        <rFont val="Courier New"/>
        <family val="3"/>
        <charset val="1"/>
      </rPr>
      <t xml:space="preserve"> = </t>
    </r>
    <r>
      <rPr>
        <sz val="8"/>
        <color rgb="FF000000"/>
        <rFont val="Courier New"/>
        <family val="3"/>
        <charset val="1"/>
      </rPr>
      <t xml:space="preserve">Libro dei Cespiti</t>
    </r>
  </si>
  <si>
    <r>
      <rPr>
        <b val="true"/>
        <sz val="8"/>
        <color rgb="FF000000"/>
        <rFont val="Courier New"/>
        <family val="3"/>
        <charset val="1"/>
      </rPr>
      <t xml:space="preserve">INDICATO</t>
    </r>
    <r>
      <rPr>
        <sz val="8"/>
        <rFont val="Courier New"/>
        <family val="3"/>
        <charset val="1"/>
      </rPr>
      <t xml:space="preserve"> = </t>
    </r>
    <r>
      <rPr>
        <sz val="8"/>
        <color rgb="FF000000"/>
        <rFont val="Courier New"/>
        <family val="3"/>
        <charset val="1"/>
      </rPr>
      <t xml:space="preserve">Indicatori Standard </t>
    </r>
  </si>
  <si>
    <t xml:space="preserve">INDIBASE = Dati di Base per calcolo Indicatori</t>
  </si>
  <si>
    <t xml:space="preserve">GENERALE = Documentazione generica senza tracciato</t>
  </si>
  <si>
    <t xml:space="preserve">VCONSUMI = Volumi per utenza</t>
  </si>
  <si>
    <r>
      <rPr>
        <b val="true"/>
        <sz val="8"/>
        <rFont val="Courier New"/>
        <family val="3"/>
        <charset val="1"/>
      </rPr>
      <t xml:space="preserve">ANAGRAFI</t>
    </r>
    <r>
      <rPr>
        <sz val="8"/>
        <rFont val="Courier New"/>
        <family val="3"/>
        <charset val="1"/>
      </rPr>
      <t xml:space="preserve"> = Dati Anagrafici</t>
    </r>
  </si>
  <si>
    <r>
      <rPr>
        <b val="true"/>
        <sz val="8"/>
        <rFont val="Courier New"/>
        <family val="3"/>
        <charset val="1"/>
      </rPr>
      <t xml:space="preserve">MAPPAGEO</t>
    </r>
    <r>
      <rPr>
        <sz val="8"/>
        <rFont val="Courier New"/>
        <family val="3"/>
        <charset val="1"/>
      </rPr>
      <t xml:space="preserve"> = Schemi Geografici</t>
    </r>
  </si>
  <si>
    <t xml:space="preserve">2*</t>
  </si>
  <si>
    <t xml:space="preserve">&lt;FILE.VERSIONE&gt;</t>
  </si>
  <si>
    <r>
      <rPr>
        <sz val="8"/>
        <rFont val="Courier New"/>
        <family val="3"/>
        <charset val="1"/>
      </rPr>
      <t xml:space="preserve">Individua la versione del file prevista per il tipo di dato sopra indicato. La versione iniziale e accettata da tutti i moduli è </t>
    </r>
    <r>
      <rPr>
        <b val="true"/>
        <sz val="8"/>
        <rFont val="Courier New"/>
        <family val="3"/>
        <charset val="1"/>
      </rPr>
      <t xml:space="preserve">100</t>
    </r>
    <r>
      <rPr>
        <sz val="8"/>
        <rFont val="Courier New"/>
        <family val="3"/>
        <charset val="1"/>
      </rPr>
      <t xml:space="preserve"> (cento). Le versioni presenti per ognuno dei moduli sono indicate nella tabella del data base: </t>
    </r>
    <r>
      <rPr>
        <b val="true"/>
        <sz val="8"/>
        <rFont val="Courier New"/>
        <family val="3"/>
        <charset val="1"/>
      </rPr>
      <t xml:space="preserve">tcfg_base_prototipi</t>
    </r>
    <r>
      <rPr>
        <sz val="8"/>
        <rFont val="Courier New"/>
        <family val="3"/>
        <charset val="1"/>
      </rPr>
      <t xml:space="preserve">.</t>
    </r>
  </si>
  <si>
    <t xml:space="preserve">NUMERO INTERO</t>
  </si>
  <si>
    <t xml:space="preserve">N &gt;= 100</t>
  </si>
  <si>
    <r>
      <rPr>
        <b val="true"/>
        <sz val="8"/>
        <rFont val="Courier New"/>
        <family val="3"/>
        <charset val="1"/>
      </rPr>
      <t xml:space="preserve">NOTA</t>
    </r>
    <r>
      <rPr>
        <sz val="8"/>
        <rFont val="Courier New"/>
        <family val="3"/>
        <charset val="1"/>
      </rPr>
      <t xml:space="preserve">. Il valore è composto dalla somma di due numeri. Il primo compreso tra 0 e 99 (decine e unità) indica che l’eventuale aggiornamento della versione non necessita di un nuovo modulo di acquisizione, mentre il secondo numero è costituito dalle centinaia e indica la versione del modulo di acquisizione necessario.  </t>
    </r>
  </si>
  <si>
    <r>
      <rPr>
        <sz val="8"/>
        <rFont val="Courier New"/>
        <family val="3"/>
        <charset val="1"/>
      </rPr>
      <t xml:space="preserve">(es. </t>
    </r>
    <r>
      <rPr>
        <b val="true"/>
        <sz val="8"/>
        <rFont val="Courier New"/>
        <family val="3"/>
        <charset val="1"/>
      </rPr>
      <t xml:space="preserve">100</t>
    </r>
    <r>
      <rPr>
        <sz val="8"/>
        <rFont val="Courier New"/>
        <family val="3"/>
        <charset val="1"/>
      </rPr>
      <t xml:space="preserve">)</t>
    </r>
  </si>
  <si>
    <t xml:space="preserve">&lt;FILE.DATA&gt;</t>
  </si>
  <si>
    <t xml:space="preserve">Contiene la data nel formato “gg/mm/aaaa hh:mm:ss” della progettazione del file prototipo. Necessitano due caratteri per: i giorni, i mesi, le ore, i minuti e i secondi, mentre occorrono quattro cifre per l’anno (es.13/01/2011 09:01:30).</t>
  </si>
  <si>
    <t xml:space="preserve">DATA</t>
  </si>
  <si>
    <t xml:space="preserve">gg/mm/aaaa hh:mm:ss</t>
  </si>
  <si>
    <t xml:space="preserve">&lt;FILE.PRODUZIONE&gt;</t>
  </si>
  <si>
    <t xml:space="preserve">Contiene il nome della società che ha prodotto il file</t>
  </si>
  <si>
    <t xml:space="preserve">128 caratteri</t>
  </si>
  <si>
    <t xml:space="preserve">&lt;FILE.CONTATTO&gt;</t>
  </si>
  <si>
    <t xml:space="preserve">Contiene l’email e/o il contatto della società che ha prodotto il file.</t>
  </si>
  <si>
    <t xml:space="preserve">128 CARATTERI</t>
  </si>
  <si>
    <t xml:space="preserve">&lt;FILE.NUMERO&gt;
NUMERO INTERO
N &gt;= 1</t>
  </si>
  <si>
    <t xml:space="preserve">Numero intero, che indica il numero del file rispetto al totale previsto. 
1 = Default o primo file. Contiene il totale o una parte dei dati previsti (parte se esiste la consegna nr.2 o sup)
2 = secondo file contenente il completamento o una parte dei dati previsti
N = n-esimo e ultimo file previsto per la consegna (non esiste N+1)</t>
  </si>
  <si>
    <t xml:space="preserve">&lt;FILE.TOTALI&gt;
NUMERO INTERO
N &gt;= 1</t>
  </si>
  <si>
    <t xml:space="preserve">Numero intero che indica il munero totale dei file previsti per la consegna</t>
  </si>
  <si>
    <t xml:space="preserve">&lt;MODO.IMPORT&gt;
NUMERO INTERO
N &gt;= 0</t>
  </si>
  <si>
    <t xml:space="preserve">Numero intero che indica la modalità di inserimento nel data base dei dati presenti nel file.
0 = CONSEGNA. (Default. Codice Assente=0). La consegna è aggiunta al Data Base
1 = INTEGRAZIONE. Consegna prevista, non bloccata ed esistono dati. I dati non presenti saranno aggiunti, i presenti sovrascritti.
2 = SOSTITUZIONE. Consegna prevista, non bloccata ed esistono dati. I dati presenti annullati e i nuovi aggiunti.
3 = AGGIUNTA. Consegna prevista, non bloccata ed esistono dati. I presenti annullati e i nuovi aggiunti. Se la consegna non era prevista; aggiungi: tipo, piano e file e quindi i dati.</t>
  </si>
  <si>
    <t xml:space="preserve">21*</t>
  </si>
  <si>
    <t xml:space="preserve">&lt;CONSEGNA.GESTORE&gt;</t>
  </si>
  <si>
    <t xml:space="preserve">Numero che individua il soggetto e/o il gestore che fornisce i dati. I valori previsti al momento hanno la seguente codifica:</t>
  </si>
  <si>
    <r>
      <rPr>
        <b val="true"/>
        <sz val="8"/>
        <rFont val="Courier New"/>
        <family val="3"/>
        <charset val="1"/>
      </rPr>
      <t xml:space="preserve">1</t>
    </r>
    <r>
      <rPr>
        <sz val="8"/>
        <rFont val="Courier New"/>
        <family val="3"/>
        <charset val="1"/>
      </rPr>
      <t xml:space="preserve"> = GAIA SpA</t>
    </r>
  </si>
  <si>
    <t xml:space="preserve">N &gt;= 1</t>
  </si>
  <si>
    <r>
      <rPr>
        <b val="true"/>
        <sz val="8"/>
        <rFont val="Courier New"/>
        <family val="3"/>
        <charset val="1"/>
      </rPr>
      <t xml:space="preserve">2</t>
    </r>
    <r>
      <rPr>
        <sz val="8"/>
        <rFont val="Courier New"/>
        <family val="3"/>
        <charset val="1"/>
      </rPr>
      <t xml:space="preserve"> = ACQUE SpA</t>
    </r>
  </si>
  <si>
    <r>
      <rPr>
        <sz val="8"/>
        <rFont val="Courier New"/>
        <family val="3"/>
        <charset val="1"/>
      </rPr>
      <t xml:space="preserve">(es. </t>
    </r>
    <r>
      <rPr>
        <b val="true"/>
        <sz val="8"/>
        <rFont val="Courier New"/>
        <family val="3"/>
        <charset val="1"/>
      </rPr>
      <t xml:space="preserve">1</t>
    </r>
    <r>
      <rPr>
        <sz val="8"/>
        <rFont val="Courier New"/>
        <family val="3"/>
        <charset val="1"/>
      </rPr>
      <t xml:space="preserve">)</t>
    </r>
  </si>
  <si>
    <r>
      <rPr>
        <b val="true"/>
        <sz val="8"/>
        <rFont val="Courier New"/>
        <family val="3"/>
        <charset val="1"/>
      </rPr>
      <t xml:space="preserve">3</t>
    </r>
    <r>
      <rPr>
        <sz val="8"/>
        <rFont val="Courier New"/>
        <family val="3"/>
        <charset val="1"/>
      </rPr>
      <t xml:space="preserve"> = PUBLIACQUA SpA</t>
    </r>
  </si>
  <si>
    <r>
      <rPr>
        <b val="true"/>
        <sz val="8"/>
        <rFont val="Courier New"/>
        <family val="3"/>
        <charset val="1"/>
      </rPr>
      <t xml:space="preserve">4</t>
    </r>
    <r>
      <rPr>
        <sz val="8"/>
        <rFont val="Courier New"/>
        <family val="3"/>
        <charset val="1"/>
      </rPr>
      <t xml:space="preserve"> = NUOVE ACQUE SpA</t>
    </r>
  </si>
  <si>
    <r>
      <rPr>
        <b val="true"/>
        <sz val="8"/>
        <rFont val="Courier New"/>
        <family val="3"/>
        <charset val="1"/>
      </rPr>
      <t xml:space="preserve">5</t>
    </r>
    <r>
      <rPr>
        <sz val="8"/>
        <rFont val="Courier New"/>
        <family val="3"/>
        <charset val="1"/>
      </rPr>
      <t xml:space="preserve"> = ASA SpA</t>
    </r>
  </si>
  <si>
    <t xml:space="preserve">6 = ACQUEDOTTO FIORA SpA</t>
  </si>
  <si>
    <t xml:space="preserve">7 = GEAL SpA</t>
  </si>
  <si>
    <t xml:space="preserve">8 = ACQUE TOSCANE SpA</t>
  </si>
  <si>
    <r>
      <rPr>
        <sz val="8"/>
        <rFont val="Courier New"/>
        <family val="3"/>
        <charset val="1"/>
      </rPr>
      <t xml:space="preserve">La codifica è assegnata nella tabella del dB: </t>
    </r>
    <r>
      <rPr>
        <b val="true"/>
        <sz val="8"/>
        <rFont val="Courier New"/>
        <family val="3"/>
        <charset val="1"/>
      </rPr>
      <t xml:space="preserve">tanag_gestori</t>
    </r>
  </si>
  <si>
    <t xml:space="preserve">22*</t>
  </si>
  <si>
    <t xml:space="preserve">&lt;CONSEGNA.DATA&gt;</t>
  </si>
  <si>
    <t xml:space="preserve">Contiene la data nel formato “gg/mm/aaaa hh:mm:ss” corrispondente alla data di aggiornamento delle informazioni contenute nel file (es.13/01/2011 09:01:30).</t>
  </si>
  <si>
    <t xml:space="preserve">&lt;CONSEGNA.UTENTE&gt;</t>
  </si>
  <si>
    <t xml:space="preserve">Contiene il nome utente utilizzabile per la connessione automatica al data base.</t>
  </si>
  <si>
    <t xml:space="preserve">64 caratteri</t>
  </si>
  <si>
    <t xml:space="preserve">&lt;CONSEGNA.PASSWORD&gt;</t>
  </si>
  <si>
    <t xml:space="preserve">Contiene la password cryptata per la connessione automatica al data base.</t>
  </si>
  <si>
    <t xml:space="preserve">BINARIO</t>
  </si>
  <si>
    <t xml:space="preserve">255 BYTE</t>
  </si>
  <si>
    <t xml:space="preserve">&lt;ESEGUE.ELABORAZIONE&gt;</t>
  </si>
  <si>
    <t xml:space="preserve">Se l'import dei dati è andato a buon fine e se è prevista un'elaborazione permette di eseguirla:</t>
  </si>
  <si>
    <t xml:space="preserve">NULLO o CODICE RIGA MANCANTE = nessuna elaborazione</t>
  </si>
  <si>
    <t xml:space="preserve">32 caratteri</t>
  </si>
  <si>
    <t xml:space="preserve">ELABORA = esegue l'elaborazione di default (NON NULLO SE PREVISTA 1 SOLA ELABORAZIONE)</t>
  </si>
  <si>
    <t xml:space="preserve">.</t>
  </si>
  <si>
    <t xml:space="preserve">NOME = indicare il nome dell'elaborazione con massimo 64 car. (riservato)</t>
  </si>
  <si>
    <t xml:space="preserve">41*</t>
  </si>
  <si>
    <t xml:space="preserve">&lt;COMPETENZA.ANNUALE&gt;</t>
  </si>
  <si>
    <t xml:space="preserve">Indica l’intervallo temporale di competenza dei dati presenti nel file. I valori possibili sono:</t>
  </si>
  <si>
    <r>
      <rPr>
        <b val="true"/>
        <sz val="8"/>
        <rFont val="Courier New"/>
        <family val="3"/>
        <charset val="1"/>
      </rPr>
      <t xml:space="preserve">MESE</t>
    </r>
    <r>
      <rPr>
        <sz val="8"/>
        <rFont val="Courier New"/>
        <family val="3"/>
        <charset val="1"/>
      </rPr>
      <t xml:space="preserve"> = aggregazione mensile</t>
    </r>
  </si>
  <si>
    <t xml:space="preserve">12 caratteri</t>
  </si>
  <si>
    <r>
      <rPr>
        <b val="true"/>
        <sz val="8"/>
        <rFont val="Courier New"/>
        <family val="3"/>
        <charset val="1"/>
      </rPr>
      <t xml:space="preserve">BIMESTRE</t>
    </r>
    <r>
      <rPr>
        <sz val="8"/>
        <rFont val="Courier New"/>
        <family val="3"/>
        <charset val="1"/>
      </rPr>
      <t xml:space="preserve"> = aggregazione bimestrale</t>
    </r>
  </si>
  <si>
    <r>
      <rPr>
        <sz val="8"/>
        <rFont val="Courier New"/>
        <family val="3"/>
        <charset val="1"/>
      </rPr>
      <t xml:space="preserve">(es. </t>
    </r>
    <r>
      <rPr>
        <b val="true"/>
        <sz val="8"/>
        <rFont val="Courier New"/>
        <family val="3"/>
        <charset val="1"/>
      </rPr>
      <t xml:space="preserve">ANNUALE</t>
    </r>
    <r>
      <rPr>
        <sz val="8"/>
        <rFont val="Courier New"/>
        <family val="3"/>
        <charset val="1"/>
      </rPr>
      <t xml:space="preserve">)</t>
    </r>
  </si>
  <si>
    <r>
      <rPr>
        <b val="true"/>
        <sz val="8"/>
        <rFont val="Courier New"/>
        <family val="3"/>
        <charset val="1"/>
      </rPr>
      <t xml:space="preserve">TRIMESTRE</t>
    </r>
    <r>
      <rPr>
        <sz val="8"/>
        <rFont val="Courier New"/>
        <family val="3"/>
        <charset val="1"/>
      </rPr>
      <t xml:space="preserve"> = aggregazione trimestrale</t>
    </r>
  </si>
  <si>
    <r>
      <rPr>
        <b val="true"/>
        <sz val="8"/>
        <rFont val="Courier New"/>
        <family val="3"/>
        <charset val="1"/>
      </rPr>
      <t xml:space="preserve">QUADRIMESTRE</t>
    </r>
    <r>
      <rPr>
        <sz val="8"/>
        <rFont val="Courier New"/>
        <family val="3"/>
        <charset val="1"/>
      </rPr>
      <t xml:space="preserve"> = aggregazione quadrimestrale</t>
    </r>
  </si>
  <si>
    <r>
      <rPr>
        <b val="true"/>
        <sz val="8"/>
        <rFont val="Courier New"/>
        <family val="3"/>
        <charset val="1"/>
      </rPr>
      <t xml:space="preserve">SEMESTRE</t>
    </r>
    <r>
      <rPr>
        <sz val="8"/>
        <rFont val="Courier New"/>
        <family val="3"/>
        <charset val="1"/>
      </rPr>
      <t xml:space="preserve"> = aggregazione semestrale</t>
    </r>
  </si>
  <si>
    <r>
      <rPr>
        <b val="true"/>
        <sz val="8"/>
        <rFont val="Courier New"/>
        <family val="3"/>
        <charset val="1"/>
      </rPr>
      <t xml:space="preserve">ANNUALE</t>
    </r>
    <r>
      <rPr>
        <sz val="8"/>
        <rFont val="Courier New"/>
        <family val="3"/>
        <charset val="1"/>
      </rPr>
      <t xml:space="preserve"> = aggregazione annuale (o pluriennale)</t>
    </r>
  </si>
  <si>
    <r>
      <rPr>
        <b val="true"/>
        <sz val="8"/>
        <rFont val="Courier New"/>
        <family val="3"/>
        <charset val="1"/>
      </rPr>
      <t xml:space="preserve">SINGOLA </t>
    </r>
    <r>
      <rPr>
        <sz val="8"/>
        <rFont val="Courier New"/>
        <family val="3"/>
        <charset val="1"/>
      </rPr>
      <t xml:space="preserve">= aggregazione definita nei campi con chiave &lt;45&gt; e &lt;46&gt;. Tipicamente con cadenza occasionale e non ricorrente.</t>
    </r>
  </si>
  <si>
    <r>
      <rPr>
        <b val="true"/>
        <sz val="8"/>
        <rFont val="Courier New"/>
        <family val="3"/>
        <charset val="1"/>
      </rPr>
      <t xml:space="preserve">NOTA</t>
    </r>
    <r>
      <rPr>
        <sz val="8"/>
        <rFont val="Courier New"/>
        <family val="3"/>
        <charset val="1"/>
      </rPr>
      <t xml:space="preserve">. L’anno è diviso in periodi interi, ciò implica che, ad esempio, il primo quadrimestre comprenderà i mesi di: GEN, FEB, MAR, APR, il secondo di: MAG, GIU, LUG, AGO, e il terzo e ultimo di: SET,OTT,NOV e DIC.</t>
    </r>
  </si>
  <si>
    <t xml:space="preserve">42*</t>
  </si>
  <si>
    <t xml:space="preserve">&lt;COMPETENZA.ANNUALE.NUMERO&gt;</t>
  </si>
  <si>
    <r>
      <rPr>
        <sz val="8"/>
        <rFont val="Courier New"/>
        <family val="3"/>
        <charset val="1"/>
      </rPr>
      <t xml:space="preserve">Individua il numero di consegna all’interno dell’anno di competenza e può variare da </t>
    </r>
    <r>
      <rPr>
        <b val="true"/>
        <sz val="8"/>
        <rFont val="Courier New"/>
        <family val="3"/>
        <charset val="1"/>
      </rPr>
      <t xml:space="preserve">1 </t>
    </r>
    <r>
      <rPr>
        <sz val="8"/>
        <rFont val="Courier New"/>
        <family val="3"/>
        <charset val="1"/>
      </rPr>
      <t xml:space="preserve">a</t>
    </r>
    <r>
      <rPr>
        <b val="true"/>
        <sz val="8"/>
        <rFont val="Courier New"/>
        <family val="3"/>
        <charset val="1"/>
      </rPr>
      <t xml:space="preserve"> 12</t>
    </r>
    <r>
      <rPr>
        <sz val="8"/>
        <rFont val="Courier New"/>
        <family val="3"/>
        <charset val="1"/>
      </rPr>
      <t xml:space="preserve">. I valori possibili sono limitati dell’aggregazione temporale della competenza scelta nella chiave &lt;41&gt; e sono:</t>
    </r>
  </si>
  <si>
    <r>
      <rPr>
        <b val="true"/>
        <sz val="8"/>
        <rFont val="Courier New"/>
        <family val="3"/>
        <charset val="1"/>
      </rPr>
      <t xml:space="preserve">MESE</t>
    </r>
    <r>
      <rPr>
        <sz val="8"/>
        <rFont val="Courier New"/>
        <family val="3"/>
        <charset val="1"/>
      </rPr>
      <t xml:space="preserve"> = valori da: </t>
    </r>
    <r>
      <rPr>
        <b val="true"/>
        <sz val="8"/>
        <rFont val="Courier New"/>
        <family val="3"/>
        <charset val="1"/>
      </rPr>
      <t xml:space="preserve">1</t>
    </r>
    <r>
      <rPr>
        <sz val="8"/>
        <rFont val="Courier New"/>
        <family val="3"/>
        <charset val="1"/>
      </rPr>
      <t xml:space="preserve"> a </t>
    </r>
    <r>
      <rPr>
        <b val="true"/>
        <sz val="8"/>
        <rFont val="Courier New"/>
        <family val="3"/>
        <charset val="1"/>
      </rPr>
      <t xml:space="preserve">12 </t>
    </r>
    <r>
      <rPr>
        <sz val="8"/>
        <rFont val="Courier New"/>
        <family val="3"/>
        <charset val="1"/>
      </rPr>
      <t xml:space="preserve">(1=GEN e 12=DIC)</t>
    </r>
  </si>
  <si>
    <t xml:space="preserve">1 &lt;= N &lt;= 12</t>
  </si>
  <si>
    <r>
      <rPr>
        <b val="true"/>
        <sz val="8"/>
        <rFont val="Courier New"/>
        <family val="3"/>
        <charset val="1"/>
      </rPr>
      <t xml:space="preserve">BIMESTRE</t>
    </r>
    <r>
      <rPr>
        <sz val="8"/>
        <rFont val="Courier New"/>
        <family val="3"/>
        <charset val="1"/>
      </rPr>
      <t xml:space="preserve"> = valori da </t>
    </r>
    <r>
      <rPr>
        <b val="true"/>
        <sz val="8"/>
        <rFont val="Courier New"/>
        <family val="3"/>
        <charset val="1"/>
      </rPr>
      <t xml:space="preserve">1</t>
    </r>
    <r>
      <rPr>
        <sz val="8"/>
        <rFont val="Courier New"/>
        <family val="3"/>
        <charset val="1"/>
      </rPr>
      <t xml:space="preserve"> a </t>
    </r>
    <r>
      <rPr>
        <b val="true"/>
        <sz val="8"/>
        <rFont val="Courier New"/>
        <family val="3"/>
        <charset val="1"/>
      </rPr>
      <t xml:space="preserve">6 </t>
    </r>
    <r>
      <rPr>
        <sz val="8"/>
        <rFont val="Courier New"/>
        <family val="3"/>
        <charset val="1"/>
      </rPr>
      <t xml:space="preserve">(1=GEN:FEB e 6=NOV:DIC)</t>
    </r>
  </si>
  <si>
    <r>
      <rPr>
        <b val="true"/>
        <sz val="8"/>
        <rFont val="Courier New"/>
        <family val="3"/>
        <charset val="1"/>
      </rPr>
      <t xml:space="preserve">TRIMESTRE</t>
    </r>
    <r>
      <rPr>
        <sz val="8"/>
        <rFont val="Courier New"/>
        <family val="3"/>
        <charset val="1"/>
      </rPr>
      <t xml:space="preserve"> = valori da </t>
    </r>
    <r>
      <rPr>
        <b val="true"/>
        <sz val="8"/>
        <rFont val="Courier New"/>
        <family val="3"/>
        <charset val="1"/>
      </rPr>
      <t xml:space="preserve">1</t>
    </r>
    <r>
      <rPr>
        <sz val="8"/>
        <rFont val="Courier New"/>
        <family val="3"/>
        <charset val="1"/>
      </rPr>
      <t xml:space="preserve"> a </t>
    </r>
    <r>
      <rPr>
        <b val="true"/>
        <sz val="8"/>
        <rFont val="Courier New"/>
        <family val="3"/>
        <charset val="1"/>
      </rPr>
      <t xml:space="preserve">4 </t>
    </r>
    <r>
      <rPr>
        <sz val="8"/>
        <rFont val="Courier New"/>
        <family val="3"/>
        <charset val="1"/>
      </rPr>
      <t xml:space="preserve">(1=GEN:MAR e 4=OTT:DIC)</t>
    </r>
  </si>
  <si>
    <r>
      <rPr>
        <b val="true"/>
        <sz val="8"/>
        <rFont val="Courier New"/>
        <family val="3"/>
        <charset val="1"/>
      </rPr>
      <t xml:space="preserve">QUADRIMESTRE</t>
    </r>
    <r>
      <rPr>
        <sz val="8"/>
        <rFont val="Courier New"/>
        <family val="3"/>
        <charset val="1"/>
      </rPr>
      <t xml:space="preserve"> = valori da </t>
    </r>
    <r>
      <rPr>
        <b val="true"/>
        <sz val="8"/>
        <rFont val="Courier New"/>
        <family val="3"/>
        <charset val="1"/>
      </rPr>
      <t xml:space="preserve">1</t>
    </r>
    <r>
      <rPr>
        <sz val="8"/>
        <rFont val="Courier New"/>
        <family val="3"/>
        <charset val="1"/>
      </rPr>
      <t xml:space="preserve"> a </t>
    </r>
    <r>
      <rPr>
        <b val="true"/>
        <sz val="8"/>
        <rFont val="Courier New"/>
        <family val="3"/>
        <charset val="1"/>
      </rPr>
      <t xml:space="preserve">3 </t>
    </r>
    <r>
      <rPr>
        <sz val="8"/>
        <rFont val="Courier New"/>
        <family val="3"/>
        <charset val="1"/>
      </rPr>
      <t xml:space="preserve">(1=GEN:APR e 4=SET:DIC)</t>
    </r>
  </si>
  <si>
    <r>
      <rPr>
        <b val="true"/>
        <sz val="8"/>
        <rFont val="Courier New"/>
        <family val="3"/>
        <charset val="1"/>
      </rPr>
      <t xml:space="preserve">SEMESTRE</t>
    </r>
    <r>
      <rPr>
        <sz val="8"/>
        <rFont val="Courier New"/>
        <family val="3"/>
        <charset val="1"/>
      </rPr>
      <t xml:space="preserve"> = valori da </t>
    </r>
    <r>
      <rPr>
        <b val="true"/>
        <sz val="8"/>
        <rFont val="Courier New"/>
        <family val="3"/>
        <charset val="1"/>
      </rPr>
      <t xml:space="preserve">1</t>
    </r>
    <r>
      <rPr>
        <sz val="8"/>
        <rFont val="Courier New"/>
        <family val="3"/>
        <charset val="1"/>
      </rPr>
      <t xml:space="preserve"> a </t>
    </r>
    <r>
      <rPr>
        <b val="true"/>
        <sz val="8"/>
        <rFont val="Courier New"/>
        <family val="3"/>
        <charset val="1"/>
      </rPr>
      <t xml:space="preserve">2 </t>
    </r>
    <r>
      <rPr>
        <sz val="8"/>
        <rFont val="Courier New"/>
        <family val="3"/>
        <charset val="1"/>
      </rPr>
      <t xml:space="preserve">(1=GEN:GIU e 4=LUG:DIC)</t>
    </r>
  </si>
  <si>
    <r>
      <rPr>
        <b val="true"/>
        <sz val="8"/>
        <rFont val="Courier New"/>
        <family val="3"/>
        <charset val="1"/>
      </rPr>
      <t xml:space="preserve">ANNUALE</t>
    </r>
    <r>
      <rPr>
        <sz val="8"/>
        <rFont val="Courier New"/>
        <family val="3"/>
        <charset val="1"/>
      </rPr>
      <t xml:space="preserve">, </t>
    </r>
    <r>
      <rPr>
        <b val="true"/>
        <sz val="8"/>
        <rFont val="Courier New"/>
        <family val="3"/>
        <charset val="1"/>
      </rPr>
      <t xml:space="preserve">SINGOLA</t>
    </r>
    <r>
      <rPr>
        <sz val="8"/>
        <rFont val="Courier New"/>
        <family val="3"/>
        <charset val="1"/>
      </rPr>
      <t xml:space="preserve"> = valore </t>
    </r>
    <r>
      <rPr>
        <b val="true"/>
        <sz val="8"/>
        <rFont val="Courier New"/>
        <family val="3"/>
        <charset val="1"/>
      </rPr>
      <t xml:space="preserve">1</t>
    </r>
  </si>
  <si>
    <r>
      <rPr>
        <b val="true"/>
        <sz val="8"/>
        <rFont val="Courier New"/>
        <family val="3"/>
        <charset val="1"/>
      </rPr>
      <t xml:space="preserve">NOTA</t>
    </r>
    <r>
      <rPr>
        <sz val="8"/>
        <rFont val="Courier New"/>
        <family val="3"/>
        <charset val="1"/>
      </rPr>
      <t xml:space="preserve">. Nel caso di consegne pluriennali, ad esempio per consegne triennali, il valore della chiave deve essere assegnato uguale a 1. </t>
    </r>
  </si>
  <si>
    <t xml:space="preserve">43*</t>
  </si>
  <si>
    <t xml:space="preserve">&lt;COMPETENZA.ANNO&gt;</t>
  </si>
  <si>
    <t xml:space="preserve">Individua l’anno di competenza dei dati presenti nel file. Nel caso di dati pluriennali l’anno indicato corrisponde al primo anno della serie. L’anno deve essere assegnato con quattro cifre (es.2011)</t>
  </si>
  <si>
    <t xml:space="preserve">4 cifre - NNNN</t>
  </si>
  <si>
    <r>
      <rPr>
        <sz val="8"/>
        <rFont val="Courier New"/>
        <family val="3"/>
        <charset val="1"/>
      </rPr>
      <t xml:space="preserve">(es. </t>
    </r>
    <r>
      <rPr>
        <b val="true"/>
        <sz val="8"/>
        <rFont val="Courier New"/>
        <family val="3"/>
        <charset val="1"/>
      </rPr>
      <t xml:space="preserve">2010</t>
    </r>
    <r>
      <rPr>
        <sz val="8"/>
        <rFont val="Courier New"/>
        <family val="3"/>
        <charset val="1"/>
      </rPr>
      <t xml:space="preserve">)</t>
    </r>
  </si>
  <si>
    <t xml:space="preserve">44*</t>
  </si>
  <si>
    <t xml:space="preserve">&lt;COMPETENZA.ANNO.NUMERO&gt;</t>
  </si>
  <si>
    <t xml:space="preserve">Indica il numero di anni sottesi dalla competenza dei dati. Nel caso di dati pluriennali sarà uguale al numero di anni coperto (es.dati triennali -&gt; Numero di anni=3).</t>
  </si>
  <si>
    <t xml:space="preserve">&lt;COMPETENZA.DATA.INIZIO&gt;</t>
  </si>
  <si>
    <t xml:space="preserve">Contiene la data nel formato “gg/mm/aaaa” corrispondente all’inizio del periodo di competenza coperto dai dati presenti nel file.</t>
  </si>
  <si>
    <t xml:space="preserve">gg/mm/aaaa</t>
  </si>
  <si>
    <t xml:space="preserve">&lt;COMPETENZA.DATA.FINE&gt;</t>
  </si>
  <si>
    <t xml:space="preserve">Contiene la data nel formato “gg/mm/aaaa” corrispondente alla fine del periodo di competenza coperto dai dati presenti nel file.</t>
  </si>
  <si>
    <t xml:space="preserve">61*</t>
  </si>
  <si>
    <t xml:space="preserve">&lt;REDAZIONE.DATA&gt;</t>
  </si>
  <si>
    <t xml:space="preserve">Contiene la data nel formato “gg/mm/aaaa hh:mm:ss” corrispondente alla data di redazione delle informazioni contenute nel file.</t>
  </si>
  <si>
    <t xml:space="preserve">&lt;REDAZIONE.COMPILAZIONE&gt;</t>
  </si>
  <si>
    <t xml:space="preserve">Individua il tipo di compilazione delle informazioni contenute nel file e può assumere i valori:</t>
  </si>
  <si>
    <r>
      <rPr>
        <b val="true"/>
        <sz val="8"/>
        <rFont val="Courier New"/>
        <family val="3"/>
        <charset val="1"/>
      </rPr>
      <t xml:space="preserve">AUTOMATICO</t>
    </r>
    <r>
      <rPr>
        <sz val="8"/>
        <rFont val="Courier New"/>
        <family val="3"/>
        <charset val="1"/>
      </rPr>
      <t xml:space="preserve"> = i dati provengono da un export di un sistema software.</t>
    </r>
  </si>
  <si>
    <r>
      <rPr>
        <b val="true"/>
        <sz val="8"/>
        <rFont val="Courier New"/>
        <family val="3"/>
        <charset val="1"/>
      </rPr>
      <t xml:space="preserve">MANUALE</t>
    </r>
    <r>
      <rPr>
        <sz val="8"/>
        <rFont val="Courier New"/>
        <family val="3"/>
        <charset val="1"/>
      </rPr>
      <t xml:space="preserve"> = i dati sono stati inseriti manualmente da un utente.</t>
    </r>
  </si>
  <si>
    <r>
      <rPr>
        <sz val="8"/>
        <rFont val="Courier New"/>
        <family val="3"/>
        <charset val="1"/>
      </rPr>
      <t xml:space="preserve">(es. </t>
    </r>
    <r>
      <rPr>
        <b val="true"/>
        <sz val="8"/>
        <rFont val="Courier New"/>
        <family val="3"/>
        <charset val="1"/>
      </rPr>
      <t xml:space="preserve">MANUALE</t>
    </r>
    <r>
      <rPr>
        <sz val="8"/>
        <rFont val="Courier New"/>
        <family val="3"/>
        <charset val="1"/>
      </rPr>
      <t xml:space="preserve">)</t>
    </r>
  </si>
  <si>
    <t xml:space="preserve">&lt;REDAZIONE.SISTEMA&gt;</t>
  </si>
  <si>
    <t xml:space="preserve">Contiene il nome del sistema software utilizzato per l’inserimento dei dati.</t>
  </si>
  <si>
    <t xml:space="preserve">&lt;REDAZIONE.SISTEMA.VER&gt;</t>
  </si>
  <si>
    <t xml:space="preserve">Contiene la versione del sistema software utilizzato per l’inserimento dei dati.</t>
  </si>
  <si>
    <t xml:space="preserve">32 CARATTERI</t>
  </si>
  <si>
    <t xml:space="preserve">&lt;REDAZIONE.PROCEDURA&gt;</t>
  </si>
  <si>
    <t xml:space="preserve">Contiene il nome della procedura presente nel sistema software utilizzata per l’inserimento dei dati.</t>
  </si>
  <si>
    <t xml:space="preserve">&lt;REDAZIONE.PROCEDURA.VER&gt;</t>
  </si>
  <si>
    <t xml:space="preserve">Contiene la versione della procedura presente nel sistema software utilizzata per l’inserimento dei dati</t>
  </si>
  <si>
    <t xml:space="preserve">&lt;REDAZIONE.PROCESSO&gt;</t>
  </si>
  <si>
    <t xml:space="preserve">Contiene il nome del processo presente nel sistema software utilizzato per l’inserimento dei dati.</t>
  </si>
  <si>
    <t xml:space="preserve">&lt;REDAZIONE.PROCESSO.VER&gt;</t>
  </si>
  <si>
    <t xml:space="preserve">Contiene la versione del processo presente nel sistema software utilizzato per l’inserimento dei dati.</t>
  </si>
  <si>
    <t xml:space="preserve">&lt;REDAZIONE.AZIENDA&gt;</t>
  </si>
  <si>
    <t xml:space="preserve">Contiene il nome dell’azienda che ha fornito i dati inseriti.</t>
  </si>
  <si>
    <t xml:space="preserve">&lt;REDAZIONE.UFFICIO</t>
  </si>
  <si>
    <t xml:space="preserve">Contiene il nome dell’ufficio/settore che ha fornito i dati inseriti.</t>
  </si>
  <si>
    <t xml:space="preserve">&lt;REDAZIONE.NOME&gt;</t>
  </si>
  <si>
    <t xml:space="preserve">Contiene il cognome e nome del responsabile dell’ufficio/settore o della persona che ha materialmente inserito i dati nel file.</t>
  </si>
  <si>
    <t xml:space="preserve">&lt;REDAZIONE.EMAIL&gt;</t>
  </si>
  <si>
    <t xml:space="preserve">Contiene l’email del responsabile dell’ufficio/settore o della persona che ha materialmente inserito i dati nel file.</t>
  </si>
  <si>
    <t xml:space="preserve">&lt;REDAZIONE.POSIZIONE&gt;</t>
  </si>
  <si>
    <t xml:space="preserve">Contiene il ruolo ricoperto dalla persona indicata nella chiave &lt;71&gt; all’interno dell’azienda.</t>
  </si>
  <si>
    <t xml:space="preserve">&lt;REDAZIONE.NOTE&gt;</t>
  </si>
  <si>
    <t xml:space="preserve">Note aggiuntive.</t>
  </si>
  <si>
    <t xml:space="preserve">255 CARATTERI</t>
  </si>
  <si>
    <t xml:space="preserve">id_conserva</t>
  </si>
  <si>
    <t xml:space="preserve">SCONOSCIUTO</t>
  </si>
  <si>
    <t xml:space="preserve">INSUFFICIENTE</t>
  </si>
  <si>
    <t xml:space="preserve">SUFFICIENTE</t>
  </si>
  <si>
    <t xml:space="preserve">BUONO</t>
  </si>
  <si>
    <t xml:space="preserve">OTTIMO</t>
  </si>
  <si>
    <t xml:space="preserve">NON APPLICABILE</t>
  </si>
  <si>
    <t xml:space="preserve">corso_acqua_classe</t>
  </si>
  <si>
    <t xml:space="preserve">A1</t>
  </si>
  <si>
    <t xml:space="preserve">A2</t>
  </si>
  <si>
    <t xml:space="preserve">A3</t>
  </si>
  <si>
    <t xml:space="preserve">Sub.A3</t>
  </si>
  <si>
    <t xml:space="preserve">Non CLASSIFICATA</t>
  </si>
  <si>
    <t xml:space="preserve">linea_acqua</t>
  </si>
  <si>
    <t xml:space="preserve">SOLO SEDIMENTAZIONE</t>
  </si>
  <si>
    <t xml:space="preserve">SECONDARIO MASSA SOSPESA</t>
  </si>
  <si>
    <t xml:space="preserve">SECONDARIO MASSA ADESA</t>
  </si>
  <si>
    <t xml:space="preserve">Con trattamento fino al PRIMARIO</t>
  </si>
  <si>
    <t xml:space="preserve">con trattamento fino al SECONDARIO</t>
  </si>
  <si>
    <t xml:space="preserve">con trattamento fino al TERZIARIO</t>
  </si>
  <si>
    <t xml:space="preserve">con trattamento fino al TERZIARIO AVANZATO</t>
  </si>
  <si>
    <t xml:space="preserve">IMHOFF</t>
  </si>
  <si>
    <r>
      <rPr>
        <sz val="8"/>
        <color rgb="FF000000"/>
        <rFont val="Courier New"/>
        <family val="3"/>
        <charset val="1"/>
      </rPr>
      <t xml:space="preserve">Altro</t>
    </r>
    <r>
      <rPr>
        <sz val="8"/>
        <rFont val="Calibri"/>
        <family val="2"/>
        <charset val="1"/>
      </rPr>
      <t xml:space="preserve"> </t>
    </r>
  </si>
  <si>
    <t xml:space="preserve">NESSUNO</t>
  </si>
  <si>
    <t xml:space="preserve">linea_fango</t>
  </si>
  <si>
    <t xml:space="preserve">ISPESSIMENTO, DIG. AEROBICA, ESSICCAMENTO IN LETTO</t>
  </si>
  <si>
    <t xml:space="preserve">DIGESTIONE ANAEROBICA</t>
  </si>
  <si>
    <t xml:space="preserve">DISIDRATAZIONE SENZA DIGESTIONE ANAEROBICA</t>
  </si>
  <si>
    <t xml:space="preserve">DIGESTIONE ANAEROBICA CON DISIDRATAZIONE</t>
  </si>
  <si>
    <t xml:space="preserve">DIG. ANAEROBICA, DISIDRATAZIONE, ESSICCAMENTO</t>
  </si>
  <si>
    <t xml:space="preserve">DISIDRATAZIONE, ESSICCAMENTO</t>
  </si>
  <si>
    <t xml:space="preserve">DIG. ANAEROBICA, DISIDRATAZIONE, INCENERIMENTO</t>
  </si>
  <si>
    <t xml:space="preserve">DISIDRATAZIONE, INCENERIMENTO</t>
  </si>
  <si>
    <t xml:space="preserve">NESSUNA</t>
  </si>
  <si>
    <t xml:space="preserve">tinfra_inv_materiali (NOTA. NON utilizzare per indicare i materiali degli SCARICATORI)</t>
  </si>
  <si>
    <t xml:space="preserve">ACCIAIO</t>
  </si>
  <si>
    <t xml:space="preserve">ACCIAIO CATRAMATO</t>
  </si>
  <si>
    <t xml:space="preserve">ACCIAIO INOX</t>
  </si>
  <si>
    <t xml:space="preserve">ACCIAIO RAMATO</t>
  </si>
  <si>
    <t xml:space="preserve">ACCIAIO ZINCATO</t>
  </si>
  <si>
    <t xml:space="preserve">CEMENTO AMIANTO</t>
  </si>
  <si>
    <t xml:space="preserve">CEMENTO ARMATO</t>
  </si>
  <si>
    <t xml:space="preserve">CEMENTO GIROPRESSATO</t>
  </si>
  <si>
    <t xml:space="preserve">CEMENTO</t>
  </si>
  <si>
    <t xml:space="preserve">CLS</t>
  </si>
  <si>
    <t xml:space="preserve">ETERNIT</t>
  </si>
  <si>
    <t xml:space="preserve">FERRO</t>
  </si>
  <si>
    <t xml:space="preserve">FERRO CATRAMATO</t>
  </si>
  <si>
    <t xml:space="preserve">FERRO ZINCATO</t>
  </si>
  <si>
    <t xml:space="preserve">FIBROCEMENTO</t>
  </si>
  <si>
    <t xml:space="preserve">GHISA</t>
  </si>
  <si>
    <t xml:space="preserve">GHISA SFEROIDALE</t>
  </si>
  <si>
    <t xml:space="preserve">GRES</t>
  </si>
  <si>
    <t xml:space="preserve">LEGNO</t>
  </si>
  <si>
    <t xml:space="preserve">MATERIE PLASTICHE</t>
  </si>
  <si>
    <t xml:space="preserve">MURATURA</t>
  </si>
  <si>
    <t xml:space="preserve">OTTONE</t>
  </si>
  <si>
    <t xml:space="preserve">OTTONE FILETTATO</t>
  </si>
  <si>
    <t xml:space="preserve">PE</t>
  </si>
  <si>
    <t xml:space="preserve">PEAD</t>
  </si>
  <si>
    <t xml:space="preserve">PEAD CORRUGATO</t>
  </si>
  <si>
    <t xml:space="preserve">PET</t>
  </si>
  <si>
    <t xml:space="preserve">PIETRE</t>
  </si>
  <si>
    <t xml:space="preserve">PIOMBO</t>
  </si>
  <si>
    <t xml:space="preserve">POLIETILENE</t>
  </si>
  <si>
    <t xml:space="preserve">POLIETILENE MULTISTRATO</t>
  </si>
  <si>
    <t xml:space="preserve">PVC</t>
  </si>
  <si>
    <t xml:space="preserve">PVC CORRUGATO</t>
  </si>
  <si>
    <t xml:space="preserve">RESINA</t>
  </si>
  <si>
    <t xml:space="preserve">SFVR</t>
  </si>
  <si>
    <t xml:space="preserve">SUPERACQUADUCT</t>
  </si>
  <si>
    <t xml:space="preserve">TERRA</t>
  </si>
  <si>
    <t xml:space="preserve">TERRACOTTA</t>
  </si>
  <si>
    <t xml:space="preserve">VARIO</t>
  </si>
  <si>
    <t xml:space="preserve">VETRORESINA</t>
  </si>
  <si>
    <t xml:space="preserve">ACCIAIO IUTATO</t>
  </si>
  <si>
    <t xml:space="preserve">GHISA GRIGIA</t>
  </si>
  <si>
    <t xml:space="preserve">GHISA TRATTATA</t>
  </si>
  <si>
    <t xml:space="preserve">ACCIAIO+PE</t>
  </si>
  <si>
    <t xml:space="preserve">PVC EXTRA</t>
  </si>
  <si>
    <t xml:space="preserve">PVC PESANTE</t>
  </si>
  <si>
    <t xml:space="preserve">PVC TIPO P</t>
  </si>
  <si>
    <t xml:space="preserve">PEMD</t>
  </si>
  <si>
    <t xml:space="preserve">MATTONI</t>
  </si>
  <si>
    <t xml:space="preserve">MATTONI+PIETRAME</t>
  </si>
  <si>
    <t xml:space="preserve">ACCIAIO CEMENTO</t>
  </si>
  <si>
    <t xml:space="preserve">FERRO CEMENTO</t>
  </si>
  <si>
    <t xml:space="preserve">opera_stato</t>
  </si>
  <si>
    <t xml:space="preserve">ATTIVO</t>
  </si>
  <si>
    <t xml:space="preserve">FERMO IMPIANTO PARZIALE</t>
  </si>
  <si>
    <t xml:space="preserve">IN COSTRUZIONE</t>
  </si>
  <si>
    <t xml:space="preserve">FERMO IMPIANTO</t>
  </si>
  <si>
    <t xml:space="preserve">DISMESSO</t>
  </si>
  <si>
    <t xml:space="preserve">ELIMINATO DA DB</t>
  </si>
  <si>
    <t xml:space="preserve">refluo_trasportato</t>
  </si>
  <si>
    <t xml:space="preserve">MISTA</t>
  </si>
  <si>
    <t xml:space="preserve">NERA</t>
  </si>
  <si>
    <t xml:space="preserve">tinfra_inv_scol_materiali - NOTA. DA UTILIZZARE COME MATERIALI PER SCARICATORI</t>
  </si>
  <si>
    <t xml:space="preserve">materiale_scolmatore</t>
  </si>
  <si>
    <t xml:space="preserve">PIETRA</t>
  </si>
  <si>
    <t xml:space="preserve">ALTRO</t>
  </si>
  <si>
    <t xml:space="preserve">tipo_scolmatore</t>
  </si>
  <si>
    <t xml:space="preserve">STRAMAZZO LATERALE</t>
  </si>
  <si>
    <t xml:space="preserve">LUCE DI SFONDO</t>
  </si>
  <si>
    <t xml:space="preserve">id_servizio</t>
  </si>
  <si>
    <t xml:space="preserve">servizio</t>
  </si>
  <si>
    <t xml:space="preserve">GENERICO</t>
  </si>
  <si>
    <t xml:space="preserve">ACQUEDOTTO</t>
  </si>
  <si>
    <t xml:space="preserve">FOGNATURA E DEPURAZIONE</t>
  </si>
  <si>
    <t xml:space="preserve">FOGNATURA</t>
  </si>
  <si>
    <t xml:space="preserve">DEPURAZIONE</t>
  </si>
  <si>
    <t xml:space="preserve">tipo_clorazione</t>
  </si>
  <si>
    <t xml:space="preserve">CLOROGAS</t>
  </si>
  <si>
    <t xml:space="preserve">IPOCLORITI</t>
  </si>
  <si>
    <t xml:space="preserve">BIOSSIDO DI CLORO</t>
  </si>
  <si>
    <t xml:space="preserve">UV</t>
  </si>
  <si>
    <t xml:space="preserve">tipo_serbatoio</t>
  </si>
  <si>
    <t xml:space="preserve">FUORITERRA</t>
  </si>
  <si>
    <t xml:space="preserve">INTERRATO</t>
  </si>
  <si>
    <t xml:space="preserve">PENSILE</t>
  </si>
  <si>
    <t xml:space="preserve">SEMI-INTERRATO</t>
  </si>
  <si>
    <t xml:space="preserve">tipo_telecontrollo</t>
  </si>
  <si>
    <t xml:space="preserve">ASSENTE</t>
  </si>
  <si>
    <t xml:space="preserve">MANUALE</t>
  </si>
  <si>
    <t xml:space="preserve">SEMI-AUTOMATICO</t>
  </si>
  <si>
    <t xml:space="preserve">AUTOMATICO</t>
  </si>
  <si>
    <t xml:space="preserve">tipo_trattamento</t>
  </si>
  <si>
    <t xml:space="preserve">DISINFEZIONE</t>
  </si>
  <si>
    <t xml:space="preserve">DISSALATORI</t>
  </si>
  <si>
    <t xml:space="preserve">tra_acarboni_attivi</t>
  </si>
  <si>
    <t xml:space="preserve">NO</t>
  </si>
  <si>
    <t xml:space="preserve">PAC</t>
  </si>
  <si>
    <t xml:space="preserve">GAC</t>
  </si>
  <si>
    <t xml:space="preserve">tra_filtraz_rapida</t>
  </si>
  <si>
    <t xml:space="preserve">PRESSIONE</t>
  </si>
  <si>
    <t xml:space="preserve">GRAVITA</t>
  </si>
  <si>
    <t xml:space="preserve">tra_ossida_riduzione</t>
  </si>
  <si>
    <t xml:space="preserve">OSSIGENO</t>
  </si>
  <si>
    <t xml:space="preserve">OZONO</t>
  </si>
  <si>
    <t xml:space="preserve">PERMANGANATO POTASSIO</t>
  </si>
  <si>
    <t xml:space="preserve">tinfra_inv_traf_anaerobica</t>
  </si>
  <si>
    <t xml:space="preserve">dig_anaerobica</t>
  </si>
  <si>
    <t xml:space="preserve">MONOSTADIO</t>
  </si>
  <si>
    <t xml:space="preserve">BISTADIO</t>
  </si>
  <si>
    <t xml:space="preserve">destinazione_fango</t>
  </si>
  <si>
    <t xml:space="preserve">DISCARICA</t>
  </si>
  <si>
    <t xml:space="preserve">RIUTILIZZO AGRICOLO</t>
  </si>
  <si>
    <t xml:space="preserve">COMPOSTAGGIO</t>
  </si>
  <si>
    <t xml:space="preserve">TERMOVALORIZZATORI</t>
  </si>
  <si>
    <t xml:space="preserve">FILTROPRESSA</t>
  </si>
  <si>
    <t xml:space="preserve">NASTROPRESSA</t>
  </si>
  <si>
    <t xml:space="preserve">CENTRIFUGA</t>
  </si>
  <si>
    <t xml:space="preserve">tinfra_f5_classe_reg</t>
  </si>
  <si>
    <t xml:space="preserve">classe_regionale</t>
  </si>
  <si>
    <t xml:space="preserve">scaricatori piena a servizio di agglomerati, o parti, costituiti da insediamenti e/o stabilimenti scaricanti in fognatura esclusivamente acque reflue domestiche o assimilate</t>
  </si>
  <si>
    <t xml:space="preserve">B1</t>
  </si>
  <si>
    <t xml:space="preserve">scaricatori piena a servizio di agglomerati, o parti, costituiti da insediamenti e/o stabilimenti scaricanti acque reflue urbane od industriali nel cui ciclo produttivo non sono presenti sostanze pericolose (tab.3A, 5, all.5 parte III-D.L.152/2006)</t>
  </si>
  <si>
    <t xml:space="preserve">B2</t>
  </si>
  <si>
    <t xml:space="preserve">scaricatori piena a servizio di agglomerati, o parti, costituiti da insediamenti e/o stabilimenti scaricanti acque reflue urbane od industriali nel cui ciclo produttivo sono presenti sostanze pericolose  (tab.3A, 5, all.5 parte III-D.L.152/2006)</t>
  </si>
  <si>
    <t xml:space="preserve">id_indice_idx</t>
  </si>
  <si>
    <t xml:space="preserve">indice_idx</t>
  </si>
  <si>
    <t xml:space="preserve">A</t>
  </si>
  <si>
    <t xml:space="preserve">Valori misurati direttamente. Dati provenienti da rilievi diretti. Es.Misure di lunghezza tubazioni, di portata, di volumi, di parametri analitici di qualità delle acque, ecc., oppure da elaborati progettuali esecutivi, quali volume di serbatoi, ecc..</t>
  </si>
  <si>
    <t xml:space="preserve">B</t>
  </si>
  <si>
    <t xml:space="preserve">Valori desunti da analisi cartografica (scala da 1:500 a 1:10.000) ove, ad esempio, la lunghezza della rete o la quota di un invaso sia dedotta dalla cartografia di base.</t>
  </si>
  <si>
    <t xml:space="preserve">C</t>
  </si>
  <si>
    <t xml:space="preserve">Valori dedotti da stime dirette o da cartografia con scala sup. 1:25.000. Non è disponibile una misura classificabile  “A” o  “B”, ma può essere fornita una stima. Es.Tempo di funzionamento di una pompa, dedotto da registrazioni collaterali.</t>
  </si>
  <si>
    <t xml:space="preserve">D</t>
  </si>
  <si>
    <t xml:space="preserve">Valori fondati su stime indirette, basate su analogie con altri servizi, oppure da dati parametrici, attinti anche da letteratura, in funzione di elementi certi, quali gli abitanti o gli utenti serviti.</t>
  </si>
  <si>
    <t xml:space="preserve">X</t>
  </si>
  <si>
    <t xml:space="preserve">Sconosciuto e non assegnabile con nessuno dei criteri sopra indicati.</t>
  </si>
  <si>
    <t xml:space="preserve">tinfra_inv_sostanze (NON UTILIZZATA)</t>
  </si>
  <si>
    <t xml:space="preserve">id_sostanza</t>
  </si>
  <si>
    <t xml:space="preserve">sostanza</t>
  </si>
  <si>
    <t xml:space="preserve">valore</t>
  </si>
  <si>
    <t xml:space="preserve">unita_misura</t>
  </si>
  <si>
    <t xml:space="preserve">ESCHERICHIA COLI (E. COLI)</t>
  </si>
  <si>
    <t xml:space="preserve">nr/100 ml</t>
  </si>
  <si>
    <t xml:space="preserve">ENTEROCOCCHI</t>
  </si>
  <si>
    <t xml:space="preserve">ACRILAMMIDE</t>
  </si>
  <si>
    <t xml:space="preserve">μg/l</t>
  </si>
  <si>
    <t xml:space="preserve">ANTIMONIO</t>
  </si>
  <si>
    <t xml:space="preserve">ARSENICO</t>
  </si>
  <si>
    <t xml:space="preserve">BENZENE</t>
  </si>
  <si>
    <t xml:space="preserve">BENZO(A)PIRENE</t>
  </si>
  <si>
    <t xml:space="preserve">BORO</t>
  </si>
  <si>
    <t xml:space="preserve">BROMATO</t>
  </si>
  <si>
    <t xml:space="preserve">CADMIO</t>
  </si>
  <si>
    <t xml:space="preserve">CROMO</t>
  </si>
  <si>
    <t xml:space="preserve">RAME</t>
  </si>
  <si>
    <t xml:space="preserve">CIANURO</t>
  </si>
  <si>
    <t xml:space="preserve">1.2 DICLOROETANO</t>
  </si>
  <si>
    <t xml:space="preserve">EPICIORIDRINA</t>
  </si>
  <si>
    <t xml:space="preserve">FLUORURO</t>
  </si>
  <si>
    <t xml:space="preserve">MERCURIO</t>
  </si>
  <si>
    <t xml:space="preserve">NICHEL</t>
  </si>
  <si>
    <t xml:space="preserve">NITRATO (COME NO3)</t>
  </si>
  <si>
    <t xml:space="preserve">NITRITO (COME NO2)</t>
  </si>
  <si>
    <t xml:space="preserve">ANTIPARASSITARI</t>
  </si>
  <si>
    <t xml:space="preserve">ANTIPARASSITARI - TOTALE</t>
  </si>
  <si>
    <t xml:space="preserve">IDROCARBURI POLICICLICI AROMATICI</t>
  </si>
  <si>
    <t xml:space="preserve">SELENIO</t>
  </si>
  <si>
    <t xml:space="preserve">TETRACLOROETILENE - TRICIOROETILENE</t>
  </si>
  <si>
    <t xml:space="preserve">TRIALOMETANI - TOTALE</t>
  </si>
  <si>
    <t xml:space="preserve">CLORURO DI VINILE</t>
  </si>
  <si>
    <t xml:space="preserve">CLORITO</t>
  </si>
  <si>
    <t xml:space="preserve">VANADIO</t>
  </si>
  <si>
    <t xml:space="preserve">TRIZIO</t>
  </si>
  <si>
    <t xml:space="preserve">Becquerel/l</t>
  </si>
  <si>
    <t xml:space="preserve">RADIOATTIVITÀ - DOSE TOTALE INDICATIVA</t>
  </si>
  <si>
    <t xml:space="preserve">mSv/anno</t>
  </si>
  <si>
    <t xml:space="preserve">id_tipo_opera</t>
  </si>
  <si>
    <t xml:space="preserve">tipo_opera_icona</t>
  </si>
  <si>
    <t xml:space="preserve">tipo_opera_desc</t>
  </si>
  <si>
    <t xml:space="preserve">tipo_opera_sigla</t>
  </si>
  <si>
    <t xml:space="preserve">tipo_opera_scheda</t>
  </si>
  <si>
    <t xml:space="preserve">tipo_opera_image</t>
  </si>
  <si>
    <t xml:space="preserve">tipo_opera_vettore</t>
  </si>
  <si>
    <t xml:space="preserve">infra_a1x1.png</t>
  </si>
  <si>
    <t xml:space="preserve">Captazione da Corsi di Acqua</t>
  </si>
  <si>
    <t xml:space="preserve">FI</t>
  </si>
  <si>
    <t xml:space="preserve">a1x1</t>
  </si>
  <si>
    <t xml:space="preserve">infra_a1x2.png</t>
  </si>
  <si>
    <t xml:space="preserve">Captazione da Laghi - Serbatoi</t>
  </si>
  <si>
    <t xml:space="preserve">LA</t>
  </si>
  <si>
    <t xml:space="preserve">a1x2</t>
  </si>
  <si>
    <t xml:space="preserve">infra_a1x3.png</t>
  </si>
  <si>
    <t xml:space="preserve">Captazione da Campi - Pozzi</t>
  </si>
  <si>
    <t xml:space="preserve">PO</t>
  </si>
  <si>
    <t xml:space="preserve">a1x3</t>
  </si>
  <si>
    <t xml:space="preserve">infra_a1x4.png</t>
  </si>
  <si>
    <t xml:space="preserve">Captazione da Sorgenti</t>
  </si>
  <si>
    <t xml:space="preserve">SO</t>
  </si>
  <si>
    <t xml:space="preserve">a1x4</t>
  </si>
  <si>
    <t xml:space="preserve">infra_a1x5.png</t>
  </si>
  <si>
    <t xml:space="preserve">Captazione da Presa a Mare</t>
  </si>
  <si>
    <t xml:space="preserve">MA</t>
  </si>
  <si>
    <t xml:space="preserve">a1x5</t>
  </si>
  <si>
    <t xml:space="preserve">infra_a2.png</t>
  </si>
  <si>
    <t xml:space="preserve">Impianti di Potabilizzazione</t>
  </si>
  <si>
    <t xml:space="preserve">PT</t>
  </si>
  <si>
    <t xml:space="preserve">a2</t>
  </si>
  <si>
    <t xml:space="preserve">infra_a3.png</t>
  </si>
  <si>
    <t xml:space="preserve">AD</t>
  </si>
  <si>
    <t xml:space="preserve">a3</t>
  </si>
  <si>
    <t xml:space="preserve">infra_a4.png</t>
  </si>
  <si>
    <t xml:space="preserve">Opere di Accumulo</t>
  </si>
  <si>
    <t xml:space="preserve">AC</t>
  </si>
  <si>
    <t xml:space="preserve">a4</t>
  </si>
  <si>
    <t xml:space="preserve">infra_a5.png</t>
  </si>
  <si>
    <t xml:space="preserve">Impianti di Pompaggio</t>
  </si>
  <si>
    <t xml:space="preserve">PG</t>
  </si>
  <si>
    <t xml:space="preserve">a5</t>
  </si>
  <si>
    <t xml:space="preserve">infra_a6.png</t>
  </si>
  <si>
    <t xml:space="preserve">Reti di Distribuzione</t>
  </si>
  <si>
    <t xml:space="preserve">DI</t>
  </si>
  <si>
    <t xml:space="preserve">a6</t>
  </si>
  <si>
    <t xml:space="preserve">infra_f1.png</t>
  </si>
  <si>
    <t xml:space="preserve">Reti di Raccolta</t>
  </si>
  <si>
    <t xml:space="preserve">FG</t>
  </si>
  <si>
    <t xml:space="preserve">f1</t>
  </si>
  <si>
    <t xml:space="preserve">infra_f2.png</t>
  </si>
  <si>
    <t xml:space="preserve">Impianti di Sollevamento</t>
  </si>
  <si>
    <t xml:space="preserve">SL</t>
  </si>
  <si>
    <t xml:space="preserve">f2</t>
  </si>
  <si>
    <t xml:space="preserve">infra_f3.png</t>
  </si>
  <si>
    <t xml:space="preserve">CL</t>
  </si>
  <si>
    <t xml:space="preserve">f3</t>
  </si>
  <si>
    <t xml:space="preserve">infra_f4.png</t>
  </si>
  <si>
    <t xml:space="preserve">Opere per il Trattamento delle Acque Usate</t>
  </si>
  <si>
    <t xml:space="preserve">DE</t>
  </si>
  <si>
    <t xml:space="preserve">f4</t>
  </si>
  <si>
    <t xml:space="preserve">infra_f5.png</t>
  </si>
  <si>
    <t xml:space="preserve">Scaricatori di Piena</t>
  </si>
  <si>
    <t xml:space="preserve">SF</t>
  </si>
  <si>
    <t xml:space="preserve">f5</t>
  </si>
  <si>
    <t xml:space="preserve">infra_f6.png</t>
  </si>
  <si>
    <t xml:space="preserve">Condotta Sottomarina</t>
  </si>
  <si>
    <t xml:space="preserve">CS</t>
  </si>
  <si>
    <t xml:space="preserve">f6</t>
  </si>
  <si>
    <t xml:space="preserve">infra_a7.png</t>
  </si>
  <si>
    <t xml:space="preserve">Cloratore di Rete</t>
  </si>
  <si>
    <t xml:space="preserve">CR</t>
  </si>
  <si>
    <t xml:space="preserve">a7</t>
  </si>
  <si>
    <t xml:space="preserve">arch16x16.png</t>
  </si>
  <si>
    <t xml:space="preserve">Schema di Dettaglio</t>
  </si>
  <si>
    <t xml:space="preserve">ZZ</t>
  </si>
  <si>
    <t xml:space="preserve">NA2</t>
  </si>
  <si>
    <t xml:space="preserve">VALORE</t>
  </si>
  <si>
    <t xml:space="preserve">INFRASTR</t>
  </si>
  <si>
    <t xml:space="preserve">IDENTIFICATORE DEL MODULO NETSIC</t>
  </si>
  <si>
    <t xml:space="preserve">103</t>
  </si>
  <si>
    <t xml:space="preserve">ID FORMATO (NR=102 DEFAULT)</t>
  </si>
  <si>
    <t xml:space="preserve">ID GESTORE (Nr.ID del GESTORE es. 6=ACQUEDOTTO DEL FIORA)</t>
  </si>
  <si>
    <t xml:space="preserve">DATA AGGIORNAMENTO INFORMAZIONI (01/12/2016)</t>
  </si>
  <si>
    <t xml:space="preserve">SINGOLA</t>
  </si>
  <si>
    <t xml:space="preserve">RICORRENZA COMPETENZA (ANNUALE;SINGOLA)</t>
  </si>
  <si>
    <t xml:space="preserve">1</t>
  </si>
  <si>
    <t xml:space="preserve">NR.CONSEGNA NELL'ANNO (da 1 a 12)</t>
  </si>
  <si>
    <t xml:space="preserve">ANNO COMPETENZA (AAAA di COMPETENZA DATI) 2015</t>
  </si>
  <si>
    <t xml:space="preserve">NUMERO ANNI SOTTESI (NR.ANNI es.1 = 1 ANNO)</t>
  </si>
  <si>
    <t xml:space="preserve">DATA REDAZIONE FILE (01/06/2016)</t>
  </si>
  <si>
    <t xml:space="preserve">codice opera [idt]</t>
  </si>
  <si>
    <t xml:space="preserve">codice origine [testo]</t>
  </si>
  <si>
    <t xml:space="preserve">descrizione impianto [testo]</t>
  </si>
  <si>
    <t xml:space="preserve">g.boaga NORD [m]</t>
  </si>
  <si>
    <t xml:space="preserve">g.boaga EST [m]</t>
  </si>
  <si>
    <t xml:space="preserve">fuso RIF. [nr]</t>
  </si>
  <si>
    <t xml:space="preserve">codice schema acquedottistico [idt]</t>
  </si>
  <si>
    <t xml:space="preserve">descrizione schema acquedottistico [testo]</t>
  </si>
  <si>
    <t xml:space="preserve">quota s.l.m [m]</t>
  </si>
  <si>
    <t xml:space="preserve">località [testo]</t>
  </si>
  <si>
    <t xml:space="preserve">comune [istat]</t>
  </si>
  <si>
    <t xml:space="preserve">bacino appartenza corso acqua [testo]</t>
  </si>
  <si>
    <t xml:space="preserve">nome del corso acqua [testo]</t>
  </si>
  <si>
    <t xml:space="preserve">classe corso acqua [idn]</t>
  </si>
  <si>
    <t xml:space="preserve">estremi della concessione [testo]</t>
  </si>
  <si>
    <t xml:space="preserve">portata concessa uso potabile [l/s]</t>
  </si>
  <si>
    <t xml:space="preserve">uso plurimo [sn]</t>
  </si>
  <si>
    <t xml:space="preserve">anno costruzione [anno]</t>
  </si>
  <si>
    <t xml:space="preserve">anno ristrutturazione [anno]</t>
  </si>
  <si>
    <t xml:space="preserve">conservazione [idn]</t>
  </si>
  <si>
    <t xml:space="preserve">utilizzo (continuo,occasionale,periodico) [testo]</t>
  </si>
  <si>
    <t xml:space="preserve">utilizzo annuo (0 - 100) [%]</t>
  </si>
  <si>
    <t xml:space="preserve">area del bacino a monte [kmq]</t>
  </si>
  <si>
    <t xml:space="preserve">volume prelevato [mc/anno]</t>
  </si>
  <si>
    <t xml:space="preserve">volume immesso in rete [mc/anno]</t>
  </si>
  <si>
    <t xml:space="preserve">portata di esercizio [l/s]</t>
  </si>
  <si>
    <t xml:space="preserve">portata derivata massima [l/s]</t>
  </si>
  <si>
    <t xml:space="preserve">portata derivata minima [l/s]</t>
  </si>
  <si>
    <t xml:space="preserve">portata derivabile massima [l/s]</t>
  </si>
  <si>
    <t xml:space="preserve">traversa fluviale [sn]</t>
  </si>
  <si>
    <t xml:space="preserve">camera di presa [sn]</t>
  </si>
  <si>
    <t xml:space="preserve">presa con succhierola [sn]</t>
  </si>
  <si>
    <t xml:space="preserve">griglia [sn]</t>
  </si>
  <si>
    <t xml:space="preserve">filtro [sn]</t>
  </si>
  <si>
    <t xml:space="preserve">dissabbiatore [sn]</t>
  </si>
  <si>
    <t xml:space="preserve">tipo telecontrollo [idn]</t>
  </si>
  <si>
    <t xml:space="preserve">misura portata [sn]</t>
  </si>
  <si>
    <t xml:space="preserve">zona tutela assoluta [sn]</t>
  </si>
  <si>
    <t xml:space="preserve">zona di rispetto [sn]</t>
  </si>
  <si>
    <t xml:space="preserve">zona di protezione [sn]</t>
  </si>
  <si>
    <t xml:space="preserve">tipo di clorazione [idn]</t>
  </si>
  <si>
    <t xml:space="preserve">anno istallazione cloratore [anno]</t>
  </si>
  <si>
    <t xml:space="preserve">anno ristrutturazione cloratore [anno]</t>
  </si>
  <si>
    <t xml:space="preserve">opera stato [idn]</t>
  </si>
  <si>
    <t xml:space="preserve">ind.conf. area bacino monte [idt]</t>
  </si>
  <si>
    <t xml:space="preserve">ind.conf. anno costruzione [idt]</t>
  </si>
  <si>
    <t xml:space="preserve">ind.conf. anno ristrutturazione [idt]</t>
  </si>
  <si>
    <t xml:space="preserve">ind.conf. volume prelevato [idt]</t>
  </si>
  <si>
    <t xml:space="preserve">ind.conf. volume immesso [idt]</t>
  </si>
  <si>
    <t xml:space="preserve">ind.conf. portata esercizio [idt]</t>
  </si>
  <si>
    <t xml:space="preserve">ind.conf. portata derivata max [idt]</t>
  </si>
  <si>
    <t xml:space="preserve">ind.conf. portata derivata min [idt]</t>
  </si>
  <si>
    <t xml:space="preserve">ind.conf. portata derivabile max [idt]</t>
  </si>
  <si>
    <t xml:space="preserve">aggiornamento [data]</t>
  </si>
  <si>
    <t xml:space="preserve">NOTE</t>
  </si>
  <si>
    <t xml:space="preserve">Num opere anno A</t>
  </si>
  <si>
    <t xml:space="preserve">Verifica unicità codici origine</t>
  </si>
  <si>
    <t xml:space="preserve">ids_codice - testo 16 car [utf8] [idt] 
es.FI00000001</t>
  </si>
  <si>
    <t xml:space="preserve">ids_codice_origine - testo 32 car [utf8] [testo]</t>
  </si>
  <si>
    <t xml:space="preserve">descrizione - testo 64 car [utf8] [testo]</t>
  </si>
  <si>
    <t xml:space="preserve">coord_nord - decimale 8 byte [m]</t>
  </si>
  <si>
    <t xml:space="preserve">coord_est - decimale 8 byte [m]</t>
  </si>
  <si>
    <t xml:space="preserve">coord_rif - intero 4 byte [nr]</t>
  </si>
  <si>
    <t xml:space="preserve">schema_codici - testo 128 car [utf8] [testo]</t>
  </si>
  <si>
    <t xml:space="preserve">schema_descrizioni - testo 255 car [utf8] [testo]</t>
  </si>
  <si>
    <t xml:space="preserve">quota_slm - intero 4 byte [m]</t>
  </si>
  <si>
    <t xml:space="preserve">localita_nome - testo 64 car [utf8] [testo]</t>
  </si>
  <si>
    <t xml:space="preserve">id_comune_istat - intero 4 byte [istat]</t>
  </si>
  <si>
    <t xml:space="preserve">bacino_nome - testo 64 car [utf8] [testo]</t>
  </si>
  <si>
    <t xml:space="preserve">corso_acqua_nome - testo 64 car [utf8] [testo]</t>
  </si>
  <si>
    <t xml:space="preserve">id_corso_acqua_classe - intero 4 byte [idn]</t>
  </si>
  <si>
    <t xml:space="preserve">concessione_estremi - testo 64 car [utf8] [testo]</t>
  </si>
  <si>
    <t xml:space="preserve">concessione_port_pota - decimale 8 byte [l/s]</t>
  </si>
  <si>
    <t xml:space="preserve">uso_plurimo - binario 1 bit [sn]</t>
  </si>
  <si>
    <t xml:space="preserve">anno_costruzione - intero 4 byte [anno]</t>
  </si>
  <si>
    <t xml:space="preserve">anno_ristrutturazione - intero 4 byte [anno]</t>
  </si>
  <si>
    <t xml:space="preserve">id_conservazione - intero 4 byte [idn]</t>
  </si>
  <si>
    <t xml:space="preserve">utilizzo_tipo - testo 16 car [utf8] [testo]</t>
  </si>
  <si>
    <t xml:space="preserve">utilizzo_annuo - decimale 8 byte [%]</t>
  </si>
  <si>
    <t xml:space="preserve">area_bacino_monte - decimale 8 byte [kmq]</t>
  </si>
  <si>
    <t xml:space="preserve">volume_prelevato - decimale 8 byte [mc/anno]</t>
  </si>
  <si>
    <t xml:space="preserve">volume_immesso - decimale 8 byte [mc/anno]</t>
  </si>
  <si>
    <t xml:space="preserve">portata_esercizio - decimale 8 byte [l/s]</t>
  </si>
  <si>
    <t xml:space="preserve">portata_derivata_max - decimale 8 byte [l/s]</t>
  </si>
  <si>
    <t xml:space="preserve">portata_derivata_min - decimale 8 byte [l/s]</t>
  </si>
  <si>
    <t xml:space="preserve">portata_derivabile_max - decimale 8 byte [l/s]</t>
  </si>
  <si>
    <t xml:space="preserve">pres_traversa_fluviale - binario 1 bit [sn]</t>
  </si>
  <si>
    <t xml:space="preserve">pres_camera_presa - binario 1 bit [sn]</t>
  </si>
  <si>
    <t xml:space="preserve">pres_psucchieruola - binario 1 bit [sn]</t>
  </si>
  <si>
    <t xml:space="preserve">pres_griglia - binario 1 bit [sn]</t>
  </si>
  <si>
    <t xml:space="preserve">pres_filtro - binario 1 bit [sn]</t>
  </si>
  <si>
    <t xml:space="preserve">pres_dissabbiatore - binario 1 bit [sn]</t>
  </si>
  <si>
    <t xml:space="preserve">id_tipo_telecontrollo - intero 4 byte [idn]</t>
  </si>
  <si>
    <t xml:space="preserve">pres_misura_portata - binario 1 bit [sn]</t>
  </si>
  <si>
    <t xml:space="preserve">zona_tutela_assoluta - binario 1 bit [sn]</t>
  </si>
  <si>
    <t xml:space="preserve">zona_rispetto - binario 1 bit [sn]</t>
  </si>
  <si>
    <t xml:space="preserve">zona_protezione - binario 1 bit [sn]</t>
  </si>
  <si>
    <t xml:space="preserve">id_tipo_clorazione - intero 4 byte [idn]</t>
  </si>
  <si>
    <t xml:space="preserve">cloratore_anno_insta - intero 4 byte [anno]</t>
  </si>
  <si>
    <t xml:space="preserve">cloratore_anno_ristru - intero 4 byte [anno]</t>
  </si>
  <si>
    <t xml:space="preserve">id_opera_stato - intero 4 byte [idn]</t>
  </si>
  <si>
    <t xml:space="preserve">idx_area_bacino_monte - testo 2 car [utf8] [idt]</t>
  </si>
  <si>
    <t xml:space="preserve">idx_anno_costruzione - testo 2 car [utf8] [idt]</t>
  </si>
  <si>
    <t xml:space="preserve">idx_anno_ristrutturazione - testo 2 car [utf8] [idt]</t>
  </si>
  <si>
    <t xml:space="preserve">idx_volume_prelevato - testo 2 car [utf8] [idt]</t>
  </si>
  <si>
    <t xml:space="preserve">idx_volume_immesso - testo 2 car [utf8] [idt]</t>
  </si>
  <si>
    <t xml:space="preserve">idx_portata_esercizio - testo 2 car [utf8] [idt]</t>
  </si>
  <si>
    <t xml:space="preserve">idx_portata_derivata_max - testo 2 car [utf8] [idt]</t>
  </si>
  <si>
    <t xml:space="preserve">idx_portata_derivata_min - testo 2 car [utf8] [idt]</t>
  </si>
  <si>
    <t xml:space="preserve">idx_portata_derivabile_max - testo 2 car [utf8] [idt]</t>
  </si>
  <si>
    <t xml:space="preserve">data_ua - data 8 byte [data]</t>
  </si>
  <si>
    <t xml:space="preserve">Num opere anno (A-1)</t>
  </si>
  <si>
    <t xml:space="preserve">Verifica stato opera nuove opere </t>
  </si>
  <si>
    <t xml:space="preserve">800</t>
  </si>
  <si>
    <t xml:space="preserve">1000</t>
  </si>
  <si>
    <t xml:space="preserve">1100</t>
  </si>
  <si>
    <t xml:space="preserve">1200</t>
  </si>
  <si>
    <t xml:space="preserve">1300</t>
  </si>
  <si>
    <t xml:space="preserve">1400</t>
  </si>
  <si>
    <t xml:space="preserve">1500</t>
  </si>
  <si>
    <t xml:space="preserve">1600</t>
  </si>
  <si>
    <t xml:space="preserve">1700</t>
  </si>
  <si>
    <t xml:space="preserve">1800</t>
  </si>
  <si>
    <t xml:space="preserve">1900</t>
  </si>
  <si>
    <t xml:space="preserve">2000</t>
  </si>
  <si>
    <t xml:space="preserve">2100</t>
  </si>
  <si>
    <t xml:space="preserve">2200</t>
  </si>
  <si>
    <t xml:space="preserve">2700</t>
  </si>
  <si>
    <t xml:space="preserve">2800</t>
  </si>
  <si>
    <t xml:space="preserve">2900</t>
  </si>
  <si>
    <t xml:space="preserve">3000</t>
  </si>
  <si>
    <t xml:space="preserve">3100</t>
  </si>
  <si>
    <t xml:space="preserve">3200</t>
  </si>
  <si>
    <t xml:space="preserve">3300</t>
  </si>
  <si>
    <t xml:space="preserve">3400</t>
  </si>
  <si>
    <t xml:space="preserve">3500</t>
  </si>
  <si>
    <t xml:space="preserve">3600</t>
  </si>
  <si>
    <t xml:space="preserve">3700</t>
  </si>
  <si>
    <t xml:space="preserve">3800</t>
  </si>
  <si>
    <t xml:space="preserve">3900</t>
  </si>
  <si>
    <t xml:space="preserve">4000</t>
  </si>
  <si>
    <t xml:space="preserve">4100</t>
  </si>
  <si>
    <t xml:space="preserve">4200</t>
  </si>
  <si>
    <t xml:space="preserve">4300</t>
  </si>
  <si>
    <t xml:space="preserve">4400</t>
  </si>
  <si>
    <t xml:space="preserve">4500</t>
  </si>
  <si>
    <t xml:space="preserve">4600</t>
  </si>
  <si>
    <t xml:space="preserve">4700</t>
  </si>
  <si>
    <t xml:space="preserve">4800</t>
  </si>
  <si>
    <t xml:space="preserve">4900</t>
  </si>
  <si>
    <t xml:space="preserve">5000</t>
  </si>
  <si>
    <t xml:space="preserve">5100</t>
  </si>
  <si>
    <t xml:space="preserve">5200</t>
  </si>
  <si>
    <t xml:space="preserve">5300</t>
  </si>
  <si>
    <t xml:space="preserve">5400</t>
  </si>
  <si>
    <t xml:space="preserve">5500</t>
  </si>
  <si>
    <t xml:space="preserve">5600</t>
  </si>
  <si>
    <t xml:space="preserve">5700</t>
  </si>
  <si>
    <t xml:space="preserve">5800</t>
  </si>
  <si>
    <t xml:space="preserve">5900</t>
  </si>
  <si>
    <t xml:space="preserve">6000</t>
  </si>
  <si>
    <t xml:space="preserve">6100</t>
  </si>
  <si>
    <t xml:space="preserve">6200</t>
  </si>
  <si>
    <t xml:space="preserve">6300</t>
  </si>
  <si>
    <t xml:space="preserve">Consistenza anno A</t>
  </si>
  <si>
    <t xml:space="preserve">Controllo unicità codici origine</t>
  </si>
  <si>
    <t xml:space="preserve">Controllo congruenza stato opera di nuove opere</t>
  </si>
  <si>
    <t xml:space="preserve">Controllo completezza fiumi_in reti</t>
  </si>
  <si>
    <t xml:space="preserve">Controllo completezza fiumi_in potab</t>
  </si>
  <si>
    <t xml:space="preserve">Controllo Grado di compilazione</t>
  </si>
  <si>
    <t xml:space="preserve">DATI DI RIEPILOGO</t>
  </si>
  <si>
    <t xml:space="preserve">Verifica completezza codici opera per controllo di completezza dei collegamenti con le reti</t>
  </si>
  <si>
    <t xml:space="preserve">Verifica completezza codici opera per controllo di completezza dei collegamenti con i Pobalizzatori</t>
  </si>
  <si>
    <t xml:space="preserve">Anno A</t>
  </si>
  <si>
    <t xml:space="preserve">Verifica grado di compilazione rispetto ad anno (A-1)</t>
  </si>
  <si>
    <t xml:space="preserve">Anno (A-1)</t>
  </si>
  <si>
    <t xml:space="preserve">Scarto</t>
  </si>
  <si>
    <t xml:space="preserve">codice opera [idt]
o
codice origine [idt]</t>
  </si>
  <si>
    <t xml:space="preserve">codice potabilizzatore [idt]</t>
  </si>
  <si>
    <t xml:space="preserve">gestore potababilizzatore [idn]</t>
  </si>
  <si>
    <t xml:space="preserve">Verifica stato opera </t>
  </si>
  <si>
    <t xml:space="preserve">ids_codice - testo 16 o 32 car [utf8] [idt] (vd.colonna.A)</t>
  </si>
  <si>
    <t xml:space="preserve">ids_codice_potab - testo 16 car [utf8] [idt]</t>
  </si>
  <si>
    <t xml:space="preserve">id_gestore_potab - intero 4 byte [idn]</t>
  </si>
  <si>
    <t xml:space="preserve">Num dati compilati</t>
  </si>
  <si>
    <t xml:space="preserve">6600</t>
  </si>
  <si>
    <t xml:space="preserve">6800</t>
  </si>
  <si>
    <t xml:space="preserve">6900</t>
  </si>
  <si>
    <t xml:space="preserve">Controllo stato opera</t>
  </si>
  <si>
    <t xml:space="preserve">codice rete [idt]</t>
  </si>
  <si>
    <t xml:space="preserve">gestore rete [idn]</t>
  </si>
  <si>
    <t xml:space="preserve">ids_codice_rete - testo 16 car [utf8] [idt]</t>
  </si>
  <si>
    <t xml:space="preserve">id_gestore_rete - intero 4 byte [idn]</t>
  </si>
  <si>
    <t xml:space="preserve">7200</t>
  </si>
  <si>
    <t xml:space="preserve">7400</t>
  </si>
  <si>
    <t xml:space="preserve">7500</t>
  </si>
  <si>
    <t xml:space="preserve">area bacino afferente all'invaso [kmq]</t>
  </si>
  <si>
    <t xml:space="preserve">volume invaso [mc]</t>
  </si>
  <si>
    <t xml:space="preserve">altezza diga [m]</t>
  </si>
  <si>
    <t xml:space="preserve">invaso a norma collaudo [sn]</t>
  </si>
  <si>
    <t xml:space="preserve">zona rispetto [sn]</t>
  </si>
  <si>
    <t xml:space="preserve">zona protezione [sn]</t>
  </si>
  <si>
    <t xml:space="preserve">ind.conf. area bacino afferente [idt]</t>
  </si>
  <si>
    <t xml:space="preserve">ids_codice - testo 16 car [utf8] [idt] 
es.LA00000001</t>
  </si>
  <si>
    <t xml:space="preserve">area_bacino_afferente - decimale 8 byte [kmq]</t>
  </si>
  <si>
    <t xml:space="preserve">volume_invaso - decimale 8 byte [mc]</t>
  </si>
  <si>
    <t xml:space="preserve">altezza_diga - decimale 8 byte [m]</t>
  </si>
  <si>
    <t xml:space="preserve">invaso_norma_collaudo - binario 1 bit [sn]</t>
  </si>
  <si>
    <t xml:space="preserve">idx_area_bacino_afferente - testo 2 car [utf8] [idt]</t>
  </si>
  <si>
    <t xml:space="preserve">Verifica congruenza nuove opere</t>
  </si>
  <si>
    <t xml:space="preserve">7800</t>
  </si>
  <si>
    <t xml:space="preserve">8000</t>
  </si>
  <si>
    <t xml:space="preserve">8100</t>
  </si>
  <si>
    <t xml:space="preserve">8200</t>
  </si>
  <si>
    <t xml:space="preserve">8300</t>
  </si>
  <si>
    <t xml:space="preserve">8400</t>
  </si>
  <si>
    <t xml:space="preserve">8500</t>
  </si>
  <si>
    <t xml:space="preserve">8600</t>
  </si>
  <si>
    <t xml:space="preserve">8700</t>
  </si>
  <si>
    <t xml:space="preserve">8800</t>
  </si>
  <si>
    <t xml:space="preserve">8900</t>
  </si>
  <si>
    <t xml:space="preserve">9000</t>
  </si>
  <si>
    <t xml:space="preserve">9100</t>
  </si>
  <si>
    <t xml:space="preserve">9200</t>
  </si>
  <si>
    <t xml:space="preserve">9700</t>
  </si>
  <si>
    <t xml:space="preserve">9800</t>
  </si>
  <si>
    <t xml:space="preserve">9900</t>
  </si>
  <si>
    <t xml:space="preserve">10000</t>
  </si>
  <si>
    <t xml:space="preserve">10100</t>
  </si>
  <si>
    <t xml:space="preserve">10200</t>
  </si>
  <si>
    <t xml:space="preserve">10300</t>
  </si>
  <si>
    <t xml:space="preserve">10400</t>
  </si>
  <si>
    <t xml:space="preserve">10500</t>
  </si>
  <si>
    <t xml:space="preserve">10600</t>
  </si>
  <si>
    <t xml:space="preserve">10700</t>
  </si>
  <si>
    <t xml:space="preserve">10800</t>
  </si>
  <si>
    <t xml:space="preserve">10900</t>
  </si>
  <si>
    <t xml:space="preserve">11000</t>
  </si>
  <si>
    <t xml:space="preserve">11100</t>
  </si>
  <si>
    <t xml:space="preserve">11200</t>
  </si>
  <si>
    <t xml:space="preserve">11300</t>
  </si>
  <si>
    <t xml:space="preserve">11400</t>
  </si>
  <si>
    <t xml:space="preserve">11500</t>
  </si>
  <si>
    <t xml:space="preserve">11600</t>
  </si>
  <si>
    <t xml:space="preserve">11700</t>
  </si>
  <si>
    <t xml:space="preserve">11800</t>
  </si>
  <si>
    <t xml:space="preserve">11900</t>
  </si>
  <si>
    <t xml:space="preserve">12000</t>
  </si>
  <si>
    <t xml:space="preserve">12100</t>
  </si>
  <si>
    <t xml:space="preserve">12200</t>
  </si>
  <si>
    <t xml:space="preserve">12300</t>
  </si>
  <si>
    <t xml:space="preserve">12400</t>
  </si>
  <si>
    <t xml:space="preserve">12500</t>
  </si>
  <si>
    <t xml:space="preserve">12600</t>
  </si>
  <si>
    <t xml:space="preserve">12700</t>
  </si>
  <si>
    <t xml:space="preserve">12800</t>
  </si>
  <si>
    <t xml:space="preserve">12900</t>
  </si>
  <si>
    <t xml:space="preserve">13000</t>
  </si>
  <si>
    <t xml:space="preserve">Controllo completezza Laghi_in reti</t>
  </si>
  <si>
    <t xml:space="preserve">Verifica completezza codici opera per controllo di completezza dei collegamenti con i Potabilizzatori</t>
  </si>
  <si>
    <t xml:space="preserve">gestore potabilizzatore [idn]</t>
  </si>
  <si>
    <t xml:space="preserve">13300</t>
  </si>
  <si>
    <t xml:space="preserve">13500</t>
  </si>
  <si>
    <t xml:space="preserve">13600</t>
  </si>
  <si>
    <t xml:space="preserve">13900</t>
  </si>
  <si>
    <t xml:space="preserve">14100</t>
  </si>
  <si>
    <t xml:space="preserve">14200</t>
  </si>
  <si>
    <t xml:space="preserve">codice campo pozzi [idt]</t>
  </si>
  <si>
    <t xml:space="preserve">denominazione campo pozzi [testo]</t>
  </si>
  <si>
    <t xml:space="preserve">anno perforazione [anno]</t>
  </si>
  <si>
    <t xml:space="preserve">utilizzo annuo (0-100) [%]</t>
  </si>
  <si>
    <t xml:space="preserve">profondità di perforazione [m]</t>
  </si>
  <si>
    <t xml:space="preserve">diametro perforazione [mm]</t>
  </si>
  <si>
    <t xml:space="preserve">potenza installata [Kw]</t>
  </si>
  <si>
    <t xml:space="preserve">consumo di energia [kwh/anno]</t>
  </si>
  <si>
    <t xml:space="preserve">portata di utilizzo massima [l/s]</t>
  </si>
  <si>
    <t xml:space="preserve">portata di utilizzo minima [l/s]</t>
  </si>
  <si>
    <t xml:space="preserve">misura pressione [sn]</t>
  </si>
  <si>
    <t xml:space="preserve">episodi inquinamento 5anni [sn]</t>
  </si>
  <si>
    <t xml:space="preserve">ind.conf. anno perforazione [idt]</t>
  </si>
  <si>
    <t xml:space="preserve">ind.conf. potenza installata [idt]</t>
  </si>
  <si>
    <t xml:space="preserve">ind.conf. portata utilizzo max [idt]</t>
  </si>
  <si>
    <t xml:space="preserve">ind.conf. portata utilizzo min [idt]</t>
  </si>
  <si>
    <t xml:space="preserve">ids_codice - testo 16 car [utf8] [idt] 
es.PO00000001</t>
  </si>
  <si>
    <t xml:space="preserve">codice - testo 32 car [utf8] [testo]</t>
  </si>
  <si>
    <t xml:space="preserve">denominazione - testo 64 car [utf8] [testo]</t>
  </si>
  <si>
    <t xml:space="preserve">anno_perforazione - intero 4 byte [anno]</t>
  </si>
  <si>
    <t xml:space="preserve">profondita_perforazione - decimale 8 byte [m]</t>
  </si>
  <si>
    <t xml:space="preserve">diametro_perforazione - decimale 8 byte [mm]</t>
  </si>
  <si>
    <t xml:space="preserve">potenza_installata - decimale 8 byte [Kw]</t>
  </si>
  <si>
    <t xml:space="preserve">consumo_energia - decimale 8 byte [kwh/anno]</t>
  </si>
  <si>
    <t xml:space="preserve">portata_utilizzo_max - decimale 8 byte [l/s]</t>
  </si>
  <si>
    <t xml:space="preserve">portata_utilizzo_min - decimale 8 byte [l/s]</t>
  </si>
  <si>
    <t xml:space="preserve">pres_misura_pressione - binario 1 bit [sn]</t>
  </si>
  <si>
    <t xml:space="preserve">episodi_inquinamento5 - binario 1 bit [sn]</t>
  </si>
  <si>
    <t xml:space="preserve">idx_anno_perforazione - testo 2 car [utf8] [idt]</t>
  </si>
  <si>
    <t xml:space="preserve">idx_potenza_installata - testo 2 car [utf8] [idt]</t>
  </si>
  <si>
    <t xml:space="preserve">idx_portata_utilizzo_max - testo 2 car [utf8] [idt]</t>
  </si>
  <si>
    <t xml:space="preserve">idx_portata_utilizzo_min - testo 2 car [utf8] [idt]</t>
  </si>
  <si>
    <t xml:space="preserve">14500</t>
  </si>
  <si>
    <t xml:space="preserve">14700</t>
  </si>
  <si>
    <t xml:space="preserve">14800</t>
  </si>
  <si>
    <t xml:space="preserve">14900</t>
  </si>
  <si>
    <t xml:space="preserve">15000</t>
  </si>
  <si>
    <t xml:space="preserve">15100</t>
  </si>
  <si>
    <t xml:space="preserve">15200</t>
  </si>
  <si>
    <t xml:space="preserve">15300</t>
  </si>
  <si>
    <t xml:space="preserve">15400</t>
  </si>
  <si>
    <t xml:space="preserve">15500</t>
  </si>
  <si>
    <t xml:space="preserve">15600</t>
  </si>
  <si>
    <t xml:space="preserve">16100</t>
  </si>
  <si>
    <t xml:space="preserve">16200</t>
  </si>
  <si>
    <t xml:space="preserve">16300</t>
  </si>
  <si>
    <t xml:space="preserve">16400</t>
  </si>
  <si>
    <t xml:space="preserve">16500</t>
  </si>
  <si>
    <t xml:space="preserve">16600</t>
  </si>
  <si>
    <t xml:space="preserve">16700</t>
  </si>
  <si>
    <t xml:space="preserve">16800</t>
  </si>
  <si>
    <t xml:space="preserve">16900</t>
  </si>
  <si>
    <t xml:space="preserve">17000</t>
  </si>
  <si>
    <t xml:space="preserve">17100</t>
  </si>
  <si>
    <t xml:space="preserve">17200</t>
  </si>
  <si>
    <t xml:space="preserve">17300</t>
  </si>
  <si>
    <t xml:space="preserve">17400</t>
  </si>
  <si>
    <t xml:space="preserve">17500</t>
  </si>
  <si>
    <t xml:space="preserve">17600</t>
  </si>
  <si>
    <t xml:space="preserve">17700</t>
  </si>
  <si>
    <t xml:space="preserve">17800</t>
  </si>
  <si>
    <t xml:space="preserve">17900</t>
  </si>
  <si>
    <t xml:space="preserve">18000</t>
  </si>
  <si>
    <t xml:space="preserve">18100</t>
  </si>
  <si>
    <t xml:space="preserve">18200</t>
  </si>
  <si>
    <t xml:space="preserve">18300</t>
  </si>
  <si>
    <t xml:space="preserve">18400</t>
  </si>
  <si>
    <t xml:space="preserve">18500</t>
  </si>
  <si>
    <t xml:space="preserve">18600</t>
  </si>
  <si>
    <t xml:space="preserve">18700</t>
  </si>
  <si>
    <t xml:space="preserve">18800</t>
  </si>
  <si>
    <t xml:space="preserve">18900</t>
  </si>
  <si>
    <t xml:space="preserve">19000</t>
  </si>
  <si>
    <t xml:space="preserve">19100</t>
  </si>
  <si>
    <t xml:space="preserve">19200</t>
  </si>
  <si>
    <t xml:space="preserve">19300</t>
  </si>
  <si>
    <t xml:space="preserve">19400</t>
  </si>
  <si>
    <t xml:space="preserve">Controllo completezza pozzi_in reti</t>
  </si>
  <si>
    <t xml:space="preserve">anno installazione [anno]</t>
  </si>
  <si>
    <t xml:space="preserve">potenza [Kw]</t>
  </si>
  <si>
    <t xml:space="preserve">portata [l/s]</t>
  </si>
  <si>
    <t xml:space="preserve">prevalenza [M.C.A.]</t>
  </si>
  <si>
    <t xml:space="preserve">funziona riserva [sn]</t>
  </si>
  <si>
    <t xml:space="preserve">ind.conf. anno installazione [idt]</t>
  </si>
  <si>
    <t xml:space="preserve">ind.conf. potenza [idt]</t>
  </si>
  <si>
    <t xml:space="preserve">ind.conf. portata [idt]</t>
  </si>
  <si>
    <t xml:space="preserve">ind.conf. prevalenza [idt]</t>
  </si>
  <si>
    <t xml:space="preserve">Verifica codice opera</t>
  </si>
  <si>
    <t xml:space="preserve">anno_installazione - intero 4 byte [anno]</t>
  </si>
  <si>
    <t xml:space="preserve">potenza - decimale 8 byte [Kw]</t>
  </si>
  <si>
    <t xml:space="preserve">portata - decimale 8 byte [l/s]</t>
  </si>
  <si>
    <t xml:space="preserve">prevalenza - decimale 8 byte [M.C.A.]</t>
  </si>
  <si>
    <t xml:space="preserve">funziona_riserva - binario 1 bit [sn]</t>
  </si>
  <si>
    <t xml:space="preserve">idx_anno_installazione - testo 2 car [utf8] [idt]</t>
  </si>
  <si>
    <t xml:space="preserve">idx_potenza - testo 2 car [utf8] [idt]</t>
  </si>
  <si>
    <t xml:space="preserve">idx_portata - testo 2 car [utf8] [idt]</t>
  </si>
  <si>
    <t xml:space="preserve">idx_prevalenza - testo 2 car [utf8] [idt]</t>
  </si>
  <si>
    <t xml:space="preserve">Verifica opera stato delle opere </t>
  </si>
  <si>
    <t xml:space="preserve">19700</t>
  </si>
  <si>
    <t xml:space="preserve">19900</t>
  </si>
  <si>
    <t xml:space="preserve">20000</t>
  </si>
  <si>
    <t xml:space="preserve">20100</t>
  </si>
  <si>
    <t xml:space="preserve">20200</t>
  </si>
  <si>
    <t xml:space="preserve">20300</t>
  </si>
  <si>
    <t xml:space="preserve">20400</t>
  </si>
  <si>
    <t xml:space="preserve">20500</t>
  </si>
  <si>
    <t xml:space="preserve">20600</t>
  </si>
  <si>
    <t xml:space="preserve">20700</t>
  </si>
  <si>
    <t xml:space="preserve">20800</t>
  </si>
  <si>
    <t xml:space="preserve">20900</t>
  </si>
  <si>
    <t xml:space="preserve">21000</t>
  </si>
  <si>
    <t xml:space="preserve">Verifica CODICE Opera</t>
  </si>
  <si>
    <t xml:space="preserve">Congruenza codice opera/origine</t>
  </si>
  <si>
    <t xml:space="preserve">21300</t>
  </si>
  <si>
    <t xml:space="preserve">21500</t>
  </si>
  <si>
    <t xml:space="preserve">21600</t>
  </si>
  <si>
    <t xml:space="preserve">21900</t>
  </si>
  <si>
    <t xml:space="preserve">22100</t>
  </si>
  <si>
    <t xml:space="preserve">22200</t>
  </si>
  <si>
    <t xml:space="preserve">codice campo sorgenti [idt]</t>
  </si>
  <si>
    <t xml:space="preserve">denominazione campo sorgenti [testo]</t>
  </si>
  <si>
    <t xml:space="preserve">cunicolo di presa [sn]</t>
  </si>
  <si>
    <t xml:space="preserve">vasca captazione [sn]</t>
  </si>
  <si>
    <t xml:space="preserve">vasca misura [sn]</t>
  </si>
  <si>
    <t xml:space="preserve">vasca carico [sn]</t>
  </si>
  <si>
    <t xml:space="preserve">portata di utilizzo [l/s]</t>
  </si>
  <si>
    <t xml:space="preserve">ind.conf. portata utilizzo [idt]</t>
  </si>
  <si>
    <t xml:space="preserve">ids_codice - testo 16 car [utf8] [idt] 
es.SO00000001</t>
  </si>
  <si>
    <t xml:space="preserve">pres_cunicolo_presa - binario 1 bit [sn]</t>
  </si>
  <si>
    <t xml:space="preserve">pres_vasca_captazione - binario 1 bit [sn]</t>
  </si>
  <si>
    <t xml:space="preserve">pres_vasca_misura - binario 1 bit [sn]</t>
  </si>
  <si>
    <t xml:space="preserve">pres_vasca_carico - binario 1 bit [sn]</t>
  </si>
  <si>
    <t xml:space="preserve">portata_utilizzo - decimale 8 byte [l/s]</t>
  </si>
  <si>
    <t xml:space="preserve">idx_portata_utilizzo - testo 2 car [utf8] [idt]</t>
  </si>
  <si>
    <t xml:space="preserve">23500</t>
  </si>
  <si>
    <t xml:space="preserve">23700</t>
  </si>
  <si>
    <t xml:space="preserve">23800</t>
  </si>
  <si>
    <t xml:space="preserve">23900</t>
  </si>
  <si>
    <t xml:space="preserve">24000</t>
  </si>
  <si>
    <t xml:space="preserve">24100</t>
  </si>
  <si>
    <t xml:space="preserve">24200</t>
  </si>
  <si>
    <t xml:space="preserve">24300</t>
  </si>
  <si>
    <t xml:space="preserve">24400</t>
  </si>
  <si>
    <t xml:space="preserve">24500</t>
  </si>
  <si>
    <t xml:space="preserve">24600</t>
  </si>
  <si>
    <t xml:space="preserve">25100</t>
  </si>
  <si>
    <t xml:space="preserve">25200</t>
  </si>
  <si>
    <t xml:space="preserve">25300</t>
  </si>
  <si>
    <t xml:space="preserve">25400</t>
  </si>
  <si>
    <t xml:space="preserve">25500</t>
  </si>
  <si>
    <t xml:space="preserve">25600</t>
  </si>
  <si>
    <t xml:space="preserve">25700</t>
  </si>
  <si>
    <t xml:space="preserve">25800</t>
  </si>
  <si>
    <t xml:space="preserve">25900</t>
  </si>
  <si>
    <t xml:space="preserve">26000</t>
  </si>
  <si>
    <t xml:space="preserve">26100</t>
  </si>
  <si>
    <t xml:space="preserve">26200</t>
  </si>
  <si>
    <t xml:space="preserve">26300</t>
  </si>
  <si>
    <t xml:space="preserve">26400</t>
  </si>
  <si>
    <t xml:space="preserve">26500</t>
  </si>
  <si>
    <t xml:space="preserve">26600</t>
  </si>
  <si>
    <t xml:space="preserve">26700</t>
  </si>
  <si>
    <t xml:space="preserve">26800</t>
  </si>
  <si>
    <t xml:space="preserve">26900</t>
  </si>
  <si>
    <t xml:space="preserve">27000</t>
  </si>
  <si>
    <t xml:space="preserve">27100</t>
  </si>
  <si>
    <t xml:space="preserve">27200</t>
  </si>
  <si>
    <t xml:space="preserve">27300</t>
  </si>
  <si>
    <t xml:space="preserve">27400</t>
  </si>
  <si>
    <t xml:space="preserve">27500</t>
  </si>
  <si>
    <t xml:space="preserve">27600</t>
  </si>
  <si>
    <t xml:space="preserve">27700</t>
  </si>
  <si>
    <t xml:space="preserve">27800</t>
  </si>
  <si>
    <t xml:space="preserve">27900</t>
  </si>
  <si>
    <t xml:space="preserve">28000</t>
  </si>
  <si>
    <t xml:space="preserve">28100</t>
  </si>
  <si>
    <t xml:space="preserve">28200</t>
  </si>
  <si>
    <t xml:space="preserve">Controllo completezza sorgenti_in reti</t>
  </si>
  <si>
    <t xml:space="preserve">28500</t>
  </si>
  <si>
    <t xml:space="preserve">28700</t>
  </si>
  <si>
    <t xml:space="preserve">28800</t>
  </si>
  <si>
    <t xml:space="preserve">29100</t>
  </si>
  <si>
    <t xml:space="preserve">29300</t>
  </si>
  <si>
    <t xml:space="preserve">29400</t>
  </si>
  <si>
    <t xml:space="preserve">profondità s.l.m [m]</t>
  </si>
  <si>
    <t xml:space="preserve">lunghezza [m]</t>
  </si>
  <si>
    <t xml:space="preserve">diametro [mm]</t>
  </si>
  <si>
    <t xml:space="preserve">note [testo]</t>
  </si>
  <si>
    <t xml:space="preserve">ids_codice - testo 16 car [utf8] [idt]</t>
  </si>
  <si>
    <t xml:space="preserve">profondita_slm - intero 4 byte [m]</t>
  </si>
  <si>
    <t xml:space="preserve">lunghezza - decimale 8 byte [m]</t>
  </si>
  <si>
    <t xml:space="preserve">diametro - decimale 8 byte [mm]</t>
  </si>
  <si>
    <t xml:space="preserve">note - testo 255 car [utf8] [testo]</t>
  </si>
  <si>
    <t xml:space="preserve">Num opere anno A-1</t>
  </si>
  <si>
    <t xml:space="preserve">Controllo completezza Mari_inpotab</t>
  </si>
  <si>
    <t xml:space="preserve">Verifica completezza foglio Mari_inpotab</t>
  </si>
  <si>
    <t xml:space="preserve">TR556</t>
  </si>
  <si>
    <t xml:space="preserve">Verifica stato opera</t>
  </si>
  <si>
    <t xml:space="preserve">tipo trattamento [idn]</t>
  </si>
  <si>
    <t xml:space="preserve">anno ristrutturazione civili [anno]</t>
  </si>
  <si>
    <t xml:space="preserve">conservazione op.civili [idn]</t>
  </si>
  <si>
    <t xml:space="preserve">anno ristrutturazione elet.mecc. [anno]</t>
  </si>
  <si>
    <t xml:space="preserve">conservazione op.elettr.mecc. [idn]</t>
  </si>
  <si>
    <t xml:space="preserve">volume trattabile [Mln/gg]</t>
  </si>
  <si>
    <t xml:space="preserve">volume trattato [mc/anno]</t>
  </si>
  <si>
    <t xml:space="preserve">volume in uscita immesso all'utilizzazione (A06) [mc/anno]</t>
  </si>
  <si>
    <t xml:space="preserve">presidio medio impianto [hr/gg]</t>
  </si>
  <si>
    <t xml:space="preserve">presidio saltuario [sn]</t>
  </si>
  <si>
    <t xml:space="preserve">riserva di acqua [mc]</t>
  </si>
  <si>
    <t xml:space="preserve">misura portata in ingresso impianto [sn]</t>
  </si>
  <si>
    <t xml:space="preserve">misura portata in uscita impianto [sn]</t>
  </si>
  <si>
    <t xml:space="preserve">tra grigliatura [sn]</t>
  </si>
  <si>
    <t xml:space="preserve">tra dissabbiamento [sn]</t>
  </si>
  <si>
    <t xml:space="preserve">tra chiarificazione [sn]</t>
  </si>
  <si>
    <t xml:space="preserve">trattamento filtrazione rapida [idn]</t>
  </si>
  <si>
    <t xml:space="preserve">trattamento ossidazione e riduzione [idn]</t>
  </si>
  <si>
    <t xml:space="preserve">tra precipitazione [sn]</t>
  </si>
  <si>
    <t xml:space="preserve">tra strippaggio [sn]</t>
  </si>
  <si>
    <t xml:space="preserve">trattamento a carboni attivi [idn]</t>
  </si>
  <si>
    <t xml:space="preserve">tra resine scambiatrici ioni [sn]</t>
  </si>
  <si>
    <t xml:space="preserve">tra elettrodialisi [sn]</t>
  </si>
  <si>
    <t xml:space="preserve">tra osmosi inversa [sn]</t>
  </si>
  <si>
    <t xml:space="preserve">tra filtrazione lenta [sn]</t>
  </si>
  <si>
    <t xml:space="preserve">tra processi biologici [sn]</t>
  </si>
  <si>
    <t xml:space="preserve">tra micro ultra filtrazione [sn]</t>
  </si>
  <si>
    <t xml:space="preserve">tra fanghi [sn]</t>
  </si>
  <si>
    <t xml:space="preserve">tra disinfezione ozonazione [sn]</t>
  </si>
  <si>
    <t xml:space="preserve">tra irraggiamento uv [sn]</t>
  </si>
  <si>
    <t xml:space="preserve">rim ferro [sn]</t>
  </si>
  <si>
    <t xml:space="preserve">rim manganese [sn]</t>
  </si>
  <si>
    <t xml:space="preserve">rim ammoniaca nitrati [sn]</t>
  </si>
  <si>
    <t xml:space="preserve">rim fosfati [sn]</t>
  </si>
  <si>
    <t xml:space="preserve">rim metalli pesanti [sn]</t>
  </si>
  <si>
    <t xml:space="preserve">rim trialometani [sn]</t>
  </si>
  <si>
    <t xml:space="preserve">rim organo alogenati [sn]</t>
  </si>
  <si>
    <t xml:space="preserve">rim anidride solforosa [sn]</t>
  </si>
  <si>
    <t xml:space="preserve">ind.conf. anno ristruttura op.civili [idt]</t>
  </si>
  <si>
    <t xml:space="preserve">ind.conf. anno ristruttura op.el.mec. [idt]</t>
  </si>
  <si>
    <t xml:space="preserve">ind.conf. volume trattabile giorno [idt]</t>
  </si>
  <si>
    <t xml:space="preserve">ind.conf. volume trattato anno [idt]</t>
  </si>
  <si>
    <t xml:space="preserve">ind.conf. volume in uscita immesso all'utilizzazione (A06) [idt]</t>
  </si>
  <si>
    <t xml:space="preserve">ids_codice - testo 16 car [utf8] [idt] 
es.PT00000001</t>
  </si>
  <si>
    <t xml:space="preserve">id_tipo_trattamento - intero 4 byte [idn]</t>
  </si>
  <si>
    <t xml:space="preserve">anno_ristruttura_civile - intero 4 byte [anno]</t>
  </si>
  <si>
    <t xml:space="preserve">id_conservazione_civile - intero 4 byte [idn]</t>
  </si>
  <si>
    <t xml:space="preserve">anno_ristruttura_elmec - intero 4 byte [anno]</t>
  </si>
  <si>
    <t xml:space="preserve">id_conservazione_elmec - intero 4 byte [idn]</t>
  </si>
  <si>
    <t xml:space="preserve">volume_trattabile_giorno - decimale 8 byte [Mln/gg]</t>
  </si>
  <si>
    <t xml:space="preserve">volume_trattato_anno - decimale 8 byte [mc/anno]</t>
  </si>
  <si>
    <t xml:space="preserve">presidio_ore_giorno - decimale 8 byte [hr/gg]</t>
  </si>
  <si>
    <t xml:space="preserve">presidio_saltuario - binario 1 bit [sn]</t>
  </si>
  <si>
    <t xml:space="preserve">riserva_acqua - decimale 8 byte [mc]</t>
  </si>
  <si>
    <t xml:space="preserve">tra_grigliatura - binario 1 bit [sn]</t>
  </si>
  <si>
    <t xml:space="preserve">tra_dissabbiamento - binario 1 bit [sn]</t>
  </si>
  <si>
    <t xml:space="preserve">tra_chiarificazione - binario 1 bit [sn]</t>
  </si>
  <si>
    <t xml:space="preserve">id_tra_filtraz_rapida - intero 4 byte [idn]</t>
  </si>
  <si>
    <t xml:space="preserve">id_tra_ossida_riduzione - intero 4 byte [idn]</t>
  </si>
  <si>
    <t xml:space="preserve">tra_precipitazione - binario 1 bit [sn]</t>
  </si>
  <si>
    <t xml:space="preserve">tra_strippaggio - binario 1 bit [sn]</t>
  </si>
  <si>
    <t xml:space="preserve">id_tra_acarboni_attivi - intero 4 byte [idn]</t>
  </si>
  <si>
    <t xml:space="preserve">tra_resine_scambiatrici_ioni - binario 1 bit [sn]</t>
  </si>
  <si>
    <t xml:space="preserve">tra_elettrodialisi - binario 1 bit [sn]</t>
  </si>
  <si>
    <t xml:space="preserve">tra_osmosi_inversa - binario 1 bit [sn]</t>
  </si>
  <si>
    <t xml:space="preserve">tra_filtrazione_lenta - binario 1 bit [sn]</t>
  </si>
  <si>
    <t xml:space="preserve">tra_processi_biologici - binario 1 bit [sn]</t>
  </si>
  <si>
    <t xml:space="preserve">tra_micro_ultra_filtrazione - binario 1 bit [sn]</t>
  </si>
  <si>
    <t xml:space="preserve">tra_fanghi - binario 1 bit [sn]</t>
  </si>
  <si>
    <t xml:space="preserve">tra_disinfezione_ozonazione - binario 1 bit [sn]</t>
  </si>
  <si>
    <t xml:space="preserve">tra_irraggiamento_uv - binario 1 bit [sn]</t>
  </si>
  <si>
    <t xml:space="preserve">rim_ferro - binario 1 bit [sn]</t>
  </si>
  <si>
    <t xml:space="preserve">rim_manganese - binario 1 bit [sn]</t>
  </si>
  <si>
    <t xml:space="preserve">rim_ammoniaca_nitrati - binario 1 bit [sn]</t>
  </si>
  <si>
    <t xml:space="preserve">rim_fosfati - binario 1 bit [sn]</t>
  </si>
  <si>
    <t xml:space="preserve">rim_metalli_pesanti - binario 1 bit [sn]</t>
  </si>
  <si>
    <t xml:space="preserve">rim_trialometani - binario 1 bit [sn]</t>
  </si>
  <si>
    <t xml:space="preserve">rim_organo_alogenati - binario 1 bit [sn]</t>
  </si>
  <si>
    <t xml:space="preserve">rim_anidride_solforosa - binario 1 bit [sn]</t>
  </si>
  <si>
    <t xml:space="preserve">idx_anno_ristruttura_civile - testo 2 car [utf8] [idt]</t>
  </si>
  <si>
    <t xml:space="preserve">idx_anno_ristruttura_elmec - testo 2 car [utf8] [idt]</t>
  </si>
  <si>
    <t xml:space="preserve">idx_volume_trattabile_giorno - testo 2 car [utf8] [idt]</t>
  </si>
  <si>
    <t xml:space="preserve">idx_volume_trattato_anno - testo 2 car [utf8] [idt]</t>
  </si>
  <si>
    <t xml:space="preserve">30700</t>
  </si>
  <si>
    <t xml:space="preserve">30900</t>
  </si>
  <si>
    <t xml:space="preserve">31000</t>
  </si>
  <si>
    <t xml:space="preserve">31100</t>
  </si>
  <si>
    <t xml:space="preserve">31200</t>
  </si>
  <si>
    <t xml:space="preserve">31300</t>
  </si>
  <si>
    <t xml:space="preserve">31400</t>
  </si>
  <si>
    <t xml:space="preserve">31500</t>
  </si>
  <si>
    <t xml:space="preserve">31600</t>
  </si>
  <si>
    <t xml:space="preserve">31700</t>
  </si>
  <si>
    <t xml:space="preserve">31800</t>
  </si>
  <si>
    <t xml:space="preserve">32100</t>
  </si>
  <si>
    <t xml:space="preserve">32200</t>
  </si>
  <si>
    <t xml:space="preserve">98600</t>
  </si>
  <si>
    <t xml:space="preserve">32300</t>
  </si>
  <si>
    <t xml:space="preserve">32400</t>
  </si>
  <si>
    <t xml:space="preserve">32500</t>
  </si>
  <si>
    <t xml:space="preserve">32600</t>
  </si>
  <si>
    <t xml:space="preserve">32700</t>
  </si>
  <si>
    <t xml:space="preserve">32800</t>
  </si>
  <si>
    <t xml:space="preserve">98400</t>
  </si>
  <si>
    <t xml:space="preserve">98500</t>
  </si>
  <si>
    <t xml:space="preserve">32900</t>
  </si>
  <si>
    <t xml:space="preserve">33000</t>
  </si>
  <si>
    <t xml:space="preserve">33100</t>
  </si>
  <si>
    <t xml:space="preserve">33200</t>
  </si>
  <si>
    <t xml:space="preserve">33300</t>
  </si>
  <si>
    <t xml:space="preserve">33400</t>
  </si>
  <si>
    <t xml:space="preserve">33500</t>
  </si>
  <si>
    <t xml:space="preserve">33600</t>
  </si>
  <si>
    <t xml:space="preserve">33700</t>
  </si>
  <si>
    <t xml:space="preserve">33800</t>
  </si>
  <si>
    <t xml:space="preserve">33900</t>
  </si>
  <si>
    <t xml:space="preserve">34000</t>
  </si>
  <si>
    <t xml:space="preserve">34100</t>
  </si>
  <si>
    <t xml:space="preserve">34200</t>
  </si>
  <si>
    <t xml:space="preserve">34300</t>
  </si>
  <si>
    <t xml:space="preserve">34400</t>
  </si>
  <si>
    <t xml:space="preserve">34500</t>
  </si>
  <si>
    <t xml:space="preserve">34600</t>
  </si>
  <si>
    <t xml:space="preserve">34700</t>
  </si>
  <si>
    <t xml:space="preserve">34800</t>
  </si>
  <si>
    <t xml:space="preserve">34900</t>
  </si>
  <si>
    <t xml:space="preserve">35000</t>
  </si>
  <si>
    <t xml:space="preserve">35100</t>
  </si>
  <si>
    <t xml:space="preserve">35200</t>
  </si>
  <si>
    <t xml:space="preserve">35300</t>
  </si>
  <si>
    <t xml:space="preserve">35400</t>
  </si>
  <si>
    <t xml:space="preserve">35500</t>
  </si>
  <si>
    <t xml:space="preserve">35600</t>
  </si>
  <si>
    <r>
      <rPr>
        <b val="true"/>
        <sz val="8"/>
        <color rgb="FF000000"/>
        <rFont val="Courier New"/>
        <family val="3"/>
        <charset val="1"/>
      </rPr>
      <t xml:space="preserve">35720</t>
    </r>
    <r>
      <rPr>
        <b val="true"/>
        <sz val="8"/>
        <color rgb="FFFF0000"/>
        <rFont val="Courier New"/>
        <family val="3"/>
        <charset val="1"/>
      </rPr>
      <t xml:space="preserve"> </t>
    </r>
  </si>
  <si>
    <t xml:space="preserve">35800</t>
  </si>
  <si>
    <t xml:space="preserve">35900</t>
  </si>
  <si>
    <t xml:space="preserve">36000</t>
  </si>
  <si>
    <t xml:space="preserve">98700</t>
  </si>
  <si>
    <t xml:space="preserve">36100</t>
  </si>
  <si>
    <t xml:space="preserve">Controllo completezza potab_in reti</t>
  </si>
  <si>
    <t xml:space="preserve">Controllo completezza potab_incaptaz</t>
  </si>
  <si>
    <t xml:space="preserve">Verifica completezza codici opera per controllo di completezza dei collegamenti con le captazioni</t>
  </si>
  <si>
    <t xml:space="preserve">37000</t>
  </si>
  <si>
    <t xml:space="preserve">37200</t>
  </si>
  <si>
    <t xml:space="preserve">37300</t>
  </si>
  <si>
    <t xml:space="preserve">37400</t>
  </si>
  <si>
    <t xml:space="preserve">37500</t>
  </si>
  <si>
    <t xml:space="preserve">37600</t>
  </si>
  <si>
    <t xml:space="preserve">37700</t>
  </si>
  <si>
    <t xml:space="preserve">37800</t>
  </si>
  <si>
    <t xml:space="preserve">37900</t>
  </si>
  <si>
    <t xml:space="preserve">38000</t>
  </si>
  <si>
    <t xml:space="preserve">38100</t>
  </si>
  <si>
    <t xml:space="preserve">38200</t>
  </si>
  <si>
    <t xml:space="preserve">38300</t>
  </si>
  <si>
    <t xml:space="preserve">codice captazione [idt]</t>
  </si>
  <si>
    <t xml:space="preserve">gestore captazione [idn]</t>
  </si>
  <si>
    <t xml:space="preserve">ids_codice_captazione - testo 16 car [utf8] [idt]</t>
  </si>
  <si>
    <t xml:space="preserve">id_gestore_captazione - intero 4 byte [idn]</t>
  </si>
  <si>
    <t xml:space="preserve">36400</t>
  </si>
  <si>
    <t xml:space="preserve">36600</t>
  </si>
  <si>
    <t xml:space="preserve">36700</t>
  </si>
  <si>
    <t xml:space="preserve">"Baco informatico"</t>
  </si>
  <si>
    <t xml:space="preserve">38600</t>
  </si>
  <si>
    <t xml:space="preserve">38800</t>
  </si>
  <si>
    <t xml:space="preserve">38900</t>
  </si>
  <si>
    <t xml:space="preserve">descrizione adduttrice [testo]</t>
  </si>
  <si>
    <t xml:space="preserve">portata media addotta [l/s]</t>
  </si>
  <si>
    <t xml:space="preserve">lunghezza totale [km]</t>
  </si>
  <si>
    <t xml:space="preserve">lunghezza rete telecontrollata [km]</t>
  </si>
  <si>
    <t xml:space="preserve">volume erogato [mc/anno]</t>
  </si>
  <si>
    <t xml:space="preserve">volume fatturato [mc/anno]</t>
  </si>
  <si>
    <t xml:space="preserve">volume acquistato da terzi [mc/anno]</t>
  </si>
  <si>
    <t xml:space="preserve">volume ceduto a terzi [mc/anno]</t>
  </si>
  <si>
    <t xml:space="preserve">numero utenti diretti [nr]</t>
  </si>
  <si>
    <t xml:space="preserve">numero utenti diretti - domestici [nr]</t>
  </si>
  <si>
    <t xml:space="preserve">numero utenti diretti - domestici - residenti [nr]</t>
  </si>
  <si>
    <t xml:space="preserve">numero utenze condominiali [nr]</t>
  </si>
  <si>
    <t xml:space="preserve">numero utenti indiretti [nr]</t>
  </si>
  <si>
    <t xml:space="preserve">numero utenti indiretti - domestici [nr]</t>
  </si>
  <si>
    <t xml:space="preserve">numero utenti indiretti - domestici - residenti [nr]</t>
  </si>
  <si>
    <t xml:space="preserve">utenze dotate di misuratore [nr]</t>
  </si>
  <si>
    <t xml:space="preserve">numero di riparazioni sulle condotte [nr]</t>
  </si>
  <si>
    <t xml:space="preserve">punti di clorazione sulla rete [nr]</t>
  </si>
  <si>
    <t xml:space="preserve">ind.conf. portata addotta [idt]</t>
  </si>
  <si>
    <t xml:space="preserve">ind.conf. lunghezza totale [idt]</t>
  </si>
  <si>
    <t xml:space="preserve">ind.conf. lunghezza rete telecontrollata [idt]</t>
  </si>
  <si>
    <t xml:space="preserve">ind.conf. volume immesso in rete [idt]</t>
  </si>
  <si>
    <t xml:space="preserve">ind.conf. volume erogato [idt]</t>
  </si>
  <si>
    <t xml:space="preserve">ind.conf. volume fatturato [idt]</t>
  </si>
  <si>
    <t xml:space="preserve">ind.conf. volume acquistato da terzi [idt]</t>
  </si>
  <si>
    <t xml:space="preserve">ind.conf. volume ceduto a terzi [idt]</t>
  </si>
  <si>
    <t xml:space="preserve">ids_codice - testo 16 car [utf8] [idt] 
es.AD00000001</t>
  </si>
  <si>
    <t xml:space="preserve">portata_addotta - decimale 8 byte [l/s]</t>
  </si>
  <si>
    <t xml:space="preserve">lunghezza_totale - decimale 8 byte [km]</t>
  </si>
  <si>
    <t xml:space="preserve">volume_immesso_rete - decimale 8 byte [km]</t>
  </si>
  <si>
    <t xml:space="preserve">volume_erogato - decimale 8 byte [km]</t>
  </si>
  <si>
    <t xml:space="preserve">volume_fatturato - decimale 8 byte [km]</t>
  </si>
  <si>
    <t xml:space="preserve">volume_acquistato_terzi - decimale 8 byte [km]</t>
  </si>
  <si>
    <t xml:space="preserve">volume_ceduto_terzi - decimale 8 byte [km]</t>
  </si>
  <si>
    <t xml:space="preserve">utenti_diretti - intero 4 byte [nr]</t>
  </si>
  <si>
    <t xml:space="preserve">utenti_diretti_domestici - intero 4 byte [nr]</t>
  </si>
  <si>
    <t xml:space="preserve">utenti_diretti_domestici_res - intero 4 byte [nr]</t>
  </si>
  <si>
    <t xml:space="preserve">utenti_condominiali - intero 4 byte [nr]</t>
  </si>
  <si>
    <t xml:space="preserve">utenti_indiretti - intero 4 byte [nr]</t>
  </si>
  <si>
    <t xml:space="preserve">utenti_indiretti_domestici - intero 4 byte [nr]</t>
  </si>
  <si>
    <t xml:space="preserve">utenti_indiretti_domestici_res - intero 4 byte [nr]</t>
  </si>
  <si>
    <t xml:space="preserve">utenze_con_misuratore - decimale 8 byte [km]</t>
  </si>
  <si>
    <t xml:space="preserve">punti_clorazione_rete - intero 4 byte [nr]</t>
  </si>
  <si>
    <t xml:space="preserve">idx_portata_addotta - testo 2 car [utf8] [idt]</t>
  </si>
  <si>
    <t xml:space="preserve">idx_lunghezza_totale - testo 2 car [utf8] [idt]</t>
  </si>
  <si>
    <t xml:space="preserve">idx_volume_immesso_rete - testo 2 car [utf8] [idt]</t>
  </si>
  <si>
    <t xml:space="preserve">idx_volume_erogato - testo 2 car [utf8] [idt]</t>
  </si>
  <si>
    <t xml:space="preserve">idx_volume_fatturato - testo 2 car [utf8] [idt]</t>
  </si>
  <si>
    <t xml:space="preserve">idx_volume_acquistato_terzi - testo 2 car [utf8] [idt]</t>
  </si>
  <si>
    <t xml:space="preserve">idx_volume_ceduto_terzi - testo 2 car [utf8] [idt]</t>
  </si>
  <si>
    <t xml:space="preserve">39200</t>
  </si>
  <si>
    <t xml:space="preserve">39400</t>
  </si>
  <si>
    <t xml:space="preserve">39500</t>
  </si>
  <si>
    <t xml:space="preserve">39600</t>
  </si>
  <si>
    <t xml:space="preserve">39700</t>
  </si>
  <si>
    <t xml:space="preserve">98800</t>
  </si>
  <si>
    <t xml:space="preserve">39800</t>
  </si>
  <si>
    <t xml:space="preserve">39900</t>
  </si>
  <si>
    <t xml:space="preserve">99000</t>
  </si>
  <si>
    <t xml:space="preserve">40300</t>
  </si>
  <si>
    <t xml:space="preserve">40400</t>
  </si>
  <si>
    <t xml:space="preserve">40500</t>
  </si>
  <si>
    <t xml:space="preserve">98900</t>
  </si>
  <si>
    <t xml:space="preserve">40600</t>
  </si>
  <si>
    <t xml:space="preserve">Controllo completezza Addut_in reti</t>
  </si>
  <si>
    <t xml:space="preserve">42900</t>
  </si>
  <si>
    <t xml:space="preserve">43100</t>
  </si>
  <si>
    <t xml:space="preserve">43200</t>
  </si>
  <si>
    <t xml:space="preserve">42400</t>
  </si>
  <si>
    <t xml:space="preserve">42600</t>
  </si>
  <si>
    <t xml:space="preserve">tipo serbatoio [idn]</t>
  </si>
  <si>
    <t xml:space="preserve">materiale [idn]</t>
  </si>
  <si>
    <t xml:space="preserve">volume serbatoio [mc]</t>
  </si>
  <si>
    <t xml:space="preserve">quota del serbatoio da terra [m]</t>
  </si>
  <si>
    <t xml:space="preserve">misura livello [sn]</t>
  </si>
  <si>
    <t xml:space="preserve">ind.conf. volume serbatoio [idt]</t>
  </si>
  <si>
    <t xml:space="preserve">ids_codice - testo 16 car [utf8] [idt] 
es.AC00000001</t>
  </si>
  <si>
    <t xml:space="preserve">id_tipo_serbatoio - intero 4 byte [idn]</t>
  </si>
  <si>
    <t xml:space="preserve">id_materiale - intero 4 byte [idn]</t>
  </si>
  <si>
    <t xml:space="preserve">volume_serbatoio - decimale 8 byte [mc]</t>
  </si>
  <si>
    <t xml:space="preserve">quota_serbatoio_terra - decimale 8 byte [m]</t>
  </si>
  <si>
    <t xml:space="preserve">pres_misura_livello - binario 1 bit [sn]</t>
  </si>
  <si>
    <t xml:space="preserve">idx_volume_serbatoio - testo 2 car [utf8] [idt]</t>
  </si>
  <si>
    <t xml:space="preserve">43700</t>
  </si>
  <si>
    <t xml:space="preserve">43800</t>
  </si>
  <si>
    <t xml:space="preserve">43900</t>
  </si>
  <si>
    <t xml:space="preserve">44000</t>
  </si>
  <si>
    <t xml:space="preserve">44100</t>
  </si>
  <si>
    <t xml:space="preserve">44200</t>
  </si>
  <si>
    <t xml:space="preserve">44300</t>
  </si>
  <si>
    <t xml:space="preserve">44400</t>
  </si>
  <si>
    <t xml:space="preserve">44500</t>
  </si>
  <si>
    <t xml:space="preserve">44600</t>
  </si>
  <si>
    <t xml:space="preserve">44700</t>
  </si>
  <si>
    <t xml:space="preserve">44800</t>
  </si>
  <si>
    <t xml:space="preserve">44900</t>
  </si>
  <si>
    <t xml:space="preserve">45000</t>
  </si>
  <si>
    <t xml:space="preserve">45100</t>
  </si>
  <si>
    <t xml:space="preserve">45200</t>
  </si>
  <si>
    <t xml:space="preserve">45300</t>
  </si>
  <si>
    <t xml:space="preserve">45400</t>
  </si>
  <si>
    <t xml:space="preserve">45500</t>
  </si>
  <si>
    <t xml:space="preserve">45600</t>
  </si>
  <si>
    <t xml:space="preserve">45700</t>
  </si>
  <si>
    <t xml:space="preserve">45800</t>
  </si>
  <si>
    <t xml:space="preserve">45900</t>
  </si>
  <si>
    <t xml:space="preserve">46000</t>
  </si>
  <si>
    <t xml:space="preserve">46100</t>
  </si>
  <si>
    <t xml:space="preserve">46200</t>
  </si>
  <si>
    <t xml:space="preserve">Controllo completezza accumuli_in reti</t>
  </si>
  <si>
    <t xml:space="preserve">codice adduzione [idt]</t>
  </si>
  <si>
    <t xml:space="preserve">gestore adduzione [idn]</t>
  </si>
  <si>
    <t xml:space="preserve">ids_codice_adduzione - testo 16 car [utf8] [idt]</t>
  </si>
  <si>
    <t xml:space="preserve">id_gestore_adduzione - intero 4 byte [idn]</t>
  </si>
  <si>
    <t xml:space="preserve">46500</t>
  </si>
  <si>
    <t xml:space="preserve">46700</t>
  </si>
  <si>
    <t xml:space="preserve">46800</t>
  </si>
  <si>
    <t xml:space="preserve">47100</t>
  </si>
  <si>
    <t xml:space="preserve">47300</t>
  </si>
  <si>
    <t xml:space="preserve">47400</t>
  </si>
  <si>
    <t xml:space="preserve">ids_codice - testo 16 car [utf8] [idt] 
es.PG00000001</t>
  </si>
  <si>
    <t xml:space="preserve">47700</t>
  </si>
  <si>
    <t xml:space="preserve">47900</t>
  </si>
  <si>
    <t xml:space="preserve">48000</t>
  </si>
  <si>
    <t xml:space="preserve">48100</t>
  </si>
  <si>
    <t xml:space="preserve">48200</t>
  </si>
  <si>
    <t xml:space="preserve">48300</t>
  </si>
  <si>
    <t xml:space="preserve">48400</t>
  </si>
  <si>
    <t xml:space="preserve">48500</t>
  </si>
  <si>
    <t xml:space="preserve">48600</t>
  </si>
  <si>
    <t xml:space="preserve">48700</t>
  </si>
  <si>
    <t xml:space="preserve">48800</t>
  </si>
  <si>
    <t xml:space="preserve">48900</t>
  </si>
  <si>
    <t xml:space="preserve">49000</t>
  </si>
  <si>
    <t xml:space="preserve">49100</t>
  </si>
  <si>
    <t xml:space="preserve">49200</t>
  </si>
  <si>
    <t xml:space="preserve">49300</t>
  </si>
  <si>
    <t xml:space="preserve">49400</t>
  </si>
  <si>
    <t xml:space="preserve">49500</t>
  </si>
  <si>
    <t xml:space="preserve">49600</t>
  </si>
  <si>
    <t xml:space="preserve">49700</t>
  </si>
  <si>
    <t xml:space="preserve">49800</t>
  </si>
  <si>
    <t xml:space="preserve">49900</t>
  </si>
  <si>
    <t xml:space="preserve">50000</t>
  </si>
  <si>
    <t xml:space="preserve">50100</t>
  </si>
  <si>
    <t xml:space="preserve">50200</t>
  </si>
  <si>
    <t xml:space="preserve">50500</t>
  </si>
  <si>
    <t xml:space="preserve">50700</t>
  </si>
  <si>
    <t xml:space="preserve">50800</t>
  </si>
  <si>
    <t xml:space="preserve">50900</t>
  </si>
  <si>
    <t xml:space="preserve">51000</t>
  </si>
  <si>
    <t xml:space="preserve">51100</t>
  </si>
  <si>
    <t xml:space="preserve">51200</t>
  </si>
  <si>
    <t xml:space="preserve">51300</t>
  </si>
  <si>
    <t xml:space="preserve">51400</t>
  </si>
  <si>
    <t xml:space="preserve">51500</t>
  </si>
  <si>
    <t xml:space="preserve">51600</t>
  </si>
  <si>
    <t xml:space="preserve">51700</t>
  </si>
  <si>
    <t xml:space="preserve">51800</t>
  </si>
  <si>
    <t xml:space="preserve">52100</t>
  </si>
  <si>
    <t xml:space="preserve">52300</t>
  </si>
  <si>
    <t xml:space="preserve">52400</t>
  </si>
  <si>
    <t xml:space="preserve">codice serbatoio [idt]</t>
  </si>
  <si>
    <t xml:space="preserve">gestore serbatoio [idn]</t>
  </si>
  <si>
    <t xml:space="preserve">ids_codice_serbatoio - testo 16 car [utf8] [idt]</t>
  </si>
  <si>
    <t xml:space="preserve">id_gestore_serbatoio - intero 4 byte [idn]</t>
  </si>
  <si>
    <t xml:space="preserve">52700</t>
  </si>
  <si>
    <t xml:space="preserve">52900</t>
  </si>
  <si>
    <t xml:space="preserve">53000</t>
  </si>
  <si>
    <t xml:space="preserve">descrizione rete distribuzione [testo]</t>
  </si>
  <si>
    <t xml:space="preserve">lunghezza rete distrettualizzata [km]</t>
  </si>
  <si>
    <t xml:space="preserve">numero allacci [nr]</t>
  </si>
  <si>
    <t xml:space="preserve">calcolo Infrastructure Leakage Index (ILI) [sn]</t>
  </si>
  <si>
    <t xml:space="preserve">numero di riparazioni sugli allacci [nr]</t>
  </si>
  <si>
    <t xml:space="preserve">numero di riparazioni sulla rete [nr]</t>
  </si>
  <si>
    <t xml:space="preserve">pressione massima di esercizio [M.C.A.]</t>
  </si>
  <si>
    <t xml:space="preserve">pressione media di esercizio [M.C.A.]</t>
  </si>
  <si>
    <t xml:space="preserve">pressione minima di esercizio [M.C.A.]</t>
  </si>
  <si>
    <t xml:space="preserve">ind.conf. volume immesso rete [idt]</t>
  </si>
  <si>
    <t xml:space="preserve">ind.conf. volume terzi acquistato [idt]</t>
  </si>
  <si>
    <t xml:space="preserve">ind.conf. volume terzi ceduto [idt]</t>
  </si>
  <si>
    <t xml:space="preserve">ind.conf. lunghezza rete distrettualizzata [idt]</t>
  </si>
  <si>
    <t xml:space="preserve">ind.conf. calcolo Infrastructure Leakage Index (ILI) [idt]</t>
  </si>
  <si>
    <t xml:space="preserve">ind.conf. press_esercizio_max [idt]</t>
  </si>
  <si>
    <t xml:space="preserve">ind.conf. pressione media di esercizio [idt]</t>
  </si>
  <si>
    <t xml:space="preserve">ind.conf. pressione minima di esercizio [idt]</t>
  </si>
  <si>
    <t xml:space="preserve">ids_codice - testo 16 car [utf8] [idt] 
es.DI00000001</t>
  </si>
  <si>
    <t xml:space="preserve">lunghezza_distrettualizzata - decimale 8 byte [km]</t>
  </si>
  <si>
    <t xml:space="preserve">volume_immesso_rete - decimale 8 byte [mc/anno]</t>
  </si>
  <si>
    <t xml:space="preserve">volume_erogato - decimale 8 byte [mc/anno]</t>
  </si>
  <si>
    <t xml:space="preserve">volume_fatturato - decimale 8 byte [mc/anno]</t>
  </si>
  <si>
    <t xml:space="preserve">volume_terzi_acquistato - decimale 8 byte [mc/anno]</t>
  </si>
  <si>
    <t xml:space="preserve">volume_terzi_ceduto - decimale 8 byte [mc/anno]</t>
  </si>
  <si>
    <t xml:space="preserve">idx_volume_terzi_acquistato - testo 2 car [utf8] [idt]</t>
  </si>
  <si>
    <t xml:space="preserve">idx_volume_terzi_ceduto - testo 2 car [utf8] [idt]</t>
  </si>
  <si>
    <t xml:space="preserve">idx_lunghezza_distrettualizzata - testo 2 car [utf8] [idt]</t>
  </si>
  <si>
    <t xml:space="preserve">Verifica completezza Distribuzioni comuni serviti (verifica che tutte le reti attive siano contenute nel foglio di dettaglio Distrib_com_serv)</t>
  </si>
  <si>
    <t xml:space="preserve">53300</t>
  </si>
  <si>
    <t xml:space="preserve">53500</t>
  </si>
  <si>
    <t xml:space="preserve">53600</t>
  </si>
  <si>
    <t xml:space="preserve">53700</t>
  </si>
  <si>
    <t xml:space="preserve">99400</t>
  </si>
  <si>
    <t xml:space="preserve">99100</t>
  </si>
  <si>
    <t xml:space="preserve">100400</t>
  </si>
  <si>
    <t xml:space="preserve">54500</t>
  </si>
  <si>
    <t xml:space="preserve">54600</t>
  </si>
  <si>
    <t xml:space="preserve">54700</t>
  </si>
  <si>
    <t xml:space="preserve">54800</t>
  </si>
  <si>
    <t xml:space="preserve">54900</t>
  </si>
  <si>
    <t xml:space="preserve">55000</t>
  </si>
  <si>
    <t xml:space="preserve">55100</t>
  </si>
  <si>
    <t xml:space="preserve">99200</t>
  </si>
  <si>
    <t xml:space="preserve">100200</t>
  </si>
  <si>
    <t xml:space="preserve">100300</t>
  </si>
  <si>
    <t xml:space="preserve">55200</t>
  </si>
  <si>
    <t xml:space="preserve">55300</t>
  </si>
  <si>
    <t xml:space="preserve">99600</t>
  </si>
  <si>
    <t xml:space="preserve">99800</t>
  </si>
  <si>
    <t xml:space="preserve">100000</t>
  </si>
  <si>
    <t xml:space="preserve">55400</t>
  </si>
  <si>
    <t xml:space="preserve">55500</t>
  </si>
  <si>
    <t xml:space="preserve">55600</t>
  </si>
  <si>
    <t xml:space="preserve">55700</t>
  </si>
  <si>
    <t xml:space="preserve">55800</t>
  </si>
  <si>
    <t xml:space="preserve">55900</t>
  </si>
  <si>
    <t xml:space="preserve">99300</t>
  </si>
  <si>
    <t xml:space="preserve">99500</t>
  </si>
  <si>
    <t xml:space="preserve">99700</t>
  </si>
  <si>
    <t xml:space="preserve">99900</t>
  </si>
  <si>
    <t xml:space="preserve">100100</t>
  </si>
  <si>
    <t xml:space="preserve">56000</t>
  </si>
  <si>
    <t xml:space="preserve">Controllo completezza distrib_com_serv</t>
  </si>
  <si>
    <t xml:space="preserve">popolazione servita (0-100) [%]</t>
  </si>
  <si>
    <t xml:space="preserve">popolazione_servita - decimale 8 byte [%]</t>
  </si>
  <si>
    <t xml:space="preserve">57700</t>
  </si>
  <si>
    <t xml:space="preserve">57900</t>
  </si>
  <si>
    <t xml:space="preserve">58000</t>
  </si>
  <si>
    <t xml:space="preserve">id_localita_istat [istat]</t>
  </si>
  <si>
    <t xml:space="preserve">id_comune_istat - testo 16 car [istat]</t>
  </si>
  <si>
    <t xml:space="preserve">popolazione_servita - decimale 8 byte [%] es.65.0</t>
  </si>
  <si>
    <t xml:space="preserve">descrizione rete fognatura [testo]</t>
  </si>
  <si>
    <t xml:space="preserve">lunghezza totale allacci [km]</t>
  </si>
  <si>
    <t xml:space="preserve">lunghezza rete mista soggetta a ispezione [km]</t>
  </si>
  <si>
    <t xml:space="preserve">lunghezza rete nera soggetta a ispezione [km]</t>
  </si>
  <si>
    <t xml:space="preserve">utenze totali [nr]</t>
  </si>
  <si>
    <t xml:space="preserve">utenze industriali [nr]</t>
  </si>
  <si>
    <t xml:space="preserve">volume utenze industriali [mc/anno]</t>
  </si>
  <si>
    <t xml:space="preserve">numero scaricatori piena [nr]</t>
  </si>
  <si>
    <t xml:space="preserve">episodi allagamento [nr]</t>
  </si>
  <si>
    <t xml:space="preserve">lunghezza conn.depuratore [km]</t>
  </si>
  <si>
    <t xml:space="preserve">scarico superficiale [sn]</t>
  </si>
  <si>
    <t xml:space="preserve">ind.conf. volume utenze industriali [idt]</t>
  </si>
  <si>
    <t xml:space="preserve">ind.conf. lunghezza totale allacci [idt]</t>
  </si>
  <si>
    <t xml:space="preserve">ind.conf. lunghezza rete mista soggetta a ispezione [idt]</t>
  </si>
  <si>
    <t xml:space="preserve">ind.conf. lunghezza rete nera soggetta a ispezione [idt]</t>
  </si>
  <si>
    <t xml:space="preserve">ids_codice - testo 16 car [utf8] [idt] 
es.FG00000001</t>
  </si>
  <si>
    <t xml:space="preserve">lunghezza_mista_ispezione - decimale 8 byte [km]</t>
  </si>
  <si>
    <t xml:space="preserve">lunghezza_nera_ispezione - decimale 8 byte [km]</t>
  </si>
  <si>
    <t xml:space="preserve">utenze_totali - intero 4 byte [nr]</t>
  </si>
  <si>
    <t xml:space="preserve">utenze_prod_autorizzate - intero 4 byte [nr]</t>
  </si>
  <si>
    <t xml:space="preserve">volume_prod_autorizzate - decimale 8 byte [mc/anno]</t>
  </si>
  <si>
    <t xml:space="preserve">scaricatori_piena - intero 4 byte [nr]</t>
  </si>
  <si>
    <t xml:space="preserve">episodi_allagamento - intero 4 byte [nr]</t>
  </si>
  <si>
    <t xml:space="preserve">lunghezza_depurata - decimale 8 byte [km]</t>
  </si>
  <si>
    <t xml:space="preserve">idx_volume_prod_autorizzate - testo 2 car [utf8] [idt]</t>
  </si>
  <si>
    <t xml:space="preserve">idx_lunghezza_mista_ispezione - testo 2 car [utf8] [idt]</t>
  </si>
  <si>
    <t xml:space="preserve">idx_lunghezza_nera_ispezione - testo 2 car [utf8] [idt]</t>
  </si>
  <si>
    <t xml:space="preserve">Verifica completezza Fognature comuni serviti (verifica che tutte le fognature attive siano contenute nel foglio di dettaglio Fognat_com_serv)</t>
  </si>
  <si>
    <t xml:space="preserve">59300</t>
  </si>
  <si>
    <t xml:space="preserve">59500</t>
  </si>
  <si>
    <t xml:space="preserve">59600</t>
  </si>
  <si>
    <t xml:space="preserve">59700</t>
  </si>
  <si>
    <t xml:space="preserve">101100</t>
  </si>
  <si>
    <t xml:space="preserve">101600</t>
  </si>
  <si>
    <t xml:space="preserve">101500</t>
  </si>
  <si>
    <t xml:space="preserve">59800</t>
  </si>
  <si>
    <t xml:space="preserve">59900</t>
  </si>
  <si>
    <t xml:space="preserve">60000</t>
  </si>
  <si>
    <t xml:space="preserve">60100</t>
  </si>
  <si>
    <t xml:space="preserve">60200</t>
  </si>
  <si>
    <t xml:space="preserve">60300</t>
  </si>
  <si>
    <t xml:space="preserve">101300</t>
  </si>
  <si>
    <t xml:space="preserve">101400</t>
  </si>
  <si>
    <t xml:space="preserve">60400</t>
  </si>
  <si>
    <t xml:space="preserve">60500</t>
  </si>
  <si>
    <t xml:space="preserve">60600</t>
  </si>
  <si>
    <t xml:space="preserve">60800</t>
  </si>
  <si>
    <t xml:space="preserve">101200</t>
  </si>
  <si>
    <t xml:space="preserve">60900</t>
  </si>
  <si>
    <t xml:space="preserve">Controllo completezza fognat_com_serv</t>
  </si>
  <si>
    <t xml:space="preserve">popolazione depurata (0-100) [%]</t>
  </si>
  <si>
    <t xml:space="preserve">popolazione_depurata - decimale 8 byte [%]</t>
  </si>
  <si>
    <t xml:space="preserve">62700</t>
  </si>
  <si>
    <t xml:space="preserve">62900</t>
  </si>
  <si>
    <t xml:space="preserve">63000</t>
  </si>
  <si>
    <t xml:space="preserve">63100</t>
  </si>
  <si>
    <t xml:space="preserve">popolazione_servita - decimale 8 byte [%] (es. 65.0)</t>
  </si>
  <si>
    <t xml:space="preserve">popolazione_depurata - decimale 8 byte [%] (es.92.5)</t>
  </si>
  <si>
    <t xml:space="preserve">anno ristrutturazione elet.mec. [anno]</t>
  </si>
  <si>
    <t xml:space="preserve">conservazione op.elet.mec. [idn]</t>
  </si>
  <si>
    <t xml:space="preserve">sgrigliatore [sn]</t>
  </si>
  <si>
    <t xml:space="preserve">ids_codice - testo 16 car [utf8] [idt] 
es.SL00000001</t>
  </si>
  <si>
    <t xml:space="preserve">pres_sgrgliatore - binario 1 bit [sn]</t>
  </si>
  <si>
    <t xml:space="preserve">63400</t>
  </si>
  <si>
    <t xml:space="preserve">63600</t>
  </si>
  <si>
    <t xml:space="preserve">63700</t>
  </si>
  <si>
    <t xml:space="preserve">63800</t>
  </si>
  <si>
    <t xml:space="preserve">63900</t>
  </si>
  <si>
    <t xml:space="preserve">64000</t>
  </si>
  <si>
    <t xml:space="preserve">64100</t>
  </si>
  <si>
    <t xml:space="preserve">64200</t>
  </si>
  <si>
    <t xml:space="preserve">64300</t>
  </si>
  <si>
    <t xml:space="preserve">64400</t>
  </si>
  <si>
    <t xml:space="preserve">64500</t>
  </si>
  <si>
    <t xml:space="preserve">64600</t>
  </si>
  <si>
    <t xml:space="preserve">64700</t>
  </si>
  <si>
    <t xml:space="preserve">64800</t>
  </si>
  <si>
    <t xml:space="preserve">64900</t>
  </si>
  <si>
    <t xml:space="preserve">65000</t>
  </si>
  <si>
    <t xml:space="preserve">65100</t>
  </si>
  <si>
    <t xml:space="preserve">65200</t>
  </si>
  <si>
    <t xml:space="preserve">65300</t>
  </si>
  <si>
    <t xml:space="preserve">65400</t>
  </si>
  <si>
    <t xml:space="preserve">65500</t>
  </si>
  <si>
    <t xml:space="preserve">65600</t>
  </si>
  <si>
    <t xml:space="preserve">65700</t>
  </si>
  <si>
    <t xml:space="preserve">65800</t>
  </si>
  <si>
    <t xml:space="preserve">65900</t>
  </si>
  <si>
    <t xml:space="preserve">66000</t>
  </si>
  <si>
    <t xml:space="preserve">66300</t>
  </si>
  <si>
    <t xml:space="preserve">66500</t>
  </si>
  <si>
    <t xml:space="preserve">66600</t>
  </si>
  <si>
    <t xml:space="preserve">66700</t>
  </si>
  <si>
    <t xml:space="preserve">66800</t>
  </si>
  <si>
    <t xml:space="preserve">66900</t>
  </si>
  <si>
    <t xml:space="preserve">67000</t>
  </si>
  <si>
    <t xml:space="preserve">67100</t>
  </si>
  <si>
    <t xml:space="preserve">67200</t>
  </si>
  <si>
    <t xml:space="preserve">67300</t>
  </si>
  <si>
    <t xml:space="preserve">67400</t>
  </si>
  <si>
    <t xml:space="preserve">67500</t>
  </si>
  <si>
    <t xml:space="preserve">67600</t>
  </si>
  <si>
    <t xml:space="preserve">descrizione collettore [testo]</t>
  </si>
  <si>
    <t xml:space="preserve">volumi utenze industriali [mc/anno]</t>
  </si>
  <si>
    <t xml:space="preserve">volume trasportato [mc/anno]</t>
  </si>
  <si>
    <t xml:space="preserve">ind.conf. volume trasportato [idt]</t>
  </si>
  <si>
    <t xml:space="preserve">ind.conf. volumi utenze industriali [idt]</t>
  </si>
  <si>
    <t xml:space="preserve">ids_codice - testo 16 car [utf8] [idt] 
es.CL00000001</t>
  </si>
  <si>
    <t xml:space="preserve">utenze_industriali - intero 4 byte [nr]</t>
  </si>
  <si>
    <t xml:space="preserve">volumi_utenze_industriali - decimale 8 byte [mc/anno]</t>
  </si>
  <si>
    <t xml:space="preserve">volume_trasportato - decimale 8 byte [mc/anno]</t>
  </si>
  <si>
    <t xml:space="preserve">pres_scarico_superficiale - binario 1 bit [sn]</t>
  </si>
  <si>
    <t xml:space="preserve">numero_scaricatori_piena - intero 4 byte [nr]</t>
  </si>
  <si>
    <t xml:space="preserve">idx_volume_trasportato - testo 2 car [utf8] [idt]</t>
  </si>
  <si>
    <t xml:space="preserve">idx_volumi_utenze_industriali - testo 2 car [utf8] [idt]</t>
  </si>
  <si>
    <t xml:space="preserve">Verifica completezza Collettori comuni serviti (verifica che tutte i collettori attivi siano contenuti nel foglio di dettaglio Collett_com_serv)</t>
  </si>
  <si>
    <t xml:space="preserve">67900</t>
  </si>
  <si>
    <t xml:space="preserve">68100</t>
  </si>
  <si>
    <t xml:space="preserve">68200</t>
  </si>
  <si>
    <t xml:space="preserve">68300</t>
  </si>
  <si>
    <t xml:space="preserve">68500</t>
  </si>
  <si>
    <t xml:space="preserve">68600</t>
  </si>
  <si>
    <t xml:space="preserve">68700</t>
  </si>
  <si>
    <t xml:space="preserve">101900</t>
  </si>
  <si>
    <t xml:space="preserve">68800</t>
  </si>
  <si>
    <t xml:space="preserve">68900</t>
  </si>
  <si>
    <t xml:space="preserve">69000</t>
  </si>
  <si>
    <t xml:space="preserve">69100</t>
  </si>
  <si>
    <t xml:space="preserve">69200</t>
  </si>
  <si>
    <t xml:space="preserve">69300</t>
  </si>
  <si>
    <t xml:space="preserve">Controllo completezza collett_com_serv</t>
  </si>
  <si>
    <t xml:space="preserve">71100</t>
  </si>
  <si>
    <t xml:space="preserve">71300</t>
  </si>
  <si>
    <t xml:space="preserve">principale corpo idrico ricettore [testo]</t>
  </si>
  <si>
    <t xml:space="preserve">potenzialita progetto [AE]</t>
  </si>
  <si>
    <t xml:space="preserve">carico totale trattato [AE]</t>
  </si>
  <si>
    <t xml:space="preserve">carico civile trattato [AE]</t>
  </si>
  <si>
    <t xml:space="preserve">concentrazione media ingresso COD [mg/l]</t>
  </si>
  <si>
    <t xml:space="preserve">concentrazione media uscita COD [mg/l]</t>
  </si>
  <si>
    <t xml:space="preserve">volume totale trattato [mc/anno]</t>
  </si>
  <si>
    <t xml:space="preserve">vol reflui riutilizzo [mc/anno]</t>
  </si>
  <si>
    <t xml:space="preserve">rispetto D.Lgs.n.152/06 [sn]</t>
  </si>
  <si>
    <t xml:space="preserve">energia auto prodotta [kwh/anno]</t>
  </si>
  <si>
    <t xml:space="preserve">linea acqua [idn]</t>
  </si>
  <si>
    <t xml:space="preserve">numero linee acqua [nr]</t>
  </si>
  <si>
    <t xml:space="preserve">traa terziario [sn]</t>
  </si>
  <si>
    <t xml:space="preserve">traa imhoff [sn]</t>
  </si>
  <si>
    <t xml:space="preserve">traa biodischi [sn]</t>
  </si>
  <si>
    <t xml:space="preserve">traa letti percolatori [sn]</t>
  </si>
  <si>
    <t xml:space="preserve">traa equalizzazione [sn]</t>
  </si>
  <si>
    <t xml:space="preserve">traa griglia tradiziona [sn]</t>
  </si>
  <si>
    <t xml:space="preserve">traa griglia spinta [sn]</t>
  </si>
  <si>
    <t xml:space="preserve">traa dissabbiatura [sn]</t>
  </si>
  <si>
    <t xml:space="preserve">traa disoleatura [sn]</t>
  </si>
  <si>
    <t xml:space="preserve">traa sedimenta primaria [sn]</t>
  </si>
  <si>
    <t xml:space="preserve">traa denitrificazione [sn]</t>
  </si>
  <si>
    <t xml:space="preserve">traa ossida si nitrifica [sn]</t>
  </si>
  <si>
    <t xml:space="preserve">traa ossida no nitrifica [sn]</t>
  </si>
  <si>
    <t xml:space="preserve">traa defosfataz simulta [sn]</t>
  </si>
  <si>
    <t xml:space="preserve">traa sedimenta seconda [sn]</t>
  </si>
  <si>
    <t xml:space="preserve">traa chiariflo defosfata [sn]</t>
  </si>
  <si>
    <t xml:space="preserve">traa filtazione sabbia [sn]</t>
  </si>
  <si>
    <t xml:space="preserve">traa adsorb carbo attivi [sn]</t>
  </si>
  <si>
    <t xml:space="preserve">traa deodorizzazione [sn]</t>
  </si>
  <si>
    <t xml:space="preserve">traa disinfezione [sn]</t>
  </si>
  <si>
    <t xml:space="preserve">traa fitodepurazione [sn]</t>
  </si>
  <si>
    <t xml:space="preserve">traa lagunaggio [sn]</t>
  </si>
  <si>
    <t xml:space="preserve">trattamento acqua altro… [testo]</t>
  </si>
  <si>
    <t xml:space="preserve">linea fango [idn]</t>
  </si>
  <si>
    <t xml:space="preserve">numero linee fango [nr]</t>
  </si>
  <si>
    <t xml:space="preserve">traf ispessimento [sn]</t>
  </si>
  <si>
    <t xml:space="preserve">digestione anaerobica [idn]</t>
  </si>
  <si>
    <t xml:space="preserve">traf.digestione aerobica [sn]</t>
  </si>
  <si>
    <t xml:space="preserve">traf post ispessimento [sn]</t>
  </si>
  <si>
    <t xml:space="preserve">traf essicazione letto [sn]</t>
  </si>
  <si>
    <t xml:space="preserve">disidratazione [idn]</t>
  </si>
  <si>
    <t xml:space="preserve">traf essica termico [sn]</t>
  </si>
  <si>
    <t xml:space="preserve">traf inceneri termico [sn]</t>
  </si>
  <si>
    <t xml:space="preserve">destinazione fango [idn]</t>
  </si>
  <si>
    <t xml:space="preserve">liquami civili [mc/gg]</t>
  </si>
  <si>
    <t xml:space="preserve">volume liquami industriali [mc/gg]</t>
  </si>
  <si>
    <t xml:space="preserve">volume percolati [mc/gg]</t>
  </si>
  <si>
    <t xml:space="preserve">volume bottini [mc/gg]</t>
  </si>
  <si>
    <t xml:space="preserve">umidità residua dopo disidrataz.(0-100) [%]</t>
  </si>
  <si>
    <t xml:space="preserve">peso tal quale dei fanghi prodotti [t]</t>
  </si>
  <si>
    <t xml:space="preserve">peso tal quale fango riutilizzo agricoltura [t]</t>
  </si>
  <si>
    <t xml:space="preserve">peso tal quale fango riutilizzo compost [t]</t>
  </si>
  <si>
    <t xml:space="preserve">peso tal quale fango riutilizzo combustibile [t]</t>
  </si>
  <si>
    <t xml:space="preserve">peso tal quale fango riutilizzo altro modo [t]</t>
  </si>
  <si>
    <t xml:space="preserve">peso tal quale totale fanghi smaltiti [t]</t>
  </si>
  <si>
    <t xml:space="preserve">peso tal quale fanghi smaltiti in discarica [t]</t>
  </si>
  <si>
    <t xml:space="preserve">ind.conf. potenzialita progetto [idt]</t>
  </si>
  <si>
    <t xml:space="preserve">ind.conf. carico totale trattato [idt]</t>
  </si>
  <si>
    <t xml:space="preserve">ind.conf. carico civile trattato [idt]</t>
  </si>
  <si>
    <t xml:space="preserve">ind.conf. cod medio ingresso [idt]</t>
  </si>
  <si>
    <t xml:space="preserve">ind.conf. cod medio uscita [idt]</t>
  </si>
  <si>
    <t xml:space="preserve">ind.conf. volume totale trattato [idt]</t>
  </si>
  <si>
    <t xml:space="preserve">ind.conf. peso tal quale dei fanghi prodotti [idt]</t>
  </si>
  <si>
    <t xml:space="preserve">ind.conf. peso tal quale fango riutilizzo agricoltura [idt]</t>
  </si>
  <si>
    <t xml:space="preserve">ind.conf. peso tal quale fango riutilizzo compost [idt]</t>
  </si>
  <si>
    <t xml:space="preserve">ind.conf. peso tal quale fango riutilizzo combustibile [idt]</t>
  </si>
  <si>
    <t xml:space="preserve">ind.conf. peso tal quale fango riutilizzo altro modo [idt]</t>
  </si>
  <si>
    <t xml:space="preserve">ind.conf. peso tal quale totale fanghi smaltiti [idt]</t>
  </si>
  <si>
    <t xml:space="preserve">ind.conf. peso tal quale fanghi smaltiti in discarica [idt]</t>
  </si>
  <si>
    <t xml:space="preserve">ids_codice - testo 16 car [utf8] [idt] 
es.DE00000001</t>
  </si>
  <si>
    <t xml:space="preserve">corpo_idrico_ricettore - testo 64 car [utf8] [testo]</t>
  </si>
  <si>
    <t xml:space="preserve">potenzialita_progetto - decimale 8 byte [AE]</t>
  </si>
  <si>
    <t xml:space="preserve">carico_totale_trattato - decimale 8 byte [AE]</t>
  </si>
  <si>
    <t xml:space="preserve">carico_civile_trattato - decimale 8 byte [AE]</t>
  </si>
  <si>
    <t xml:space="preserve">cod_medio_ingresso - decimale 8 byte [mg/l]</t>
  </si>
  <si>
    <t xml:space="preserve">cod_medio_uscita - decimale 8 byte [mg/l]</t>
  </si>
  <si>
    <t xml:space="preserve">volume_totale_trattato - decimale 8 byte [mc/anno]</t>
  </si>
  <si>
    <t xml:space="preserve">vol_reflui_riutilizzo - decimale 8 byte [mc/anno]</t>
  </si>
  <si>
    <t xml:space="preserve">conforme152_06 - binario 1 bit [sn]</t>
  </si>
  <si>
    <t xml:space="preserve">energia_auto_prodotta - decimale 8 byte [kwh/anno]</t>
  </si>
  <si>
    <t xml:space="preserve">presidio_medio_impianto - decimale 8 byte [hr/gg]</t>
  </si>
  <si>
    <t xml:space="preserve">id_linea_acqua - intero 4 byte [idn]</t>
  </si>
  <si>
    <t xml:space="preserve">numero_linee_acqua - intero 4 byte [nr]</t>
  </si>
  <si>
    <t xml:space="preserve">traa_terziario - binario 1 bit [sn]</t>
  </si>
  <si>
    <t xml:space="preserve">traa_imhoff - binario 1 bit [sn]</t>
  </si>
  <si>
    <t xml:space="preserve">traa_biodischi - binario 1 bit [sn]</t>
  </si>
  <si>
    <t xml:space="preserve">traa_letti_percolatori - binario 1 bit [sn]</t>
  </si>
  <si>
    <t xml:space="preserve">traa_equalizzazione - binario 1 bit [sn]</t>
  </si>
  <si>
    <t xml:space="preserve">traa_griglia_tradiziona - binario 1 bit [sn]</t>
  </si>
  <si>
    <t xml:space="preserve">traa_griglia_spinta - binario 1 bit [sn]</t>
  </si>
  <si>
    <t xml:space="preserve">traa_dissabbiatura - binario 1 bit [sn]</t>
  </si>
  <si>
    <t xml:space="preserve">traa_disoleatura - binario 1 bit [sn]</t>
  </si>
  <si>
    <t xml:space="preserve">traa_sedimenta_primaria - binario 1 bit [sn]</t>
  </si>
  <si>
    <t xml:space="preserve">traa_denitrificazione - binario 1 bit [sn]</t>
  </si>
  <si>
    <t xml:space="preserve">traa_ossida_si_nitrifica - binario 1 bit [sn]</t>
  </si>
  <si>
    <t xml:space="preserve">traa_ossida_no_nitrifica - binario 1 bit [sn]</t>
  </si>
  <si>
    <t xml:space="preserve">traa_defosfataz_simulta - binario 1 bit [sn]</t>
  </si>
  <si>
    <t xml:space="preserve">traa_sedimenta_seconda - binario 1 bit [sn]</t>
  </si>
  <si>
    <t xml:space="preserve">traa_chiariflo_defosfata - binario 1 bit [sn]</t>
  </si>
  <si>
    <t xml:space="preserve">traa_filtazione_sabbia - binario 1 bit [sn]</t>
  </si>
  <si>
    <t xml:space="preserve">traa_adsorb_carbo_attivi - binario 1 bit [sn]</t>
  </si>
  <si>
    <t xml:space="preserve">traa_deodorizzazione - binario 1 bit [sn]</t>
  </si>
  <si>
    <t xml:space="preserve">traa_disinfezione - binario 1 bit [sn]</t>
  </si>
  <si>
    <t xml:space="preserve">traa_fitodepurazione - binario 1 bit [sn]</t>
  </si>
  <si>
    <t xml:space="preserve">traa_lagunaggio - binario 1 bit [sn]</t>
  </si>
  <si>
    <t xml:space="preserve">traa_00altro - testo 128 car [utf8] [testo]</t>
  </si>
  <si>
    <t xml:space="preserve">id_linea_fango - intero 4 byte [idn]</t>
  </si>
  <si>
    <t xml:space="preserve">numero_linee_fango - intero 4 byte [nr]</t>
  </si>
  <si>
    <t xml:space="preserve">traf_ispessimento - binario 1 bit [sn]</t>
  </si>
  <si>
    <t xml:space="preserve">traf_post_ispessimento - binario 1 bit [sn]</t>
  </si>
  <si>
    <t xml:space="preserve">traf_essicazione_letto - binario 1 bit [sn]</t>
  </si>
  <si>
    <t xml:space="preserve">id_disidratazione - intero 4 byte [idn]</t>
  </si>
  <si>
    <t xml:space="preserve">traf_essica_termico - binario 1 bit [sn]</t>
  </si>
  <si>
    <t xml:space="preserve">traf_inceneri_termico - binario 1 bit [sn]</t>
  </si>
  <si>
    <t xml:space="preserve">id_destinazione_fango - intero 4 byte [idn]</t>
  </si>
  <si>
    <t xml:space="preserve">s10_liquami_civili - decimale 8 byte [mc/gg]</t>
  </si>
  <si>
    <t xml:space="preserve">sf10_liquami_industriali - decimale 8 byte [mc/gg]</t>
  </si>
  <si>
    <t xml:space="preserve">sf10_percolati - decimale 8 byte [mc/gg]</t>
  </si>
  <si>
    <t xml:space="preserve">sf10_bottini - decimale 8 byte [mc/gg]</t>
  </si>
  <si>
    <t xml:space="preserve">sf10_umid_residu_disidra - decimale 8 byte [%]</t>
  </si>
  <si>
    <t xml:space="preserve">traf_fang_prodotti - decimale 8 byte [t]</t>
  </si>
  <si>
    <t xml:space="preserve">traf_fang_riutilizzati_agri - decimale 8 byte [t]</t>
  </si>
  <si>
    <t xml:space="preserve">traf_fang_riutilizzati_compost - decimale 8 byte [t]</t>
  </si>
  <si>
    <t xml:space="preserve">traf_fang_riutilizzati_combust - decimale 8 byte [t]</t>
  </si>
  <si>
    <t xml:space="preserve">traf_fang_riutilizzati_altro - decimale 8 byte [t]</t>
  </si>
  <si>
    <t xml:space="preserve">traf_fang_tot_smaltiti - decimale 8 byte [t]</t>
  </si>
  <si>
    <t xml:space="preserve">traf_fang_disca_smaltiti - decimale 8 byte [t]</t>
  </si>
  <si>
    <t xml:space="preserve">idx_potenzialita_progetto - testo 2 car [utf8] [idt]</t>
  </si>
  <si>
    <t xml:space="preserve">idx_carico_totale_trattato - testo 2 car [utf8] [idt]</t>
  </si>
  <si>
    <t xml:space="preserve">idx_carico_civile_trattato - testo 2 car [utf8] [idt]</t>
  </si>
  <si>
    <t xml:space="preserve">idx_cod_medio_ingresso - testo 2 car [utf8] [idt]</t>
  </si>
  <si>
    <t xml:space="preserve">idx_cod_medio_uscita - testo 2 car [utf8] [idt]</t>
  </si>
  <si>
    <t xml:space="preserve">idx_volume_totale_trattato - testo 2 car [utf8] [idt]</t>
  </si>
  <si>
    <t xml:space="preserve">idx_traf_fang_prodotti - testo 2 car [utf8] [idt]</t>
  </si>
  <si>
    <t xml:space="preserve">idx_traf_fang_riutilizzo_agri - testo 2 car [utf8] [idt]</t>
  </si>
  <si>
    <t xml:space="preserve">idx_traf_fang_riutilizzo_compost - testo 2 car [utf8] [idt]</t>
  </si>
  <si>
    <t xml:space="preserve">idx_traf_fang_riutilizzo_combust - testo 2 car [utf8] [idt]</t>
  </si>
  <si>
    <t xml:space="preserve">idx_traf_fang_riutilizzo_altro - testo 2 car [utf8] [idt]</t>
  </si>
  <si>
    <t xml:space="preserve">idx_traf_fang_tot_smaltiti - testo 2 car [utf8] [idt]</t>
  </si>
  <si>
    <t xml:space="preserve">idx_traf_fang_disca_smaltiti - testo 2 car [utf8] [idt]</t>
  </si>
  <si>
    <t xml:space="preserve">71600</t>
  </si>
  <si>
    <t xml:space="preserve">71800</t>
  </si>
  <si>
    <t xml:space="preserve">71900</t>
  </si>
  <si>
    <t xml:space="preserve">72000</t>
  </si>
  <si>
    <t xml:space="preserve">72100</t>
  </si>
  <si>
    <t xml:space="preserve">72200</t>
  </si>
  <si>
    <t xml:space="preserve">72300</t>
  </si>
  <si>
    <t xml:space="preserve">72400</t>
  </si>
  <si>
    <t xml:space="preserve">72500</t>
  </si>
  <si>
    <t xml:space="preserve">72600</t>
  </si>
  <si>
    <t xml:space="preserve">72700</t>
  </si>
  <si>
    <t xml:space="preserve">72800</t>
  </si>
  <si>
    <t xml:space="preserve">72900</t>
  </si>
  <si>
    <t xml:space="preserve">73000</t>
  </si>
  <si>
    <t xml:space="preserve">73100</t>
  </si>
  <si>
    <t xml:space="preserve">73200</t>
  </si>
  <si>
    <t xml:space="preserve">73300</t>
  </si>
  <si>
    <t xml:space="preserve">73400</t>
  </si>
  <si>
    <t xml:space="preserve">73500</t>
  </si>
  <si>
    <t xml:space="preserve">73600</t>
  </si>
  <si>
    <t xml:space="preserve">73700</t>
  </si>
  <si>
    <t xml:space="preserve">73800</t>
  </si>
  <si>
    <t xml:space="preserve">73900</t>
  </si>
  <si>
    <t xml:space="preserve">74000</t>
  </si>
  <si>
    <t xml:space="preserve">74100</t>
  </si>
  <si>
    <t xml:space="preserve">74200</t>
  </si>
  <si>
    <t xml:space="preserve">74300</t>
  </si>
  <si>
    <t xml:space="preserve">74400</t>
  </si>
  <si>
    <t xml:space="preserve">102300</t>
  </si>
  <si>
    <t xml:space="preserve">102400</t>
  </si>
  <si>
    <t xml:space="preserve">74500</t>
  </si>
  <si>
    <t xml:space="preserve">74600</t>
  </si>
  <si>
    <t xml:space="preserve">74700</t>
  </si>
  <si>
    <t xml:space="preserve">74800</t>
  </si>
  <si>
    <t xml:space="preserve">74900</t>
  </si>
  <si>
    <t xml:space="preserve">75000</t>
  </si>
  <si>
    <t xml:space="preserve">75100</t>
  </si>
  <si>
    <t xml:space="preserve">75200</t>
  </si>
  <si>
    <t xml:space="preserve">75300</t>
  </si>
  <si>
    <t xml:space="preserve">75400</t>
  </si>
  <si>
    <t xml:space="preserve">75500</t>
  </si>
  <si>
    <t xml:space="preserve">75600</t>
  </si>
  <si>
    <t xml:space="preserve">75700</t>
  </si>
  <si>
    <t xml:space="preserve">75800</t>
  </si>
  <si>
    <t xml:space="preserve">75900</t>
  </si>
  <si>
    <t xml:space="preserve">76000</t>
  </si>
  <si>
    <t xml:space="preserve">76100</t>
  </si>
  <si>
    <t xml:space="preserve">76200</t>
  </si>
  <si>
    <t xml:space="preserve">76300</t>
  </si>
  <si>
    <t xml:space="preserve">76400</t>
  </si>
  <si>
    <t xml:space="preserve">76500</t>
  </si>
  <si>
    <t xml:space="preserve">76600</t>
  </si>
  <si>
    <t xml:space="preserve">76610</t>
  </si>
  <si>
    <t xml:space="preserve">76620</t>
  </si>
  <si>
    <t xml:space="preserve">76700</t>
  </si>
  <si>
    <t xml:space="preserve">76800</t>
  </si>
  <si>
    <t xml:space="preserve">76900</t>
  </si>
  <si>
    <t xml:space="preserve">77000</t>
  </si>
  <si>
    <t xml:space="preserve">77110</t>
  </si>
  <si>
    <t xml:space="preserve">77210</t>
  </si>
  <si>
    <t xml:space="preserve">77300</t>
  </si>
  <si>
    <t xml:space="preserve">77400</t>
  </si>
  <si>
    <t xml:space="preserve">77500</t>
  </si>
  <si>
    <t xml:space="preserve">77600</t>
  </si>
  <si>
    <t xml:space="preserve">77700</t>
  </si>
  <si>
    <t xml:space="preserve">77800</t>
  </si>
  <si>
    <t xml:space="preserve">77900</t>
  </si>
  <si>
    <t xml:space="preserve">78000</t>
  </si>
  <si>
    <t xml:space="preserve">78100</t>
  </si>
  <si>
    <t xml:space="preserve">78200</t>
  </si>
  <si>
    <t xml:space="preserve">78400</t>
  </si>
  <si>
    <t xml:space="preserve">78600</t>
  </si>
  <si>
    <t xml:space="preserve">78700</t>
  </si>
  <si>
    <t xml:space="preserve">79000</t>
  </si>
  <si>
    <t xml:space="preserve">79100</t>
  </si>
  <si>
    <t xml:space="preserve">79200</t>
  </si>
  <si>
    <t xml:space="preserve">79300</t>
  </si>
  <si>
    <t xml:space="preserve">79400</t>
  </si>
  <si>
    <t xml:space="preserve">79500</t>
  </si>
  <si>
    <t xml:space="preserve">79600</t>
  </si>
  <si>
    <t xml:space="preserve">79700</t>
  </si>
  <si>
    <t xml:space="preserve">79800</t>
  </si>
  <si>
    <t xml:space="preserve">79900</t>
  </si>
  <si>
    <t xml:space="preserve">80000</t>
  </si>
  <si>
    <t xml:space="preserve">80100</t>
  </si>
  <si>
    <t xml:space="preserve">Controllo completezza DEPURAT_INCOLL</t>
  </si>
  <si>
    <t xml:space="preserve">Verifica codici opera per controllo di completezza dei collegamenti con le reti</t>
  </si>
  <si>
    <t xml:space="preserve">81000</t>
  </si>
  <si>
    <t xml:space="preserve">81200</t>
  </si>
  <si>
    <t xml:space="preserve">81300</t>
  </si>
  <si>
    <t xml:space="preserve">81400</t>
  </si>
  <si>
    <t xml:space="preserve">81500</t>
  </si>
  <si>
    <t xml:space="preserve">81600</t>
  </si>
  <si>
    <t xml:space="preserve">81700</t>
  </si>
  <si>
    <t xml:space="preserve">81800</t>
  </si>
  <si>
    <t xml:space="preserve">81900</t>
  </si>
  <si>
    <t xml:space="preserve">82000</t>
  </si>
  <si>
    <t xml:space="preserve">82100</t>
  </si>
  <si>
    <t xml:space="preserve">82200</t>
  </si>
  <si>
    <t xml:space="preserve">82300</t>
  </si>
  <si>
    <t xml:space="preserve">codice collettore [idt]</t>
  </si>
  <si>
    <t xml:space="preserve">gestore collettore [idn]</t>
  </si>
  <si>
    <t xml:space="preserve">ids_codice_collettore - testo 16 car [utf8] [idt]</t>
  </si>
  <si>
    <t xml:space="preserve">id_gestore_collettore - intero 4 byte [idn]</t>
  </si>
  <si>
    <t xml:space="preserve">80400</t>
  </si>
  <si>
    <t xml:space="preserve">80600</t>
  </si>
  <si>
    <t xml:space="preserve">80700</t>
  </si>
  <si>
    <t xml:space="preserve">Controllo incrociato su stato opera</t>
  </si>
  <si>
    <t xml:space="preserve">tipo scolmatore [idn]</t>
  </si>
  <si>
    <t xml:space="preserve">codice classificazione regionale (A2, B1, B2) [idt]</t>
  </si>
  <si>
    <t xml:space="preserve">Scolmatore di Baypass impianto [sn]</t>
  </si>
  <si>
    <t xml:space="preserve">materiale scolmatore [idn] (vedi.tabella: tinfra_inv_scol_materiali)</t>
  </si>
  <si>
    <t xml:space="preserve">larghezza utile pozzetto [m]</t>
  </si>
  <si>
    <t xml:space="preserve">lunghezza utile pozzetto [m]</t>
  </si>
  <si>
    <t xml:space="preserve">rapporto diluizione (Q.Iniz.Sfioro/Q.Nera) [nr]</t>
  </si>
  <si>
    <t xml:space="preserve">tipo di recapito [testo]</t>
  </si>
  <si>
    <t xml:space="preserve">descrizione recapito [testo]</t>
  </si>
  <si>
    <t xml:space="preserve">ids_codice - testo 16 car [utf8] [idt] 
es.SF00000001</t>
  </si>
  <si>
    <t xml:space="preserve">id_tipo_scolmatore - intero 4 byte [idn]</t>
  </si>
  <si>
    <t xml:space="preserve">scolmatore_bypass - binario 1 bit [sn]</t>
  </si>
  <si>
    <t xml:space="preserve">id_materiale_scolmatore - intero 4 byte [idn]</t>
  </si>
  <si>
    <t xml:space="preserve">larghezza_uti_pozzetto - decimale 8 byte [m]</t>
  </si>
  <si>
    <t xml:space="preserve">lunghezza_uti_pozzetto - decimale 8 byte [m]</t>
  </si>
  <si>
    <t xml:space="preserve">rapporto_diluizione - decimale 8 byte [nr]</t>
  </si>
  <si>
    <t xml:space="preserve">recapito_tipo - testo 32 car [utf8] [testo]</t>
  </si>
  <si>
    <t xml:space="preserve">recapito_descrizione - testo 64 car [utf8] [testo]</t>
  </si>
  <si>
    <t xml:space="preserve">82600</t>
  </si>
  <si>
    <t xml:space="preserve">82800</t>
  </si>
  <si>
    <t xml:space="preserve">82900</t>
  </si>
  <si>
    <t xml:space="preserve">83000</t>
  </si>
  <si>
    <t xml:space="preserve">83100</t>
  </si>
  <si>
    <t xml:space="preserve">83200</t>
  </si>
  <si>
    <t xml:space="preserve">83300</t>
  </si>
  <si>
    <t xml:space="preserve">83400</t>
  </si>
  <si>
    <t xml:space="preserve">83500</t>
  </si>
  <si>
    <t xml:space="preserve">83600</t>
  </si>
  <si>
    <t xml:space="preserve">102500</t>
  </si>
  <si>
    <t xml:space="preserve">83700</t>
  </si>
  <si>
    <t xml:space="preserve">83800</t>
  </si>
  <si>
    <t xml:space="preserve">83900</t>
  </si>
  <si>
    <t xml:space="preserve">84100</t>
  </si>
  <si>
    <t xml:space="preserve">84200</t>
  </si>
  <si>
    <t xml:space="preserve">84300</t>
  </si>
  <si>
    <t xml:space="preserve">84400</t>
  </si>
  <si>
    <t xml:space="preserve">84500</t>
  </si>
  <si>
    <t xml:space="preserve">84600</t>
  </si>
  <si>
    <t xml:space="preserve">84700</t>
  </si>
  <si>
    <t xml:space="preserve">84800</t>
  </si>
  <si>
    <t xml:space="preserve">84900</t>
  </si>
  <si>
    <t xml:space="preserve">85000</t>
  </si>
  <si>
    <t xml:space="preserve">85100</t>
  </si>
  <si>
    <t xml:space="preserve">85300</t>
  </si>
  <si>
    <t xml:space="preserve">Controllo completezza Scaricat_infog</t>
  </si>
  <si>
    <t xml:space="preserve">Consistenza
Scaricatori in stato 1-2/NO By-pass impianto</t>
  </si>
  <si>
    <t xml:space="preserve">codice fognatura [idt]</t>
  </si>
  <si>
    <t xml:space="preserve">gestore fognatura [idn]</t>
  </si>
  <si>
    <t xml:space="preserve">ids_codice_fognatura - testo 16 car [utf8] [idt]</t>
  </si>
  <si>
    <t xml:space="preserve">id_gestore_fognatura - intero 4 byte [idn]</t>
  </si>
  <si>
    <t xml:space="preserve">85600</t>
  </si>
  <si>
    <t xml:space="preserve">85800</t>
  </si>
  <si>
    <t xml:space="preserve">85900</t>
  </si>
  <si>
    <t xml:space="preserve">g.boaga NORD p.terra [m]</t>
  </si>
  <si>
    <t xml:space="preserve">g.boaga EST p.terra [m]</t>
  </si>
  <si>
    <t xml:space="preserve">fuso RIF. p.terra [nr]</t>
  </si>
  <si>
    <t xml:space="preserve">quota slm p.terra [m]</t>
  </si>
  <si>
    <t xml:space="preserve">localita p.terra [testo]</t>
  </si>
  <si>
    <t xml:space="preserve">comune p.terra [istat]</t>
  </si>
  <si>
    <t xml:space="preserve">lunghezza diffusione [m]</t>
  </si>
  <si>
    <t xml:space="preserve">distanza diffusori costa [m]</t>
  </si>
  <si>
    <t xml:space="preserve">ind.conf. lunghezza diffusione [idt]</t>
  </si>
  <si>
    <t xml:space="preserve">ind.conf. distanza diffusori costa [idt]</t>
  </si>
  <si>
    <t xml:space="preserve">ids_codice - testo 16 car [utf8] [idt] 
es.CS00000001</t>
  </si>
  <si>
    <t xml:space="preserve">diametro - intero 4 byte [mm]</t>
  </si>
  <si>
    <t xml:space="preserve">lunghezza_diffusione - decimale 8 byte [m]</t>
  </si>
  <si>
    <t xml:space="preserve">distanza_diffusori_costa - decimale 8 byte [m]</t>
  </si>
  <si>
    <t xml:space="preserve">idx_lunghezza_diffusione - testo 2 car [utf8] [idt]</t>
  </si>
  <si>
    <t xml:space="preserve">idx_distanza_diffusori_costa - testo 2 car [utf8] [idt]</t>
  </si>
  <si>
    <t xml:space="preserve">86200</t>
  </si>
  <si>
    <t xml:space="preserve">86400</t>
  </si>
  <si>
    <t xml:space="preserve">86500</t>
  </si>
  <si>
    <t xml:space="preserve">86600</t>
  </si>
  <si>
    <t xml:space="preserve">86700</t>
  </si>
  <si>
    <t xml:space="preserve">86800</t>
  </si>
  <si>
    <t xml:space="preserve">86900</t>
  </si>
  <si>
    <t xml:space="preserve">87000</t>
  </si>
  <si>
    <t xml:space="preserve">87100</t>
  </si>
  <si>
    <t xml:space="preserve">87200</t>
  </si>
  <si>
    <t xml:space="preserve">87300</t>
  </si>
  <si>
    <t xml:space="preserve">87400</t>
  </si>
  <si>
    <t xml:space="preserve">87500</t>
  </si>
  <si>
    <t xml:space="preserve">87600</t>
  </si>
  <si>
    <t xml:space="preserve">87700</t>
  </si>
  <si>
    <t xml:space="preserve">87800</t>
  </si>
  <si>
    <t xml:space="preserve">87900</t>
  </si>
  <si>
    <t xml:space="preserve">88000</t>
  </si>
  <si>
    <t xml:space="preserve">88100</t>
  </si>
  <si>
    <t xml:space="preserve">88200</t>
  </si>
  <si>
    <t xml:space="preserve">88300</t>
  </si>
</sst>
</file>

<file path=xl/styles.xml><?xml version="1.0" encoding="utf-8"?>
<styleSheet xmlns="http://schemas.openxmlformats.org/spreadsheetml/2006/main">
  <numFmts count="14">
    <numFmt numFmtId="164" formatCode="General"/>
    <numFmt numFmtId="165" formatCode="0%"/>
    <numFmt numFmtId="166" formatCode="0"/>
    <numFmt numFmtId="167" formatCode="General"/>
    <numFmt numFmtId="168" formatCode="@"/>
    <numFmt numFmtId="169" formatCode="_-* #,##0.00_-;\-* #,##0.00_-;_-* \-??_-;_-@_-"/>
    <numFmt numFmtId="170" formatCode="m/d/yyyy\ h:mm"/>
    <numFmt numFmtId="171" formatCode="0.0"/>
    <numFmt numFmtId="172" formatCode="m/d/yyyy"/>
    <numFmt numFmtId="173" formatCode="0.00%"/>
    <numFmt numFmtId="174" formatCode="0.0%"/>
    <numFmt numFmtId="175" formatCode="0.0000"/>
    <numFmt numFmtId="176" formatCode="0.00"/>
    <numFmt numFmtId="177" formatCode="0.000000"/>
  </numFmts>
  <fonts count="48">
    <font>
      <sz val="10"/>
      <name val="Arial"/>
      <family val="0"/>
      <charset val="1"/>
    </font>
    <font>
      <sz val="10"/>
      <name val="Arial"/>
      <family val="0"/>
    </font>
    <font>
      <sz val="10"/>
      <name val="Arial"/>
      <family val="0"/>
    </font>
    <font>
      <sz val="10"/>
      <name val="Arial"/>
      <family val="0"/>
    </font>
    <font>
      <sz val="10"/>
      <name val="Arial"/>
      <family val="2"/>
      <charset val="1"/>
    </font>
    <font>
      <sz val="11"/>
      <color rgb="FF000000"/>
      <name val="Calibri"/>
      <family val="2"/>
      <charset val="1"/>
    </font>
    <font>
      <sz val="10"/>
      <color rgb="FF000000"/>
      <name val="Arial"/>
      <family val="2"/>
      <charset val="1"/>
    </font>
    <font>
      <sz val="10"/>
      <name val="Arial Unicode MS"/>
      <family val="2"/>
      <charset val="1"/>
    </font>
    <font>
      <sz val="10"/>
      <name val="Calibri"/>
      <family val="2"/>
      <charset val="1"/>
    </font>
    <font>
      <u val="single"/>
      <sz val="10"/>
      <name val="Calibri"/>
      <family val="2"/>
      <charset val="1"/>
    </font>
    <font>
      <sz val="10"/>
      <color rgb="FFFF0000"/>
      <name val="Calibri"/>
      <family val="2"/>
      <charset val="1"/>
    </font>
    <font>
      <b val="true"/>
      <sz val="10"/>
      <name val="Calibri"/>
      <family val="2"/>
      <charset val="1"/>
    </font>
    <font>
      <b val="true"/>
      <i val="true"/>
      <sz val="10"/>
      <name val="Calibri"/>
      <family val="2"/>
      <charset val="1"/>
    </font>
    <font>
      <b val="true"/>
      <sz val="10"/>
      <color rgb="FFFF0000"/>
      <name val="Calibri"/>
      <family val="2"/>
      <charset val="1"/>
    </font>
    <font>
      <sz val="8"/>
      <color rgb="FF000000"/>
      <name val="Arial"/>
      <family val="2"/>
      <charset val="1"/>
    </font>
    <font>
      <sz val="8"/>
      <name val="Arial"/>
      <family val="2"/>
      <charset val="1"/>
    </font>
    <font>
      <sz val="8"/>
      <color rgb="FFFF0000"/>
      <name val="Arial"/>
      <family val="2"/>
      <charset val="1"/>
    </font>
    <font>
      <u val="single"/>
      <sz val="8"/>
      <color rgb="FFFF0000"/>
      <name val="Arial"/>
      <family val="2"/>
      <charset val="1"/>
    </font>
    <font>
      <sz val="8"/>
      <color rgb="FF000000"/>
      <name val="Courier New"/>
      <family val="3"/>
      <charset val="1"/>
    </font>
    <font>
      <sz val="8"/>
      <name val="Courier New"/>
      <family val="3"/>
      <charset val="1"/>
    </font>
    <font>
      <sz val="8"/>
      <name val="Tahoma"/>
      <family val="2"/>
      <charset val="1"/>
    </font>
    <font>
      <b val="true"/>
      <sz val="8"/>
      <name val="Tahoma"/>
      <family val="2"/>
      <charset val="1"/>
    </font>
    <font>
      <b val="true"/>
      <sz val="8"/>
      <name val="Courier New"/>
      <family val="3"/>
      <charset val="1"/>
    </font>
    <font>
      <b val="true"/>
      <sz val="8"/>
      <color rgb="FF000000"/>
      <name val="Courier New"/>
      <family val="3"/>
      <charset val="1"/>
    </font>
    <font>
      <sz val="8"/>
      <color rgb="FF000000"/>
      <name val="Tahoma"/>
      <family val="2"/>
      <charset val="1"/>
    </font>
    <font>
      <sz val="8"/>
      <name val="Calibri"/>
      <family val="2"/>
      <charset val="1"/>
    </font>
    <font>
      <sz val="9"/>
      <name val="Courier New"/>
      <family val="3"/>
      <charset val="1"/>
    </font>
    <font>
      <b val="true"/>
      <sz val="9"/>
      <name val="Courier New"/>
      <family val="3"/>
      <charset val="1"/>
    </font>
    <font>
      <i val="true"/>
      <sz val="8"/>
      <color rgb="FF969696"/>
      <name val="Arial"/>
      <family val="2"/>
      <charset val="1"/>
    </font>
    <font>
      <b val="true"/>
      <sz val="10"/>
      <color rgb="FF1F497D"/>
      <name val="Arial"/>
      <family val="2"/>
      <charset val="1"/>
    </font>
    <font>
      <sz val="10"/>
      <color rgb="FF1F497D"/>
      <name val="Arial"/>
      <family val="2"/>
      <charset val="1"/>
    </font>
    <font>
      <b val="true"/>
      <sz val="10"/>
      <color rgb="FFFF0000"/>
      <name val="Arial"/>
      <family val="2"/>
      <charset val="1"/>
    </font>
    <font>
      <sz val="8"/>
      <color rgb="FF969696"/>
      <name val="Courier New"/>
      <family val="3"/>
      <charset val="1"/>
    </font>
    <font>
      <sz val="10"/>
      <color rgb="FF969696"/>
      <name val="Arial"/>
      <family val="2"/>
      <charset val="1"/>
    </font>
    <font>
      <b val="true"/>
      <sz val="10"/>
      <color rgb="FF00B050"/>
      <name val="Arial"/>
      <family val="2"/>
      <charset val="1"/>
    </font>
    <font>
      <b val="true"/>
      <sz val="10"/>
      <color rgb="FF604A7B"/>
      <name val="Arial"/>
      <family val="2"/>
      <charset val="1"/>
    </font>
    <font>
      <sz val="10"/>
      <color rgb="FF00B050"/>
      <name val="Arial"/>
      <family val="2"/>
      <charset val="1"/>
    </font>
    <font>
      <b val="true"/>
      <sz val="11"/>
      <color rgb="FF00B050"/>
      <name val="Calibri"/>
      <family val="2"/>
      <charset val="1"/>
    </font>
    <font>
      <b val="true"/>
      <sz val="10"/>
      <name val="Arial"/>
      <family val="2"/>
      <charset val="1"/>
    </font>
    <font>
      <sz val="10"/>
      <color rgb="FFFF0000"/>
      <name val="Arial"/>
      <family val="2"/>
      <charset val="1"/>
    </font>
    <font>
      <b val="true"/>
      <sz val="10"/>
      <color rgb="FF002060"/>
      <name val="Arial"/>
      <family val="2"/>
      <charset val="1"/>
    </font>
    <font>
      <sz val="10"/>
      <color rgb="FF002060"/>
      <name val="Arial"/>
      <family val="2"/>
      <charset val="1"/>
    </font>
    <font>
      <b val="true"/>
      <sz val="9"/>
      <color rgb="FFFF0000"/>
      <name val="Arial"/>
      <family val="2"/>
      <charset val="1"/>
    </font>
    <font>
      <sz val="8"/>
      <color rgb="FF000000"/>
      <name val="Calibri"/>
      <family val="2"/>
      <charset val="1"/>
    </font>
    <font>
      <b val="true"/>
      <sz val="9"/>
      <color rgb="FF00B050"/>
      <name val="Arial"/>
      <family val="2"/>
      <charset val="1"/>
    </font>
    <font>
      <sz val="9"/>
      <name val="Arial"/>
      <family val="2"/>
      <charset val="1"/>
    </font>
    <font>
      <b val="true"/>
      <sz val="8"/>
      <color rgb="FFFF0000"/>
      <name val="Courier New"/>
      <family val="3"/>
      <charset val="1"/>
    </font>
    <font>
      <b val="true"/>
      <sz val="11"/>
      <color rgb="FF00B050"/>
      <name val="Arial"/>
      <family val="2"/>
      <charset val="1"/>
    </font>
  </fonts>
  <fills count="14">
    <fill>
      <patternFill patternType="none"/>
    </fill>
    <fill>
      <patternFill patternType="gray125"/>
    </fill>
    <fill>
      <patternFill patternType="solid">
        <fgColor rgb="FFC0C0C0"/>
        <bgColor rgb="FF99CCFF"/>
      </patternFill>
    </fill>
    <fill>
      <patternFill patternType="solid">
        <fgColor rgb="FFFFFF99"/>
        <bgColor rgb="FFFDEADA"/>
      </patternFill>
    </fill>
    <fill>
      <patternFill patternType="solid">
        <fgColor rgb="FFFFCC99"/>
        <bgColor rgb="FFFFC7CE"/>
      </patternFill>
    </fill>
    <fill>
      <patternFill patternType="solid">
        <fgColor rgb="FFFFFFFF"/>
        <bgColor rgb="FFFDEADA"/>
      </patternFill>
    </fill>
    <fill>
      <patternFill patternType="solid">
        <fgColor rgb="FFCCFFCC"/>
        <bgColor rgb="FFCCFFFF"/>
      </patternFill>
    </fill>
    <fill>
      <patternFill patternType="solid">
        <fgColor rgb="FFFFFF00"/>
        <bgColor rgb="FFFFFF00"/>
      </patternFill>
    </fill>
    <fill>
      <patternFill patternType="solid">
        <fgColor rgb="FF00CCFF"/>
        <bgColor rgb="FF00B0F0"/>
      </patternFill>
    </fill>
    <fill>
      <patternFill patternType="solid">
        <fgColor rgb="FF00FF00"/>
        <bgColor rgb="FF00B050"/>
      </patternFill>
    </fill>
    <fill>
      <patternFill patternType="solid">
        <fgColor rgb="FFFDEADA"/>
        <bgColor rgb="FFFFFFFF"/>
      </patternFill>
    </fill>
    <fill>
      <patternFill patternType="solid">
        <fgColor rgb="FF92D050"/>
        <bgColor rgb="FFC0C0C0"/>
      </patternFill>
    </fill>
    <fill>
      <patternFill patternType="solid">
        <fgColor rgb="FF00FFFF"/>
        <bgColor rgb="FF00FFFF"/>
      </patternFill>
    </fill>
    <fill>
      <patternFill patternType="solid">
        <fgColor rgb="FFCCFFFF"/>
        <bgColor rgb="FFCCFFFF"/>
      </patternFill>
    </fill>
  </fills>
  <borders count="19">
    <border diagonalUp="false" diagonalDown="false">
      <left/>
      <right/>
      <top/>
      <bottom/>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thin"/>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medium"/>
      <right style="medium"/>
      <top style="medium"/>
      <bottom style="medium"/>
      <diagonal/>
    </border>
    <border diagonalUp="false" diagonalDown="false">
      <left/>
      <right style="medium"/>
      <top style="medium"/>
      <bottom/>
      <diagonal/>
    </border>
    <border diagonalUp="false" diagonalDown="false">
      <left/>
      <right style="medium"/>
      <top/>
      <bottom style="medium"/>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thin"/>
      <right style="dotted"/>
      <top style="thin"/>
      <bottom style="dotted"/>
      <diagonal/>
    </border>
    <border diagonalUp="false" diagonalDown="false">
      <left/>
      <right style="thin"/>
      <top style="thin"/>
      <bottom style="dotted"/>
      <diagonal/>
    </border>
    <border diagonalUp="false" diagonalDown="false">
      <left style="thin"/>
      <right style="dotted"/>
      <top/>
      <bottom style="dotted"/>
      <diagonal/>
    </border>
    <border diagonalUp="false" diagonalDown="false">
      <left/>
      <right style="thin"/>
      <top/>
      <bottom style="dotted"/>
      <diagonal/>
    </border>
    <border diagonalUp="false" diagonalDown="false">
      <left style="thin"/>
      <right style="dotted"/>
      <top/>
      <bottom style="thin"/>
      <diagonal/>
    </border>
    <border diagonalUp="false" diagonalDown="false">
      <left/>
      <right style="thin"/>
      <top/>
      <bottom style="thin"/>
      <diagonal/>
    </border>
  </borders>
  <cellStyleXfs count="4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230">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true">
      <alignment horizontal="left" vertical="center" textRotation="0" wrapText="true" indent="0" shrinkToFit="false"/>
      <protection locked="false" hidden="false"/>
    </xf>
    <xf numFmtId="164" fontId="8" fillId="0" borderId="0" xfId="0" applyFont="true" applyBorder="false" applyAlignment="true" applyProtection="true">
      <alignment horizontal="left" vertical="center" textRotation="0" wrapText="false" indent="0" shrinkToFit="false"/>
      <protection locked="false" hidden="false"/>
    </xf>
    <xf numFmtId="164" fontId="8" fillId="2" borderId="1" xfId="0" applyFont="true" applyBorder="true" applyAlignment="true" applyProtection="false">
      <alignment horizontal="left" vertical="center" textRotation="0" wrapText="true" indent="0" shrinkToFit="false"/>
      <protection locked="true" hidden="false"/>
    </xf>
    <xf numFmtId="164" fontId="10" fillId="2" borderId="1"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4" fontId="8" fillId="0" borderId="3" xfId="0" applyFont="true" applyBorder="true" applyAlignment="true" applyProtection="false">
      <alignment horizontal="left" vertical="center" textRotation="0" wrapText="true" indent="0" shrinkToFit="false"/>
      <protection locked="true" hidden="false"/>
    </xf>
    <xf numFmtId="164" fontId="12" fillId="0" borderId="3"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3" fillId="0" borderId="4" xfId="0" applyFont="true" applyBorder="true" applyAlignment="true" applyProtection="true">
      <alignment horizontal="general" vertical="top" textRotation="0" wrapText="true" indent="0" shrinkToFit="false"/>
      <protection locked="false" hidden="false"/>
    </xf>
    <xf numFmtId="164" fontId="13" fillId="0" borderId="4" xfId="0" applyFont="true" applyBorder="true" applyAlignment="true" applyProtection="true">
      <alignment horizontal="left" vertical="center" textRotation="0" wrapText="true" indent="0" shrinkToFit="false"/>
      <protection locked="fals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6" fontId="14"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justify" vertical="center" textRotation="0" wrapText="true" indent="0" shrinkToFit="false"/>
      <protection locked="true" hidden="false"/>
    </xf>
    <xf numFmtId="164" fontId="14" fillId="2" borderId="4" xfId="38" applyFont="true" applyBorder="true" applyAlignment="true" applyProtection="false">
      <alignment horizontal="center" vertical="center" textRotation="0" wrapText="true" indent="0" shrinkToFit="false"/>
      <protection locked="true" hidden="false"/>
    </xf>
    <xf numFmtId="166" fontId="14" fillId="2" borderId="4" xfId="38" applyFont="true" applyBorder="true" applyAlignment="true" applyProtection="false">
      <alignment horizontal="general" vertical="center" textRotation="0" wrapText="true" indent="0" shrinkToFit="false"/>
      <protection locked="true" hidden="false"/>
    </xf>
    <xf numFmtId="164" fontId="15" fillId="2" borderId="4" xfId="30" applyFont="true" applyBorder="true" applyAlignment="true" applyProtection="true">
      <alignment horizontal="center" vertical="center" textRotation="0" wrapText="true" indent="0" shrinkToFit="false"/>
      <protection locked="false" hidden="false"/>
    </xf>
    <xf numFmtId="164" fontId="14" fillId="2" borderId="4" xfId="38" applyFont="true" applyBorder="true" applyAlignment="true" applyProtection="false">
      <alignment horizontal="justify" vertical="center" textRotation="0" wrapText="true" indent="0" shrinkToFit="false"/>
      <protection locked="true" hidden="false"/>
    </xf>
    <xf numFmtId="164" fontId="14" fillId="0" borderId="0" xfId="38" applyFont="true" applyBorder="false" applyAlignment="true" applyProtection="false">
      <alignment horizontal="general" vertical="center" textRotation="0" wrapText="true" indent="0" shrinkToFit="false"/>
      <protection locked="true" hidden="false"/>
    </xf>
    <xf numFmtId="166" fontId="14" fillId="0" borderId="0" xfId="38" applyFont="true" applyBorder="false" applyAlignment="true" applyProtection="false">
      <alignment horizontal="general" vertical="center" textRotation="0" wrapText="true" indent="0" shrinkToFit="false"/>
      <protection locked="true" hidden="false"/>
    </xf>
    <xf numFmtId="164" fontId="14" fillId="0" borderId="0" xfId="38" applyFont="true" applyBorder="false" applyAlignment="true" applyProtection="false">
      <alignment horizontal="center" vertical="center" textRotation="0" wrapText="true" indent="0" shrinkToFit="false"/>
      <protection locked="true" hidden="false"/>
    </xf>
    <xf numFmtId="164" fontId="15" fillId="0" borderId="0" xfId="29" applyFont="true" applyBorder="false" applyAlignment="true" applyProtection="false">
      <alignment horizontal="justify" vertical="center" textRotation="0" wrapText="true" indent="0" shrinkToFit="false"/>
      <protection locked="true" hidden="false"/>
    </xf>
    <xf numFmtId="164" fontId="15" fillId="0" borderId="0" xfId="29" applyFont="true" applyBorder="false" applyAlignment="true" applyProtection="false">
      <alignment horizontal="left" vertical="center" textRotation="0" wrapText="true" indent="0" shrinkToFit="false"/>
      <protection locked="true" hidden="false"/>
    </xf>
    <xf numFmtId="164" fontId="15" fillId="0" borderId="0" xfId="30" applyFont="true" applyBorder="false" applyAlignment="true" applyProtection="false">
      <alignment horizontal="left" vertical="center" textRotation="0" wrapText="true" indent="0" shrinkToFit="false"/>
      <protection locked="true" hidden="false"/>
    </xf>
    <xf numFmtId="164" fontId="15" fillId="0" borderId="0" xfId="30" applyFont="true" applyBorder="false" applyAlignment="true" applyProtection="false">
      <alignment horizontal="general" vertical="center" textRotation="0" wrapText="true" indent="0" shrinkToFit="false"/>
      <protection locked="true" hidden="false"/>
    </xf>
    <xf numFmtId="164" fontId="15" fillId="0" borderId="0" xfId="30" applyFont="true" applyBorder="false" applyAlignment="true" applyProtection="false">
      <alignment horizontal="center" vertical="center" textRotation="0" wrapText="true" indent="0" shrinkToFit="false"/>
      <protection locked="true" hidden="false"/>
    </xf>
    <xf numFmtId="164" fontId="15" fillId="0" borderId="0" xfId="25" applyFont="true" applyBorder="false" applyAlignment="true" applyProtection="false">
      <alignment horizontal="left" vertical="center" textRotation="0" wrapText="true" indent="0" shrinkToFit="false"/>
      <protection locked="true" hidden="false"/>
    </xf>
    <xf numFmtId="164" fontId="15" fillId="0" borderId="0" xfId="0" applyFont="true" applyBorder="false" applyAlignment="true" applyProtection="false">
      <alignment horizontal="justify" vertical="center" textRotation="0" wrapText="true" indent="0" shrinkToFit="false"/>
      <protection locked="true" hidden="false"/>
    </xf>
    <xf numFmtId="164" fontId="15" fillId="0" borderId="0" xfId="25" applyFont="true" applyBorder="false" applyAlignment="true" applyProtection="true">
      <alignment horizontal="left" vertical="center" textRotation="0" wrapText="true" indent="0" shrinkToFit="false"/>
      <protection locked="false" hidden="false"/>
    </xf>
    <xf numFmtId="164" fontId="15" fillId="0" borderId="0" xfId="33" applyFont="true" applyBorder="false" applyAlignment="true" applyProtection="false">
      <alignment horizontal="general" vertical="center" textRotation="0" wrapText="true" indent="0" shrinkToFit="false"/>
      <protection locked="true" hidden="false"/>
    </xf>
    <xf numFmtId="164" fontId="15" fillId="0" borderId="0" xfId="33" applyFont="true" applyBorder="false" applyAlignment="true" applyProtection="false">
      <alignment horizontal="left" vertical="center" textRotation="0" wrapText="true" indent="0" shrinkToFit="false"/>
      <protection locked="true" hidden="false"/>
    </xf>
    <xf numFmtId="167" fontId="15" fillId="0" borderId="0" xfId="33" applyFont="true" applyBorder="false" applyAlignment="true" applyProtection="false">
      <alignment horizontal="justify" vertical="center" textRotation="0" wrapText="true" indent="0" shrinkToFit="false"/>
      <protection locked="true" hidden="false"/>
    </xf>
    <xf numFmtId="164" fontId="15" fillId="0" borderId="0" xfId="39"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8" fillId="2" borderId="4" xfId="32" applyFont="true" applyBorder="true" applyAlignment="true" applyProtection="false">
      <alignment horizontal="center" vertical="bottom" textRotation="0" wrapText="false" indent="0" shrinkToFit="false"/>
      <protection locked="true" hidden="false"/>
    </xf>
    <xf numFmtId="164" fontId="18" fillId="0" borderId="5" xfId="32" applyFont="true" applyBorder="true" applyAlignment="true" applyProtection="false">
      <alignment horizontal="right" vertical="bottom" textRotation="0" wrapText="true" indent="0" shrinkToFit="false"/>
      <protection locked="true" hidden="false"/>
    </xf>
    <xf numFmtId="164" fontId="18" fillId="0" borderId="5" xfId="32" applyFont="true" applyBorder="true" applyAlignment="true" applyProtection="false">
      <alignment horizontal="general" vertical="bottom" textRotation="0" wrapText="true" indent="0" shrinkToFit="false"/>
      <protection locked="true" hidden="false"/>
    </xf>
    <xf numFmtId="164" fontId="18" fillId="3" borderId="5" xfId="32" applyFont="true" applyBorder="true" applyAlignment="true" applyProtection="false">
      <alignment horizontal="right" vertical="bottom" textRotation="0" wrapText="true" indent="0" shrinkToFit="false"/>
      <protection locked="true" hidden="false"/>
    </xf>
    <xf numFmtId="164" fontId="18" fillId="3" borderId="5" xfId="32" applyFont="true" applyBorder="true" applyAlignment="true" applyProtection="false">
      <alignment horizontal="general" vertical="bottom" textRotation="0" wrapText="true" indent="0" shrinkToFit="false"/>
      <protection locked="true" hidden="false"/>
    </xf>
    <xf numFmtId="164" fontId="18" fillId="4" borderId="5" xfId="32" applyFont="true" applyBorder="true" applyAlignment="true" applyProtection="false">
      <alignment horizontal="right" vertical="bottom" textRotation="0" wrapText="true" indent="0" shrinkToFit="false"/>
      <protection locked="true" hidden="false"/>
    </xf>
    <xf numFmtId="164" fontId="18" fillId="4" borderId="5" xfId="32" applyFont="true" applyBorder="tru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2" borderId="4" xfId="0" applyFont="true" applyBorder="true" applyAlignment="true" applyProtection="false">
      <alignment horizontal="general" vertical="center" textRotation="0" wrapText="false" indent="0" shrinkToFit="false"/>
      <protection locked="true" hidden="false"/>
    </xf>
    <xf numFmtId="164" fontId="19" fillId="2" borderId="4" xfId="0" applyFont="true" applyBorder="true" applyAlignment="false" applyProtection="false">
      <alignment horizontal="general" vertical="bottom" textRotation="0" wrapText="false" indent="0" shrinkToFit="false"/>
      <protection locked="true" hidden="false"/>
    </xf>
    <xf numFmtId="164" fontId="18" fillId="2" borderId="4" xfId="35" applyFont="true" applyBorder="true" applyAlignment="true" applyProtection="false">
      <alignment horizontal="center" vertical="bottom" textRotation="0" wrapText="false" indent="0" shrinkToFit="false"/>
      <protection locked="true" hidden="false"/>
    </xf>
    <xf numFmtId="164" fontId="18" fillId="2" borderId="1" xfId="36" applyFont="true" applyBorder="true" applyAlignment="true" applyProtection="false">
      <alignment horizontal="center" vertical="bottom" textRotation="0" wrapText="false" indent="0" shrinkToFit="false"/>
      <protection locked="true" hidden="false"/>
    </xf>
    <xf numFmtId="164" fontId="18" fillId="0" borderId="5" xfId="31" applyFont="true" applyBorder="true" applyAlignment="true" applyProtection="false">
      <alignment horizontal="right" vertical="bottom" textRotation="0" wrapText="true" indent="0" shrinkToFit="false"/>
      <protection locked="true" hidden="false"/>
    </xf>
    <xf numFmtId="164" fontId="18" fillId="0" borderId="5" xfId="31" applyFont="true" applyBorder="true" applyAlignment="true" applyProtection="false">
      <alignment horizontal="general" vertical="bottom" textRotation="0" wrapText="true" indent="0" shrinkToFit="false"/>
      <protection locked="true" hidden="false"/>
    </xf>
    <xf numFmtId="164" fontId="18" fillId="0" borderId="5" xfId="36" applyFont="true" applyBorder="true" applyAlignment="true" applyProtection="false">
      <alignment horizontal="right" vertical="bottom" textRotation="0" wrapText="true" indent="0" shrinkToFit="false"/>
      <protection locked="true" hidden="false"/>
    </xf>
    <xf numFmtId="164" fontId="18" fillId="0" borderId="5" xfId="36" applyFont="true" applyBorder="tru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21" fillId="2" borderId="6" xfId="0" applyFont="true" applyBorder="true" applyAlignment="true" applyProtection="false">
      <alignment horizontal="center" vertical="center" textRotation="0" wrapText="false" indent="0" shrinkToFit="false"/>
      <protection locked="true" hidden="false"/>
    </xf>
    <xf numFmtId="164" fontId="22" fillId="2" borderId="7" xfId="0" applyFont="true" applyBorder="true" applyAlignment="true" applyProtection="false">
      <alignment horizontal="center" vertical="center" textRotation="0" wrapText="false" indent="0" shrinkToFit="false"/>
      <protection locked="true" hidden="false"/>
    </xf>
    <xf numFmtId="164" fontId="22" fillId="2" borderId="6" xfId="0" applyFont="true" applyBorder="true" applyAlignment="true" applyProtection="false">
      <alignment horizontal="center" vertical="center" textRotation="0" wrapText="true" indent="0" shrinkToFit="false"/>
      <protection locked="true" hidden="false"/>
    </xf>
    <xf numFmtId="164" fontId="22" fillId="2" borderId="8" xfId="0" applyFont="true" applyBorder="true" applyAlignment="true" applyProtection="false">
      <alignment horizontal="center" vertical="center" textRotation="0" wrapText="false" indent="0" shrinkToFit="false"/>
      <protection locked="true" hidden="false"/>
    </xf>
    <xf numFmtId="164" fontId="21" fillId="5" borderId="6" xfId="0" applyFont="true" applyBorder="true" applyAlignment="true" applyProtection="false">
      <alignment horizontal="center" vertical="center" textRotation="0" wrapText="false" indent="0" shrinkToFit="false"/>
      <protection locked="true" hidden="false"/>
    </xf>
    <xf numFmtId="164" fontId="19" fillId="5" borderId="9" xfId="0" applyFont="true" applyBorder="true" applyAlignment="true" applyProtection="false">
      <alignment horizontal="center" vertical="center" textRotation="0" wrapText="false" indent="0" shrinkToFit="false"/>
      <protection locked="true" hidden="false"/>
    </xf>
    <xf numFmtId="164" fontId="19" fillId="5" borderId="9" xfId="0" applyFont="true" applyBorder="true" applyAlignment="true" applyProtection="false">
      <alignment horizontal="left" vertical="center" textRotation="0" wrapText="true" indent="0" shrinkToFit="false"/>
      <protection locked="true" hidden="false"/>
    </xf>
    <xf numFmtId="164" fontId="23" fillId="4" borderId="9" xfId="0" applyFont="true" applyBorder="true" applyAlignment="true" applyProtection="false">
      <alignment horizontal="left" vertical="center" textRotation="0" wrapText="true" indent="0" shrinkToFit="false"/>
      <protection locked="true" hidden="false"/>
    </xf>
    <xf numFmtId="164" fontId="23" fillId="5" borderId="9" xfId="0" applyFont="true" applyBorder="true" applyAlignment="true" applyProtection="false">
      <alignment horizontal="left" vertical="center" textRotation="0" wrapText="true" indent="0" shrinkToFit="false"/>
      <protection locked="true" hidden="false"/>
    </xf>
    <xf numFmtId="164" fontId="15" fillId="5" borderId="9" xfId="0" applyFont="true" applyBorder="true" applyAlignment="true" applyProtection="false">
      <alignment horizontal="general" vertical="center" textRotation="0" wrapText="false" indent="0" shrinkToFit="false"/>
      <protection locked="true" hidden="false"/>
    </xf>
    <xf numFmtId="164" fontId="18" fillId="5" borderId="9" xfId="0" applyFont="true" applyBorder="true" applyAlignment="true" applyProtection="false">
      <alignment horizontal="left" vertical="center" textRotation="0" wrapText="true" indent="0" shrinkToFit="false"/>
      <protection locked="true" hidden="false"/>
    </xf>
    <xf numFmtId="164" fontId="18" fillId="0" borderId="9" xfId="0" applyFont="true" applyBorder="true" applyAlignment="true" applyProtection="false">
      <alignment horizontal="left" vertical="center" textRotation="0" wrapText="true" indent="0" shrinkToFit="false"/>
      <protection locked="true" hidden="false"/>
    </xf>
    <xf numFmtId="164" fontId="22" fillId="3" borderId="9" xfId="0" applyFont="true" applyBorder="true" applyAlignment="true" applyProtection="false">
      <alignment horizontal="left" vertical="center" textRotation="0" wrapText="true" indent="0" shrinkToFit="false"/>
      <protection locked="true" hidden="false"/>
    </xf>
    <xf numFmtId="164" fontId="15" fillId="5" borderId="8" xfId="0" applyFont="true" applyBorder="true" applyAlignment="true" applyProtection="false">
      <alignment horizontal="general" vertical="center" textRotation="0" wrapText="false" indent="0" shrinkToFit="false"/>
      <protection locked="true" hidden="false"/>
    </xf>
    <xf numFmtId="164" fontId="22" fillId="3" borderId="8" xfId="0" applyFont="true" applyBorder="true" applyAlignment="true" applyProtection="false">
      <alignment horizontal="left" vertical="center" textRotation="0" wrapText="true" indent="0" shrinkToFit="false"/>
      <protection locked="true" hidden="false"/>
    </xf>
    <xf numFmtId="164" fontId="22" fillId="5" borderId="9" xfId="0" applyFont="true" applyBorder="true" applyAlignment="true" applyProtection="false">
      <alignment horizontal="left" vertical="center" textRotation="0" wrapText="true" indent="0" shrinkToFit="false"/>
      <protection locked="true" hidden="false"/>
    </xf>
    <xf numFmtId="164" fontId="19" fillId="5" borderId="8" xfId="0" applyFont="true" applyBorder="true" applyAlignment="true" applyProtection="false">
      <alignment horizontal="center" vertical="center" textRotation="0" wrapText="false" indent="0" shrinkToFit="false"/>
      <protection locked="true" hidden="false"/>
    </xf>
    <xf numFmtId="164" fontId="15" fillId="5" borderId="8" xfId="0" applyFont="true" applyBorder="true" applyAlignment="true" applyProtection="false">
      <alignment horizontal="general" vertical="center" textRotation="0" wrapText="true" indent="0" shrinkToFit="false"/>
      <protection locked="true" hidden="false"/>
    </xf>
    <xf numFmtId="164" fontId="20" fillId="5" borderId="6" xfId="0" applyFont="true" applyBorder="true" applyAlignment="true" applyProtection="false">
      <alignment horizontal="center" vertical="center" textRotation="0" wrapText="false" indent="0" shrinkToFit="false"/>
      <protection locked="true" hidden="false"/>
    </xf>
    <xf numFmtId="164" fontId="19" fillId="5" borderId="6" xfId="0" applyFont="true" applyBorder="true" applyAlignment="true" applyProtection="false">
      <alignment horizontal="left" vertical="center" textRotation="0" wrapText="true" indent="0" shrinkToFit="false"/>
      <protection locked="true" hidden="false"/>
    </xf>
    <xf numFmtId="164" fontId="20" fillId="4" borderId="6" xfId="0" applyFont="true" applyBorder="true" applyAlignment="true" applyProtection="false">
      <alignment horizontal="center" vertical="center" textRotation="0" wrapText="false" indent="0" shrinkToFit="false"/>
      <protection locked="true" hidden="false"/>
    </xf>
    <xf numFmtId="164" fontId="19" fillId="4" borderId="6" xfId="0" applyFont="true" applyBorder="true" applyAlignment="true" applyProtection="false">
      <alignment horizontal="center" vertical="center" textRotation="0" wrapText="true" indent="0" shrinkToFit="false"/>
      <protection locked="true" hidden="false"/>
    </xf>
    <xf numFmtId="164" fontId="19" fillId="4" borderId="6" xfId="0" applyFont="true" applyBorder="true" applyAlignment="true" applyProtection="false">
      <alignment horizontal="left" vertical="center" textRotation="0" wrapText="true" indent="0" shrinkToFit="false"/>
      <protection locked="true" hidden="false"/>
    </xf>
    <xf numFmtId="164" fontId="20" fillId="4" borderId="10" xfId="0" applyFont="true" applyBorder="true" applyAlignment="true" applyProtection="false">
      <alignment horizontal="center" vertical="center" textRotation="0" wrapText="false" indent="0" shrinkToFit="false"/>
      <protection locked="true" hidden="false"/>
    </xf>
    <xf numFmtId="164" fontId="19" fillId="5" borderId="8" xfId="0" applyFont="true" applyBorder="true" applyAlignment="true" applyProtection="false">
      <alignment horizontal="left" vertical="center" textRotation="0" wrapText="true" indent="0" shrinkToFit="false"/>
      <protection locked="true" hidden="false"/>
    </xf>
    <xf numFmtId="164" fontId="19" fillId="5" borderId="11" xfId="0" applyFont="true" applyBorder="true" applyAlignment="true" applyProtection="false">
      <alignment horizontal="left" vertical="center" textRotation="0" wrapText="true" indent="0" shrinkToFit="false"/>
      <protection locked="true" hidden="false"/>
    </xf>
    <xf numFmtId="164" fontId="19" fillId="5" borderId="10" xfId="0" applyFont="true" applyBorder="true" applyAlignment="true" applyProtection="false">
      <alignment horizontal="left" vertical="center" textRotation="0" wrapText="true" indent="0" shrinkToFit="false"/>
      <protection locked="true" hidden="false"/>
    </xf>
    <xf numFmtId="164" fontId="19" fillId="5" borderId="12" xfId="0" applyFont="true" applyBorder="true" applyAlignment="true" applyProtection="false">
      <alignment horizontal="left" vertical="center" textRotation="0" wrapText="true" indent="0" shrinkToFit="false"/>
      <protection locked="true" hidden="false"/>
    </xf>
    <xf numFmtId="164" fontId="22" fillId="5" borderId="8" xfId="0" applyFont="true" applyBorder="true" applyAlignment="true" applyProtection="false">
      <alignment horizontal="left" vertical="center" textRotation="0" wrapText="true" indent="0" shrinkToFit="false"/>
      <protection locked="true" hidden="false"/>
    </xf>
    <xf numFmtId="164" fontId="19" fillId="5" borderId="7" xfId="0" applyFont="true" applyBorder="true" applyAlignment="true" applyProtection="false">
      <alignment horizontal="center" vertical="center" textRotation="0" wrapText="false" indent="0" shrinkToFit="false"/>
      <protection locked="true" hidden="false"/>
    </xf>
    <xf numFmtId="164" fontId="20" fillId="2" borderId="4" xfId="0" applyFont="true" applyBorder="true" applyAlignment="true" applyProtection="false">
      <alignment horizontal="general" vertical="center" textRotation="0" wrapText="false" indent="0" shrinkToFit="false"/>
      <protection locked="true" hidden="false"/>
    </xf>
    <xf numFmtId="164" fontId="24" fillId="2" borderId="1" xfId="31" applyFont="true" applyBorder="true" applyAlignment="true" applyProtection="false">
      <alignment horizontal="center" vertical="bottom" textRotation="0" wrapText="false" indent="0" shrinkToFit="false"/>
      <protection locked="true" hidden="false"/>
    </xf>
    <xf numFmtId="164" fontId="18" fillId="2" borderId="1" xfId="31" applyFont="true" applyBorder="true" applyAlignment="true" applyProtection="false">
      <alignment horizontal="center" vertical="bottom" textRotation="0" wrapText="false" indent="0" shrinkToFit="false"/>
      <protection locked="true" hidden="false"/>
    </xf>
    <xf numFmtId="164" fontId="19" fillId="0" borderId="0" xfId="23"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4" fillId="0" borderId="5" xfId="31" applyFont="true" applyBorder="true" applyAlignment="true" applyProtection="false">
      <alignment horizontal="center" vertical="bottom" textRotation="0" wrapText="true" indent="0" shrinkToFit="false"/>
      <protection locked="true" hidden="false"/>
    </xf>
    <xf numFmtId="164" fontId="24" fillId="6" borderId="5" xfId="31" applyFont="true" applyBorder="true" applyAlignment="true" applyProtection="false">
      <alignment horizontal="center" vertical="bottom" textRotation="0" wrapText="true" indent="0" shrinkToFit="false"/>
      <protection locked="true" hidden="false"/>
    </xf>
    <xf numFmtId="164" fontId="18" fillId="6" borderId="5" xfId="31" applyFont="true" applyBorder="true" applyAlignment="true" applyProtection="false">
      <alignment horizontal="general" vertical="bottom" textRotation="0" wrapText="true" indent="0" shrinkToFit="false"/>
      <protection locked="true" hidden="false"/>
    </xf>
    <xf numFmtId="164" fontId="24" fillId="2" borderId="4" xfId="31" applyFont="true" applyBorder="true" applyAlignment="true" applyProtection="false">
      <alignment horizontal="center" vertical="bottom" textRotation="0" wrapText="false" indent="0" shrinkToFit="false"/>
      <protection locked="true" hidden="false"/>
    </xf>
    <xf numFmtId="164" fontId="18" fillId="2" borderId="4" xfId="31" applyFont="true" applyBorder="true" applyAlignment="true" applyProtection="false">
      <alignment horizontal="center" vertical="bottom" textRotation="0" wrapText="false" indent="0" shrinkToFit="false"/>
      <protection locked="true" hidden="false"/>
    </xf>
    <xf numFmtId="164" fontId="18" fillId="0" borderId="0" xfId="31" applyFont="true" applyBorder="false" applyAlignment="true" applyProtection="false">
      <alignment horizontal="general" vertical="bottom" textRotation="0" wrapText="true" indent="0" shrinkToFit="false"/>
      <protection locked="true" hidden="false"/>
    </xf>
    <xf numFmtId="164" fontId="20" fillId="0" borderId="0" xfId="23" applyFont="true" applyBorder="false" applyAlignment="true" applyProtection="false">
      <alignment horizontal="center" vertical="bottom" textRotation="0" wrapText="false" indent="0" shrinkToFit="false"/>
      <protection locked="true" hidden="false"/>
    </xf>
    <xf numFmtId="164" fontId="24" fillId="0" borderId="0" xfId="31" applyFont="true" applyBorder="false" applyAlignment="true" applyProtection="false">
      <alignment horizontal="center" vertical="bottom" textRotation="0" wrapText="true" indent="0" shrinkToFit="false"/>
      <protection locked="true" hidden="false"/>
    </xf>
    <xf numFmtId="164" fontId="20" fillId="7" borderId="4" xfId="0" applyFont="true" applyBorder="true" applyAlignment="true" applyProtection="false">
      <alignment horizontal="general" vertical="center" textRotation="0" wrapText="false" indent="0" shrinkToFit="false"/>
      <protection locked="true" hidden="false"/>
    </xf>
    <xf numFmtId="164" fontId="20" fillId="3" borderId="4" xfId="0" applyFont="true" applyBorder="true" applyAlignment="true" applyProtection="false">
      <alignment horizontal="general" vertical="center" textRotation="0" wrapText="false" indent="0" shrinkToFit="false"/>
      <protection locked="true" hidden="false"/>
    </xf>
    <xf numFmtId="164" fontId="24" fillId="6" borderId="0" xfId="31" applyFont="true" applyBorder="false" applyAlignment="true" applyProtection="false">
      <alignment horizontal="center" vertical="bottom" textRotation="0" wrapText="true" indent="0" shrinkToFit="false"/>
      <protection locked="true" hidden="false"/>
    </xf>
    <xf numFmtId="164" fontId="18" fillId="6" borderId="0" xfId="31" applyFont="true" applyBorder="false" applyAlignment="true" applyProtection="false">
      <alignment horizontal="general" vertical="bottom" textRotation="0" wrapText="true" indent="0" shrinkToFit="false"/>
      <protection locked="true" hidden="false"/>
    </xf>
    <xf numFmtId="164" fontId="24" fillId="0" borderId="5" xfId="31" applyFont="true" applyBorder="true" applyAlignment="true" applyProtection="false">
      <alignment horizontal="center" vertical="center" textRotation="0" wrapText="true" indent="0" shrinkToFit="false"/>
      <protection locked="true" hidden="false"/>
    </xf>
    <xf numFmtId="164" fontId="20" fillId="4" borderId="4" xfId="0" applyFont="true" applyBorder="true" applyAlignment="true" applyProtection="false">
      <alignment horizontal="general" vertical="center" textRotation="0" wrapText="false" indent="0" shrinkToFit="false"/>
      <protection locked="true" hidden="false"/>
    </xf>
    <xf numFmtId="164" fontId="18" fillId="0" borderId="5" xfId="31" applyFont="true" applyBorder="true" applyAlignment="true" applyProtection="false">
      <alignment horizontal="center" vertical="bottom" textRotation="0" wrapText="true" indent="0" shrinkToFit="false"/>
      <protection locked="true" hidden="false"/>
    </xf>
    <xf numFmtId="164" fontId="18" fillId="2" borderId="4" xfId="37" applyFont="true" applyBorder="true" applyAlignment="true" applyProtection="false">
      <alignment horizontal="center" vertical="bottom" textRotation="0" wrapText="false" indent="0" shrinkToFit="false"/>
      <protection locked="true" hidden="false"/>
    </xf>
    <xf numFmtId="164" fontId="18" fillId="0" borderId="5" xfId="37" applyFont="true" applyBorder="true" applyAlignment="true" applyProtection="false">
      <alignment horizontal="center" vertical="bottom" textRotation="0" wrapText="true" indent="0" shrinkToFit="false"/>
      <protection locked="true" hidden="false"/>
    </xf>
    <xf numFmtId="164" fontId="18" fillId="0" borderId="5" xfId="37" applyFont="true" applyBorder="true" applyAlignment="true" applyProtection="false">
      <alignment horizontal="general" vertical="bottom" textRotation="0" wrapText="true" indent="0" shrinkToFit="false"/>
      <protection locked="true" hidden="false"/>
    </xf>
    <xf numFmtId="164" fontId="18" fillId="0" borderId="5" xfId="37" applyFont="true" applyBorder="true" applyAlignment="true" applyProtection="false">
      <alignment horizontal="right" vertical="bottom" textRotation="0" wrapText="true" indent="0" shrinkToFit="false"/>
      <protection locked="true" hidden="false"/>
    </xf>
    <xf numFmtId="168" fontId="26" fillId="8" borderId="4" xfId="0" applyFont="true" applyBorder="true" applyAlignment="true" applyProtection="false">
      <alignment horizontal="center" vertical="center" textRotation="0" wrapText="false" indent="0" shrinkToFit="false"/>
      <protection locked="true" hidden="false"/>
    </xf>
    <xf numFmtId="168" fontId="27" fillId="0" borderId="13" xfId="15" applyFont="true" applyBorder="true" applyAlignment="true" applyProtection="true">
      <alignment horizontal="center" vertical="bottom" textRotation="0" wrapText="true" indent="0" shrinkToFit="false"/>
      <protection locked="true" hidden="false"/>
    </xf>
    <xf numFmtId="168" fontId="27" fillId="3" borderId="14" xfId="0" applyFont="true" applyBorder="true" applyAlignment="true" applyProtection="false">
      <alignment horizontal="right" vertical="bottom"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8" fontId="27" fillId="0" borderId="15" xfId="15" applyFont="true" applyBorder="true" applyAlignment="true" applyProtection="true">
      <alignment horizontal="center" vertical="bottom" textRotation="0" wrapText="true" indent="0" shrinkToFit="false"/>
      <protection locked="true" hidden="false"/>
    </xf>
    <xf numFmtId="168" fontId="27" fillId="3" borderId="16" xfId="0" applyFont="true" applyBorder="true" applyAlignment="true" applyProtection="false">
      <alignment horizontal="right" vertical="bottom" textRotation="0" wrapText="true" indent="0" shrinkToFit="false"/>
      <protection locked="true" hidden="false"/>
    </xf>
    <xf numFmtId="170" fontId="27" fillId="3" borderId="16" xfId="0" applyFont="true" applyBorder="true" applyAlignment="true" applyProtection="false">
      <alignment horizontal="right" vertical="bottom" textRotation="0" wrapText="true" indent="0" shrinkToFit="false"/>
      <protection locked="true" hidden="false"/>
    </xf>
    <xf numFmtId="168" fontId="27" fillId="0" borderId="17" xfId="15" applyFont="true" applyBorder="true" applyAlignment="true" applyProtection="true">
      <alignment horizontal="center" vertical="bottom" textRotation="0" wrapText="true" indent="0" shrinkToFit="false"/>
      <protection locked="true" hidden="false"/>
    </xf>
    <xf numFmtId="170" fontId="27" fillId="3" borderId="18" xfId="0" applyFont="true" applyBorder="tru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8" fillId="3" borderId="4" xfId="32" applyFont="true" applyBorder="true" applyAlignment="true" applyProtection="false">
      <alignment horizontal="center" vertical="center" textRotation="0" wrapText="true" indent="0" shrinkToFit="false"/>
      <protection locked="true" hidden="false"/>
    </xf>
    <xf numFmtId="164" fontId="18" fillId="9" borderId="4" xfId="32" applyFont="true" applyBorder="true" applyAlignment="true" applyProtection="false">
      <alignment horizontal="center" vertical="center" textRotation="0" wrapText="true" indent="0" shrinkToFit="false"/>
      <protection locked="true" hidden="false"/>
    </xf>
    <xf numFmtId="164" fontId="18" fillId="4" borderId="4" xfId="32" applyFont="true" applyBorder="true" applyAlignment="true" applyProtection="false">
      <alignment horizontal="center" vertical="center" textRotation="0" wrapText="true" indent="0" shrinkToFit="false"/>
      <protection locked="true" hidden="false"/>
    </xf>
    <xf numFmtId="164" fontId="29" fillId="0" borderId="0" xfId="0" applyFont="true" applyBorder="false" applyAlignment="true" applyProtection="false">
      <alignment horizontal="center" vertical="center" textRotation="0" wrapText="tru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center" vertical="bottom" textRotation="0" wrapText="false" indent="0" shrinkToFit="false"/>
      <protection locked="true" hidden="false"/>
    </xf>
    <xf numFmtId="164" fontId="31" fillId="7" borderId="0" xfId="0" applyFont="true" applyBorder="false" applyAlignment="true" applyProtection="false">
      <alignment horizontal="general" vertical="center" textRotation="0" wrapText="true" indent="0" shrinkToFit="false"/>
      <protection locked="true" hidden="false"/>
    </xf>
    <xf numFmtId="164" fontId="32" fillId="3" borderId="4" xfId="32" applyFont="true" applyBorder="true" applyAlignment="true" applyProtection="false">
      <alignment horizontal="center" vertical="center" textRotation="0" wrapText="true" indent="0" shrinkToFit="false"/>
      <protection locked="true" hidden="false"/>
    </xf>
    <xf numFmtId="164" fontId="32" fillId="9" borderId="4" xfId="32" applyFont="true" applyBorder="true" applyAlignment="true" applyProtection="false">
      <alignment horizontal="center" vertical="center" textRotation="0" wrapText="true" indent="0" shrinkToFit="false"/>
      <protection locked="true" hidden="false"/>
    </xf>
    <xf numFmtId="164" fontId="33" fillId="4" borderId="4" xfId="0" applyFont="true" applyBorder="true" applyAlignment="true" applyProtection="false">
      <alignment horizontal="center" vertical="center" textRotation="0" wrapText="true" indent="0" shrinkToFit="false"/>
      <protection locked="true" hidden="false"/>
    </xf>
    <xf numFmtId="164" fontId="33"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general" vertical="center" textRotation="0" wrapText="true" indent="0" shrinkToFit="false"/>
      <protection locked="true" hidden="false"/>
    </xf>
    <xf numFmtId="167" fontId="31" fillId="0" borderId="0" xfId="0" applyFont="true" applyBorder="false" applyAlignment="true" applyProtection="false">
      <alignment horizontal="general" vertical="center" textRotation="0" wrapText="false" indent="0" shrinkToFit="false"/>
      <protection locked="true" hidden="false"/>
    </xf>
    <xf numFmtId="164" fontId="23" fillId="2" borderId="4" xfId="32" applyFont="true" applyBorder="true" applyAlignment="true" applyProtection="false">
      <alignment horizontal="center" vertical="center" textRotation="0" wrapText="true" indent="0" shrinkToFit="false"/>
      <protection locked="true" hidden="false"/>
    </xf>
    <xf numFmtId="164" fontId="0" fillId="4" borderId="4" xfId="0" applyFont="false" applyBorder="true" applyAlignment="true" applyProtection="false">
      <alignment horizontal="center" vertical="center" textRotation="0" wrapText="true" indent="0" shrinkToFit="false"/>
      <protection locked="true" hidden="false"/>
    </xf>
    <xf numFmtId="164" fontId="34" fillId="0" borderId="0" xfId="0" applyFont="true" applyBorder="false" applyAlignment="true" applyProtection="false">
      <alignment horizontal="center" vertical="center" textRotation="0" wrapText="true" indent="0" shrinkToFit="false"/>
      <protection locked="true" hidden="false"/>
    </xf>
    <xf numFmtId="164" fontId="34" fillId="7" borderId="0" xfId="0" applyFont="true" applyBorder="false" applyAlignment="true" applyProtection="false">
      <alignment horizontal="center" vertical="center" textRotation="0" wrapText="true" indent="0" shrinkToFit="false"/>
      <protection locked="true" hidden="false"/>
    </xf>
    <xf numFmtId="164" fontId="35" fillId="10" borderId="0" xfId="0" applyFont="true" applyBorder="false" applyAlignment="true" applyProtection="false">
      <alignment horizontal="center" vertical="center" textRotation="0" wrapText="true" indent="0" shrinkToFit="false"/>
      <protection locked="true" hidden="false"/>
    </xf>
    <xf numFmtId="164" fontId="36"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71" fontId="8" fillId="0" borderId="0" xfId="0" applyFont="true" applyBorder="false" applyAlignment="true" applyProtection="false">
      <alignment horizontal="center" vertical="bottom" textRotation="0" wrapText="false" indent="0" shrinkToFit="false"/>
      <protection locked="true" hidden="false"/>
    </xf>
    <xf numFmtId="172" fontId="8" fillId="0" borderId="0" xfId="0" applyFont="true" applyBorder="false" applyAlignment="true" applyProtection="false">
      <alignment horizontal="center" vertical="bottom" textRotation="0" wrapText="false" indent="0" shrinkToFit="false"/>
      <protection locked="true" hidden="false"/>
    </xf>
    <xf numFmtId="167" fontId="34" fillId="0" borderId="0" xfId="0" applyFont="true" applyBorder="false" applyAlignment="false" applyProtection="false">
      <alignment horizontal="general" vertical="bottom" textRotation="0" wrapText="false" indent="0" shrinkToFit="false"/>
      <protection locked="true" hidden="false"/>
    </xf>
    <xf numFmtId="167" fontId="34" fillId="0" borderId="0" xfId="0" applyFont="true" applyBorder="false" applyAlignment="true" applyProtection="false">
      <alignment horizontal="general" vertical="center"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7" fontId="35" fillId="10" borderId="0" xfId="0" applyFont="true" applyBorder="false" applyAlignment="true" applyProtection="false">
      <alignment horizontal="center" vertical="bottom" textRotation="0" wrapText="false" indent="0" shrinkToFit="false"/>
      <protection locked="true" hidden="false"/>
    </xf>
    <xf numFmtId="166" fontId="8" fillId="0" borderId="0" xfId="0" applyFont="true" applyBorder="false" applyAlignment="true" applyProtection="false">
      <alignment horizontal="center" vertical="bottom" textRotation="0" wrapText="false" indent="0" shrinkToFit="false"/>
      <protection locked="true" hidden="false"/>
    </xf>
    <xf numFmtId="164" fontId="37" fillId="0" borderId="0" xfId="0" applyFont="true" applyBorder="false" applyAlignment="true" applyProtection="false">
      <alignment horizontal="general" vertical="center" textRotation="0" wrapText="false" indent="0" shrinkToFit="false"/>
      <protection locked="true" hidden="false"/>
    </xf>
    <xf numFmtId="164" fontId="29" fillId="0" borderId="0" xfId="0" applyFont="true" applyBorder="false" applyAlignment="true" applyProtection="false">
      <alignment horizontal="center" vertical="bottom" textRotation="0" wrapText="false" indent="0" shrinkToFit="false"/>
      <protection locked="true" hidden="false"/>
    </xf>
    <xf numFmtId="165" fontId="29" fillId="0" borderId="0" xfId="19" applyFont="true" applyBorder="true" applyAlignment="true" applyProtection="true">
      <alignment horizontal="general" vertical="bottom" textRotation="0" wrapText="false" indent="0" shrinkToFit="false"/>
      <protection locked="true" hidden="false"/>
    </xf>
    <xf numFmtId="173" fontId="31" fillId="0" borderId="0" xfId="0" applyFont="true" applyBorder="false" applyAlignment="true" applyProtection="false">
      <alignment horizontal="general" vertical="center" textRotation="0" wrapText="true" indent="0" shrinkToFit="false"/>
      <protection locked="true" hidden="false"/>
    </xf>
    <xf numFmtId="165" fontId="29" fillId="0" borderId="0" xfId="0" applyFont="true" applyBorder="false" applyAlignment="false" applyProtection="false">
      <alignment horizontal="general" vertical="bottom" textRotation="0" wrapText="false" indent="0" shrinkToFit="false"/>
      <protection locked="true" hidden="false"/>
    </xf>
    <xf numFmtId="174" fontId="35" fillId="10" borderId="0" xfId="41" applyFont="true" applyBorder="true" applyAlignment="true" applyProtection="true">
      <alignment horizontal="center" vertical="bottom" textRotation="0" wrapText="false" indent="0" shrinkToFit="false"/>
      <protection locked="true" hidden="false"/>
    </xf>
    <xf numFmtId="167" fontId="31" fillId="0" borderId="0" xfId="0" applyFont="true" applyBorder="false" applyAlignment="true" applyProtection="false">
      <alignment horizontal="left" vertical="center" textRotation="0" wrapText="false" indent="0" shrinkToFit="false"/>
      <protection locked="true" hidden="false"/>
    </xf>
    <xf numFmtId="164" fontId="38"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7" fontId="34" fillId="0" borderId="0" xfId="0" applyFont="true" applyBorder="false" applyAlignment="true" applyProtection="false">
      <alignment horizontal="center" vertical="bottom" textRotation="0" wrapText="false" indent="0" shrinkToFit="false"/>
      <protection locked="true" hidden="false"/>
    </xf>
    <xf numFmtId="164" fontId="30" fillId="0" borderId="0" xfId="0" applyFont="true" applyBorder="false" applyAlignment="true" applyProtection="false">
      <alignment horizontal="center" vertical="center" textRotation="0" wrapText="true" indent="0" shrinkToFit="false"/>
      <protection locked="true" hidden="false"/>
    </xf>
    <xf numFmtId="164" fontId="33" fillId="0" borderId="0" xfId="0" applyFont="true" applyBorder="false" applyAlignment="true" applyProtection="false">
      <alignment horizontal="center" vertical="center" textRotation="0" wrapText="true" indent="0" shrinkToFit="false"/>
      <protection locked="true" hidden="false"/>
    </xf>
    <xf numFmtId="167" fontId="31" fillId="0" borderId="0" xfId="0" applyFont="true" applyBorder="false" applyAlignment="true" applyProtection="false">
      <alignment horizontal="center" vertical="center" textRotation="0" wrapText="false" indent="0" shrinkToFit="false"/>
      <protection locked="true" hidden="false"/>
    </xf>
    <xf numFmtId="164" fontId="31" fillId="0" borderId="0" xfId="0" applyFont="true" applyBorder="false" applyAlignment="true" applyProtection="false">
      <alignment horizontal="left" vertical="center" textRotation="0" wrapText="true" indent="0" shrinkToFit="false"/>
      <protection locked="true" hidden="false"/>
    </xf>
    <xf numFmtId="167" fontId="31"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41" applyFont="true" applyBorder="true" applyAlignment="true" applyProtection="true">
      <alignment horizontal="center" vertical="bottom" textRotation="0" wrapText="false" indent="0" shrinkToFit="false"/>
      <protection locked="true" hidden="false"/>
    </xf>
    <xf numFmtId="172" fontId="0" fillId="0" borderId="0" xfId="0" applyFont="false" applyBorder="false" applyAlignment="true" applyProtection="false">
      <alignment horizontal="center" vertical="bottom" textRotation="0" wrapText="false" indent="0" shrinkToFit="false"/>
      <protection locked="true" hidden="false"/>
    </xf>
    <xf numFmtId="173" fontId="31" fillId="0" borderId="0" xfId="0" applyFont="true" applyBorder="false" applyAlignment="true" applyProtection="false">
      <alignment horizontal="center" vertical="center" textRotation="0" wrapText="tru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4" fontId="4" fillId="0" borderId="0" xfId="34" applyFont="true" applyBorder="false" applyAlignment="true" applyProtection="false">
      <alignment horizontal="general" vertical="center" textRotation="0" wrapText="false" indent="0" shrinkToFit="false"/>
      <protection locked="true" hidden="false"/>
    </xf>
    <xf numFmtId="164" fontId="31" fillId="0" borderId="0" xfId="0" applyFont="true" applyBorder="false" applyAlignment="true" applyProtection="false">
      <alignment horizontal="center" vertical="bottom" textRotation="0" wrapText="false" indent="0" shrinkToFit="false"/>
      <protection locked="true" hidden="false"/>
    </xf>
    <xf numFmtId="164" fontId="39" fillId="0" borderId="0" xfId="0" applyFont="true" applyBorder="false" applyAlignment="true" applyProtection="false">
      <alignment horizontal="center" vertical="bottom" textRotation="0" wrapText="false" indent="0" shrinkToFit="false"/>
      <protection locked="true" hidden="false"/>
    </xf>
    <xf numFmtId="164" fontId="38" fillId="0" borderId="0" xfId="0" applyFont="true" applyBorder="false" applyAlignment="true" applyProtection="false">
      <alignment horizontal="center" vertical="center" textRotation="0" wrapText="true" indent="0" shrinkToFit="false"/>
      <protection locked="true" hidden="false"/>
    </xf>
    <xf numFmtId="164" fontId="40" fillId="0" borderId="0" xfId="0" applyFont="true" applyBorder="false" applyAlignment="true" applyProtection="false">
      <alignment horizontal="center" vertical="center" textRotation="0" wrapText="true" indent="0" shrinkToFit="false"/>
      <protection locked="true" hidden="false"/>
    </xf>
    <xf numFmtId="164" fontId="39" fillId="0" borderId="0" xfId="0" applyFont="true" applyBorder="false" applyAlignment="true" applyProtection="false">
      <alignment horizontal="center" vertical="center" textRotation="0" wrapText="true" indent="0" shrinkToFit="false"/>
      <protection locked="true" hidden="false"/>
    </xf>
    <xf numFmtId="176" fontId="4" fillId="0" borderId="0" xfId="15" applyFont="true" applyBorder="true" applyAlignment="true" applyProtection="true">
      <alignment horizontal="center" vertical="bottom" textRotation="0" wrapText="false" indent="0" shrinkToFit="false"/>
      <protection locked="true" hidden="false"/>
    </xf>
    <xf numFmtId="164" fontId="40" fillId="0" borderId="0" xfId="0" applyFont="true" applyBorder="false" applyAlignment="false" applyProtection="false">
      <alignment horizontal="general" vertical="bottom" textRotation="0" wrapText="false" indent="0" shrinkToFit="false"/>
      <protection locked="true" hidden="false"/>
    </xf>
    <xf numFmtId="164" fontId="40" fillId="0" borderId="0" xfId="0" applyFont="true" applyBorder="false" applyAlignment="true" applyProtection="false">
      <alignment horizontal="center" vertical="bottom" textRotation="0" wrapText="false" indent="0" shrinkToFit="false"/>
      <protection locked="true" hidden="false"/>
    </xf>
    <xf numFmtId="165" fontId="40" fillId="0" borderId="0" xfId="19" applyFont="true" applyBorder="true" applyAlignment="true" applyProtection="true">
      <alignment horizontal="general" vertical="bottom" textRotation="0" wrapText="false" indent="0" shrinkToFit="false"/>
      <protection locked="true" hidden="false"/>
    </xf>
    <xf numFmtId="165" fontId="40" fillId="0" borderId="0" xfId="0" applyFont="true" applyBorder="false" applyAlignment="false" applyProtection="false">
      <alignment horizontal="general" vertical="bottom" textRotation="0" wrapText="false" indent="0" shrinkToFit="false"/>
      <protection locked="true" hidden="false"/>
    </xf>
    <xf numFmtId="164" fontId="18" fillId="10" borderId="4" xfId="32" applyFont="true" applyBorder="true" applyAlignment="true" applyProtection="false">
      <alignment horizontal="center" vertical="center" textRotation="0" wrapText="true" indent="0" shrinkToFit="false"/>
      <protection locked="true" hidden="false"/>
    </xf>
    <xf numFmtId="164" fontId="41"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left" vertical="bottom" textRotation="0" wrapText="true" indent="0" shrinkToFit="false"/>
      <protection locked="true" hidden="false"/>
    </xf>
    <xf numFmtId="164" fontId="33" fillId="10" borderId="4" xfId="0" applyFont="true" applyBorder="true" applyAlignment="true" applyProtection="false">
      <alignment horizontal="center" vertical="center" textRotation="0" wrapText="true" indent="0" shrinkToFit="false"/>
      <protection locked="true" hidden="false"/>
    </xf>
    <xf numFmtId="164" fontId="0" fillId="10" borderId="4" xfId="0" applyFont="false" applyBorder="true" applyAlignment="true" applyProtection="false">
      <alignment horizontal="center" vertical="center" textRotation="0" wrapText="true" indent="0" shrinkToFit="false"/>
      <protection locked="true" hidden="false"/>
    </xf>
    <xf numFmtId="173" fontId="31" fillId="0" borderId="0" xfId="0" applyFont="true" applyBorder="false" applyAlignment="true" applyProtection="false">
      <alignment horizontal="left" vertical="bottom" textRotation="0" wrapText="true" indent="0" shrinkToFit="false"/>
      <protection locked="true" hidden="false"/>
    </xf>
    <xf numFmtId="165" fontId="3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34" fillId="0" borderId="0" xfId="0" applyFont="true" applyBorder="false" applyAlignment="true" applyProtection="false">
      <alignment horizontal="center" vertical="center" textRotation="0" wrapText="false" indent="0" shrinkToFit="false"/>
      <protection locked="true" hidden="false"/>
    </xf>
    <xf numFmtId="167" fontId="29" fillId="11" borderId="0" xfId="0" applyFont="true" applyBorder="false" applyAlignment="true" applyProtection="false">
      <alignment horizontal="center" vertical="center" textRotation="0" wrapText="true" indent="0" shrinkToFit="false"/>
      <protection locked="true" hidden="false"/>
    </xf>
    <xf numFmtId="172" fontId="4" fillId="0" borderId="0" xfId="0" applyFont="true" applyBorder="false" applyAlignment="true" applyProtection="false">
      <alignment horizontal="center"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32" fillId="4" borderId="4" xfId="32" applyFont="true" applyBorder="true" applyAlignment="true" applyProtection="false">
      <alignment horizontal="center" vertical="center" textRotation="0" wrapText="true" indent="0" shrinkToFit="false"/>
      <protection locked="true" hidden="false"/>
    </xf>
    <xf numFmtId="165" fontId="35" fillId="10" borderId="0" xfId="19" applyFont="true" applyBorder="true" applyAlignment="true" applyProtection="true">
      <alignment horizontal="center" vertical="bottom" textRotation="0" wrapText="false" indent="0" shrinkToFit="false"/>
      <protection locked="true" hidden="false"/>
    </xf>
    <xf numFmtId="164" fontId="42" fillId="0" borderId="5" xfId="0" applyFont="true" applyBorder="true" applyAlignment="true" applyProtection="false">
      <alignment horizontal="left" vertical="center" textRotation="0" wrapText="true" indent="0" shrinkToFit="false"/>
      <protection locked="true" hidden="false"/>
    </xf>
    <xf numFmtId="167" fontId="42" fillId="0" borderId="0" xfId="0" applyFont="true" applyBorder="false" applyAlignment="true" applyProtection="false">
      <alignment horizontal="left" vertical="center" textRotation="0" wrapText="false" indent="0" shrinkToFit="false"/>
      <protection locked="true" hidden="false"/>
    </xf>
    <xf numFmtId="164" fontId="43" fillId="2" borderId="4" xfId="0" applyFont="true" applyBorder="true" applyAlignment="true" applyProtection="false">
      <alignment horizontal="center" vertical="center" textRotation="0" wrapText="true" indent="0" shrinkToFit="false"/>
      <protection locked="true" hidden="false"/>
    </xf>
    <xf numFmtId="164" fontId="43" fillId="2" borderId="4" xfId="0" applyFont="true" applyBorder="true" applyAlignment="true" applyProtection="false">
      <alignment horizontal="center" vertical="bottom" textRotation="0" wrapText="false" indent="0" shrinkToFit="false"/>
      <protection locked="true" hidden="false"/>
    </xf>
    <xf numFmtId="164" fontId="0" fillId="2" borderId="4" xfId="0" applyFont="false" applyBorder="true" applyAlignment="true" applyProtection="false">
      <alignment horizontal="center" vertical="center" textRotation="0" wrapText="true" indent="0" shrinkToFit="false"/>
      <protection locked="true" hidden="false"/>
    </xf>
    <xf numFmtId="164" fontId="44" fillId="0" borderId="0" xfId="32" applyFont="true" applyBorder="false" applyAlignment="true" applyProtection="false">
      <alignment horizontal="center" vertical="center" textRotation="0" wrapText="true" indent="0" shrinkToFit="false"/>
      <protection locked="true" hidden="false"/>
    </xf>
    <xf numFmtId="164" fontId="45"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left" vertical="center" textRotation="0" wrapText="true" indent="0" shrinkToFit="false"/>
      <protection locked="true" hidden="false"/>
    </xf>
    <xf numFmtId="164" fontId="34" fillId="0" borderId="0" xfId="32" applyFont="true" applyBorder="false" applyAlignment="true" applyProtection="false">
      <alignment horizontal="center" vertical="center" textRotation="0" wrapText="true" indent="0" shrinkToFit="false"/>
      <protection locked="true" hidden="false"/>
    </xf>
    <xf numFmtId="167" fontId="29" fillId="0" borderId="0" xfId="0" applyFont="true" applyBorder="false" applyAlignment="true" applyProtection="false">
      <alignment horizontal="center" vertical="center" textRotation="0" wrapText="false" indent="0" shrinkToFit="false"/>
      <protection locked="true" hidden="false"/>
    </xf>
    <xf numFmtId="165" fontId="29" fillId="0" borderId="0" xfId="19" applyFont="true" applyBorder="true" applyAlignment="true" applyProtection="true">
      <alignment horizontal="center" vertical="center" textRotation="0" wrapText="false" indent="0" shrinkToFit="false"/>
      <protection locked="true" hidden="false"/>
    </xf>
    <xf numFmtId="166" fontId="29" fillId="0" borderId="0" xfId="19" applyFont="true" applyBorder="true" applyAlignment="true" applyProtection="true">
      <alignment horizontal="center" vertical="center" textRotation="0" wrapText="false" indent="0" shrinkToFit="false"/>
      <protection locked="true" hidden="false"/>
    </xf>
    <xf numFmtId="166" fontId="35" fillId="10" borderId="0" xfId="0" applyFont="true" applyBorder="false" applyAlignment="true" applyProtection="false">
      <alignment horizontal="center" vertical="bottom" textRotation="0" wrapText="false" indent="0" shrinkToFit="false"/>
      <protection locked="true" hidden="false"/>
    </xf>
    <xf numFmtId="165" fontId="29" fillId="0" borderId="0" xfId="0" applyFont="true" applyBorder="false" applyAlignment="true" applyProtection="false">
      <alignment horizontal="center" vertical="center" textRotation="0" wrapText="false" indent="0" shrinkToFit="false"/>
      <protection locked="true" hidden="false"/>
    </xf>
    <xf numFmtId="164" fontId="19" fillId="3" borderId="4" xfId="32" applyFont="true" applyBorder="true" applyAlignment="true" applyProtection="false">
      <alignment horizontal="center" vertical="center" textRotation="0" wrapText="true" indent="0" shrinkToFit="false"/>
      <protection locked="true" hidden="false"/>
    </xf>
    <xf numFmtId="164" fontId="18" fillId="12" borderId="4" xfId="32" applyFont="true" applyBorder="true" applyAlignment="true" applyProtection="false">
      <alignment horizontal="center" vertical="center" textRotation="0" wrapText="true" indent="0" shrinkToFit="false"/>
      <protection locked="true" hidden="false"/>
    </xf>
    <xf numFmtId="164" fontId="32" fillId="12" borderId="4" xfId="32" applyFont="true" applyBorder="true" applyAlignment="true" applyProtection="false">
      <alignment horizontal="center" vertical="center" textRotation="0" wrapText="true" indent="0" shrinkToFit="false"/>
      <protection locked="true" hidden="false"/>
    </xf>
    <xf numFmtId="164" fontId="22" fillId="2" borderId="4" xfId="32" applyFont="true" applyBorder="true" applyAlignment="true" applyProtection="false">
      <alignment horizontal="center" vertical="center" textRotation="0" wrapText="true" indent="0" shrinkToFit="false"/>
      <protection locked="true" hidden="false"/>
    </xf>
    <xf numFmtId="175" fontId="4" fillId="0" borderId="0" xfId="0" applyFont="true" applyBorder="false" applyAlignment="true" applyProtection="false">
      <alignment horizontal="center" vertical="bottom" textRotation="0" wrapText="false" indent="0" shrinkToFit="false"/>
      <protection locked="true" hidden="false"/>
    </xf>
    <xf numFmtId="173" fontId="31"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7" fillId="0" borderId="0" xfId="0" applyFont="true" applyBorder="false" applyAlignment="true" applyProtection="false">
      <alignment horizontal="general" vertical="center" textRotation="0" wrapText="false" indent="0" shrinkToFit="false"/>
      <protection locked="true" hidden="false"/>
    </xf>
    <xf numFmtId="165" fontId="35" fillId="10" borderId="0" xfId="41" applyFont="true" applyBorder="true" applyAlignment="true" applyProtection="true">
      <alignment horizontal="center" vertical="bottom" textRotation="0" wrapText="false" indent="0" shrinkToFit="false"/>
      <protection locked="true" hidden="false"/>
    </xf>
    <xf numFmtId="165" fontId="0" fillId="0" borderId="0" xfId="19"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8" fillId="13" borderId="4" xfId="32" applyFont="true" applyBorder="true" applyAlignment="true" applyProtection="false">
      <alignment horizontal="center" vertical="center" textRotation="0" wrapText="true" indent="0" shrinkToFit="false"/>
      <protection locked="true" hidden="false"/>
    </xf>
    <xf numFmtId="164" fontId="32" fillId="13" borderId="4" xfId="32" applyFont="true" applyBorder="true" applyAlignment="true" applyProtection="false">
      <alignment horizontal="center" vertical="center" textRotation="0" wrapText="true" indent="0" shrinkToFit="false"/>
      <protection locked="true" hidden="false"/>
    </xf>
    <xf numFmtId="167" fontId="37" fillId="0" borderId="0" xfId="0" applyFont="true" applyBorder="false" applyAlignment="true" applyProtection="false">
      <alignment horizontal="center" vertical="center"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65" fontId="29" fillId="0" borderId="0" xfId="41" applyFont="true" applyBorder="true" applyAlignment="true" applyProtection="true">
      <alignment horizontal="center" vertical="center" textRotation="0" wrapText="false" indent="0" shrinkToFit="false"/>
      <protection locked="true" hidden="false"/>
    </xf>
    <xf numFmtId="167" fontId="29" fillId="7" borderId="0" xfId="0" applyFont="true" applyBorder="false" applyAlignment="true" applyProtection="false">
      <alignment horizontal="center" vertical="center" textRotation="0" wrapText="true" indent="0" shrinkToFit="false"/>
      <protection locked="true" hidden="false"/>
    </xf>
    <xf numFmtId="167" fontId="31" fillId="0" borderId="0" xfId="0" applyFont="true" applyBorder="false" applyAlignment="true" applyProtection="false">
      <alignment horizontal="center" vertical="bottom" textRotation="0" wrapText="true" indent="0" shrinkToFit="false"/>
      <protection locked="true" hidden="false"/>
    </xf>
    <xf numFmtId="173" fontId="31" fillId="0"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28">
    <cellStyle name="Normal" xfId="0" builtinId="0"/>
    <cellStyle name="Comma" xfId="15" builtinId="3"/>
    <cellStyle name="Comma [0]" xfId="16" builtinId="6"/>
    <cellStyle name="Currency" xfId="17" builtinId="4"/>
    <cellStyle name="Currency [0]" xfId="18" builtinId="7"/>
    <cellStyle name="Percent" xfId="19" builtinId="5"/>
    <cellStyle name="Normale 11" xfId="20"/>
    <cellStyle name="Normale 15 8" xfId="21"/>
    <cellStyle name="Normale 2" xfId="22"/>
    <cellStyle name="Normale 2 2" xfId="23"/>
    <cellStyle name="Normale 3" xfId="24"/>
    <cellStyle name="Normale 3 2" xfId="25"/>
    <cellStyle name="Normale 38" xfId="26"/>
    <cellStyle name="Normale 4" xfId="27"/>
    <cellStyle name="Normale 4 2" xfId="28"/>
    <cellStyle name="Normale 4 3" xfId="29"/>
    <cellStyle name="Normale_CAMPI 2 2" xfId="30"/>
    <cellStyle name="Normale_campi_tipi 2" xfId="31"/>
    <cellStyle name="Normale_Foglio1" xfId="32"/>
    <cellStyle name="Normale_Foglio1 2 2" xfId="33"/>
    <cellStyle name="Normale_Foglio1 3" xfId="34"/>
    <cellStyle name="Normale_info" xfId="35"/>
    <cellStyle name="Normale_INFO_1" xfId="36"/>
    <cellStyle name="Normale_INFO_2" xfId="37"/>
    <cellStyle name="Normale_tutti_schemi_acq" xfId="38"/>
    <cellStyle name="Normale_tutti_schemi_acq 2" xfId="39"/>
    <cellStyle name="Percentuale 2" xfId="40"/>
    <cellStyle name="Percentuale 2 2" xfId="41"/>
  </cellStyles>
  <dxfs count="14">
    <dxf>
      <fill>
        <patternFill patternType="solid">
          <fgColor rgb="FFC0C0C0"/>
        </patternFill>
      </fill>
    </dxf>
    <dxf>
      <fill>
        <patternFill patternType="solid">
          <fgColor rgb="00FFFFFF"/>
        </patternFill>
      </fill>
    </dxf>
    <dxf>
      <fill>
        <patternFill patternType="solid">
          <fgColor rgb="FF3D3D3D"/>
          <bgColor rgb="FFFFFFFF"/>
        </patternFill>
      </fill>
    </dxf>
    <dxf>
      <font>
        <color rgb="FF9C0006"/>
      </font>
      <fill>
        <patternFill>
          <bgColor rgb="FFFFC7CE"/>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name val="Arial"/>
        <charset val="1"/>
        <family val="0"/>
      </font>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DEADA"/>
      <rgbColor rgb="FFCCFFFF"/>
      <rgbColor rgb="FF660066"/>
      <rgbColor rgb="FFFF8080"/>
      <rgbColor rgb="FF0066CC"/>
      <rgbColor rgb="FFFFC7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00B0F0"/>
      <rgbColor rgb="FF92D050"/>
      <rgbColor rgb="FFFFCC00"/>
      <rgbColor rgb="FFFF9900"/>
      <rgbColor rgb="FFFF6600"/>
      <rgbColor rgb="FF604A7B"/>
      <rgbColor rgb="FF969696"/>
      <rgbColor rgb="FF002060"/>
      <rgbColor rgb="FF00B050"/>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externalLink" Target="externalLinks/externalLink1.xml"/><Relationship Id="rId56" Type="http://schemas.openxmlformats.org/officeDocument/2006/relationships/externalLink" Target="externalLinks/externalLink2.xml"/><Relationship Id="rId57" Type="http://schemas.openxmlformats.org/officeDocument/2006/relationships/externalLink" Target="externalLinks/externalLink3.xml"/><Relationship Id="rId58" Type="http://schemas.openxmlformats.org/officeDocument/2006/relationships/externalLink" Target="externalLinks/externalLink4.xml"/><Relationship Id="rId5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file://Milighetti/MasterPlan/BilanciIdrici/data%20produccion%20(Omar%20M.)/DB_FontiApprov_6.09.xls"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DBI_A-1.xlsx"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INPUT.xlsx" TargetMode="External"/>
</Relationships>
</file>

<file path=xl/externalLinks/_rels/externalLink4.xml.rels><?xml version="1.0" encoding="UTF-8"?>
<Relationships xmlns="http://schemas.openxmlformats.org/package/2006/relationships"><Relationship Id="rId1" Type="http://schemas.openxmlformats.org/officeDocument/2006/relationships/externalLinkPath" Target="../../../../../00PianificazioneEControllo/01Condiviso/CONTROLLO%20e%20FINANZIAMENTI/DBI/Controlli%20Automatici%20DBI%20-%20dati%202020/File_di_lavoro/PROTOTIPO_Gestori/DBI_A-1.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Legenda"/>
      <sheetName val="DB_FontiApp"/>
      <sheetName val="codici_acquedotti"/>
      <sheetName val="codici_comuni"/>
      <sheetName val="Foglio1 (2)"/>
      <sheetName val="Report1"/>
      <sheetName val="Report2"/>
      <sheetName val="Query1"/>
      <sheetName val="grafico1"/>
      <sheetName val="Grafico2"/>
      <sheetName val="Grafico3"/>
      <sheetName val="foglio (grafico)"/>
      <sheetName val="Pivot AQ1"/>
      <sheetName val="Pivot AQ2"/>
      <sheetName val="Foglio1"/>
      <sheetName val="SO"/>
      <sheetName val="PO"/>
      <sheetName val="CaptSup"/>
      <sheetName val="inpu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EGOLE GENERALI"/>
      <sheetName val="TABDATI"/>
      <sheetName val="TABBASE"/>
      <sheetName val="ANAGRAFICA"/>
      <sheetName val="INFO"/>
      <sheetName val="DATI"/>
      <sheetName val="Fiumi"/>
      <sheetName val="Laghi"/>
      <sheetName val="Pozzi"/>
      <sheetName val="Pozzi_pompe"/>
      <sheetName val="Sorgenti"/>
      <sheetName val="Mari"/>
      <sheetName val="Mari_pompe"/>
      <sheetName val="Potabilizzatori"/>
      <sheetName val="Potab_pompe"/>
      <sheetName val="Adduttrici"/>
      <sheetName val="Accumuli"/>
      <sheetName val="Pompaggi"/>
      <sheetName val="Pompaggi_pompe"/>
      <sheetName val="Distribuzioni"/>
      <sheetName val="Fognature"/>
      <sheetName val="Sollevamenti"/>
      <sheetName val="Sollev_pompe"/>
      <sheetName val="Collettori"/>
      <sheetName val="Depuratori"/>
      <sheetName val="Depurat_pompe"/>
      <sheetName val="Scaricatori"/>
      <sheetName val="Condottemarine"/>
    </sheetNames>
    <sheetDataSet>
      <sheetData sheetId="0"/>
      <sheetData sheetId="1"/>
      <sheetData sheetId="2"/>
      <sheetData sheetId="3"/>
      <sheetData sheetId="4"/>
      <sheetData sheetId="5"/>
      <sheetData sheetId="6">
        <row r="1">
          <cell r="A1" t="str">
            <v>codice opera [idt]</v>
          </cell>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bacino appartenza corso acqua [testo]</v>
          </cell>
          <cell r="M1" t="str">
            <v>nome del corso acqua [testo]</v>
          </cell>
          <cell r="N1" t="str">
            <v>classe corso acqua [idn]</v>
          </cell>
          <cell r="O1" t="str">
            <v>estremi della concessione [testo]</v>
          </cell>
          <cell r="P1" t="str">
            <v>portata concessa uso potabile [l/s]</v>
          </cell>
          <cell r="Q1" t="str">
            <v>uso plurimo [sn]</v>
          </cell>
          <cell r="R1" t="str">
            <v>anno costruzione [anno]</v>
          </cell>
          <cell r="S1" t="str">
            <v>anno ristrutturazione [anno]</v>
          </cell>
          <cell r="T1" t="str">
            <v>conservazione [idn]</v>
          </cell>
          <cell r="U1" t="str">
            <v>utilizzo (continuo,occasionale,periodico) [testo]</v>
          </cell>
          <cell r="V1" t="str">
            <v>utilizzo annuo (0 - 100) [%]</v>
          </cell>
          <cell r="W1" t="str">
            <v>area del bacino a monte [kmq]</v>
          </cell>
          <cell r="X1" t="str">
            <v>volume prelevato [mc/anno]</v>
          </cell>
          <cell r="Y1" t="str">
            <v>volume immesso in rete [mc/anno]</v>
          </cell>
          <cell r="Z1" t="str">
            <v>portata di esercizio [l/s]</v>
          </cell>
          <cell r="AA1" t="str">
            <v>portata derivata massima [l/s]</v>
          </cell>
          <cell r="AB1" t="str">
            <v>portata derivata minima [l/s]</v>
          </cell>
          <cell r="AC1" t="str">
            <v>portata derivabile massima [l/s]</v>
          </cell>
          <cell r="AD1" t="str">
            <v>traversa fluviale [sn]</v>
          </cell>
          <cell r="AE1" t="str">
            <v>camera di presa [sn]</v>
          </cell>
          <cell r="AF1" t="str">
            <v>presa con succhierola [sn]</v>
          </cell>
          <cell r="AG1" t="str">
            <v>griglia [sn]</v>
          </cell>
          <cell r="AH1" t="str">
            <v>filtro [sn]</v>
          </cell>
          <cell r="AI1" t="str">
            <v>dissabbiatore [sn]</v>
          </cell>
          <cell r="AJ1" t="str">
            <v>tipo telecontrollo [idn]</v>
          </cell>
          <cell r="AK1" t="str">
            <v>misura portata [sn]</v>
          </cell>
          <cell r="AL1" t="str">
            <v>zona tutela assoluta [sn]</v>
          </cell>
          <cell r="AM1" t="str">
            <v>zona di rispetto [sn]</v>
          </cell>
          <cell r="AN1" t="str">
            <v>zona di protezione [sn]</v>
          </cell>
          <cell r="AO1" t="str">
            <v>tipo di clorazione [idn]</v>
          </cell>
          <cell r="AP1" t="str">
            <v>anno istallazione cloratore [anno]</v>
          </cell>
          <cell r="AQ1" t="str">
            <v>anno ristrutturazione cloratore [anno]</v>
          </cell>
          <cell r="AR1" t="str">
            <v>opera stato [idn]</v>
          </cell>
          <cell r="AS1" t="str">
            <v>ind.conf. area bacino monte [idt]</v>
          </cell>
          <cell r="AT1" t="str">
            <v>ind.conf. anno costruzione [idt]</v>
          </cell>
          <cell r="AU1" t="str">
            <v>ind.conf. anno ristrutturazione [idt]</v>
          </cell>
          <cell r="AV1" t="str">
            <v>ind.conf. volume prelevato [idt]</v>
          </cell>
          <cell r="AW1" t="str">
            <v>ind.conf. volume immesso [idt]</v>
          </cell>
          <cell r="AX1" t="str">
            <v>ind.conf. portata esercizio [idt]</v>
          </cell>
          <cell r="AY1" t="str">
            <v>ind.conf. portata derivata max [idt]</v>
          </cell>
          <cell r="AZ1" t="str">
            <v>ind.conf. portata derivata min [idt]</v>
          </cell>
          <cell r="BA1" t="str">
            <v>ind.conf. portata derivabile max [idt]</v>
          </cell>
        </row>
        <row r="2">
          <cell r="A2" t="str">
            <v>ids_codice - testo 16 car [utf8] [idt] 
es.FI00000001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bacino_nome - testo 64 car [utf8] [testo]</v>
          </cell>
          <cell r="M2" t="str">
            <v>corso_acqua_nome - testo 64 car [utf8] [testo]</v>
          </cell>
          <cell r="N2" t="str">
            <v>id_corso_acqua_classe - intero 4 byte [idn]</v>
          </cell>
          <cell r="O2" t="str">
            <v>concessione_estremi - testo 64 car [utf8] [testo]</v>
          </cell>
          <cell r="P2" t="str">
            <v>concessione_port_pota - decimale 8 byte [l/s]</v>
          </cell>
          <cell r="Q2" t="str">
            <v>uso_plurimo - binario 1 bit [sn]</v>
          </cell>
          <cell r="R2" t="str">
            <v>anno_costruzione - intero 4 byte [anno]</v>
          </cell>
          <cell r="S2" t="str">
            <v>anno_ristrutturazione - intero 4 byte [anno]</v>
          </cell>
          <cell r="T2" t="str">
            <v>id_conservazione - intero 4 byte [idn]</v>
          </cell>
          <cell r="U2" t="str">
            <v>utilizzo_tipo - testo 16 car [utf8] [testo]</v>
          </cell>
          <cell r="V2" t="str">
            <v>utilizzo_annuo - decimale 8 byte [%]</v>
          </cell>
          <cell r="W2" t="str">
            <v>area_bacino_monte - decimale 8 byte [kmq]</v>
          </cell>
          <cell r="X2" t="str">
            <v>volume_prelevato - decimale 8 byte [mc/anno]</v>
          </cell>
          <cell r="Y2" t="str">
            <v>volume_immesso - decimale 8 byte [mc/anno]</v>
          </cell>
          <cell r="Z2" t="str">
            <v>portata_esercizio - decimale 8 byte [l/s]</v>
          </cell>
          <cell r="AA2" t="str">
            <v>portata_derivata_max - decimale 8 byte [l/s]</v>
          </cell>
          <cell r="AB2" t="str">
            <v>portata_derivata_min - decimale 8 byte [l/s]</v>
          </cell>
          <cell r="AC2" t="str">
            <v>portata_derivabile_max - decimale 8 byte [l/s]</v>
          </cell>
          <cell r="AD2" t="str">
            <v>pres_traversa_fluviale - binario 1 bit [sn]</v>
          </cell>
          <cell r="AE2" t="str">
            <v>pres_camera_presa - binario 1 bit [sn]</v>
          </cell>
          <cell r="AF2" t="str">
            <v>pres_psucchieruola - binario 1 bit [sn]</v>
          </cell>
          <cell r="AG2" t="str">
            <v>pres_griglia - binario 1 bit [sn]</v>
          </cell>
          <cell r="AH2" t="str">
            <v>pres_filtro - binario 1 bit [sn]</v>
          </cell>
          <cell r="AI2" t="str">
            <v>pres_dissabbiatore - binario 1 bit [sn]</v>
          </cell>
          <cell r="AJ2" t="str">
            <v>id_tipo_telecontrollo - intero 4 byte [idn]</v>
          </cell>
          <cell r="AK2" t="str">
            <v>pres_misura_portata - binario 1 bit [sn]</v>
          </cell>
          <cell r="AL2" t="str">
            <v>zona_tutela_assoluta - binario 1 bit [sn]</v>
          </cell>
          <cell r="AM2" t="str">
            <v>zona_rispetto - binario 1 bit [sn]</v>
          </cell>
          <cell r="AN2" t="str">
            <v>zona_protezione - binario 1 bit [sn]</v>
          </cell>
          <cell r="AO2" t="str">
            <v>id_tipo_clorazione - intero 4 byte [idn]</v>
          </cell>
          <cell r="AP2" t="str">
            <v>cloratore_anno_insta - intero 4 byte [anno]</v>
          </cell>
          <cell r="AQ2" t="str">
            <v>cloratore_anno_ristru - intero 4 byte [anno]</v>
          </cell>
          <cell r="AR2" t="str">
            <v>id_opera_stato - intero 4 byte [idn]</v>
          </cell>
          <cell r="AS2" t="str">
            <v>idx_area_bacino_monte - testo 2 car [utf8] [idt]</v>
          </cell>
          <cell r="AT2" t="str">
            <v>idx_anno_costruzione - testo 2 car [utf8] [idt]</v>
          </cell>
          <cell r="AU2" t="str">
            <v>idx_anno_ristrutturazione - testo 2 car [utf8] [idt]</v>
          </cell>
          <cell r="AV2" t="str">
            <v>idx_volume_prelevato - testo 2 car [utf8] [idt]</v>
          </cell>
          <cell r="AW2" t="str">
            <v>idx_volume_immesso - testo 2 car [utf8] [idt]</v>
          </cell>
          <cell r="AX2" t="str">
            <v>idx_portata_esercizio - testo 2 car [utf8] [idt]</v>
          </cell>
          <cell r="AY2" t="str">
            <v>idx_portata_derivata_max - testo 2 car [utf8] [idt]</v>
          </cell>
          <cell r="AZ2" t="str">
            <v>idx_portata_derivata_min - testo 2 car [utf8] [idt]</v>
          </cell>
          <cell r="BA2" t="str">
            <v>idx_portata_derivabile_max - testo 2 car [utf8] [idt]</v>
          </cell>
        </row>
        <row r="3">
          <cell r="A3" t="str">
            <v>800</v>
          </cell>
          <cell r="B3" t="str">
            <v>1000</v>
          </cell>
          <cell r="C3" t="str">
            <v>1100</v>
          </cell>
          <cell r="D3" t="str">
            <v>1200</v>
          </cell>
          <cell r="E3" t="str">
            <v>1300</v>
          </cell>
          <cell r="F3" t="str">
            <v>1400</v>
          </cell>
          <cell r="G3">
            <v>110700</v>
          </cell>
          <cell r="H3">
            <v>110800</v>
          </cell>
          <cell r="I3" t="str">
            <v>1500</v>
          </cell>
          <cell r="J3" t="str">
            <v>1600</v>
          </cell>
          <cell r="K3" t="str">
            <v>1700</v>
          </cell>
          <cell r="L3" t="str">
            <v>1800</v>
          </cell>
          <cell r="M3" t="str">
            <v>1900</v>
          </cell>
          <cell r="N3" t="str">
            <v>2000</v>
          </cell>
          <cell r="O3" t="str">
            <v>2100</v>
          </cell>
          <cell r="P3" t="str">
            <v>2200</v>
          </cell>
          <cell r="Q3">
            <v>110900</v>
          </cell>
          <cell r="R3" t="str">
            <v>2700</v>
          </cell>
          <cell r="S3" t="str">
            <v>2800</v>
          </cell>
          <cell r="T3" t="str">
            <v>2900</v>
          </cell>
          <cell r="U3" t="str">
            <v>3000</v>
          </cell>
          <cell r="V3" t="str">
            <v>3100</v>
          </cell>
          <cell r="W3" t="str">
            <v>3200</v>
          </cell>
          <cell r="X3" t="str">
            <v>3300</v>
          </cell>
          <cell r="Y3" t="str">
            <v>3400</v>
          </cell>
          <cell r="Z3" t="str">
            <v>3500</v>
          </cell>
          <cell r="AA3" t="str">
            <v>3600</v>
          </cell>
          <cell r="AB3" t="str">
            <v>3700</v>
          </cell>
          <cell r="AC3" t="str">
            <v>3800</v>
          </cell>
          <cell r="AD3" t="str">
            <v>3900</v>
          </cell>
          <cell r="AE3" t="str">
            <v>4000</v>
          </cell>
          <cell r="AF3" t="str">
            <v>4100</v>
          </cell>
          <cell r="AG3" t="str">
            <v>4200</v>
          </cell>
          <cell r="AH3" t="str">
            <v>4300</v>
          </cell>
          <cell r="AI3" t="str">
            <v>4400</v>
          </cell>
          <cell r="AJ3" t="str">
            <v>4500</v>
          </cell>
          <cell r="AK3" t="str">
            <v>4600</v>
          </cell>
          <cell r="AL3" t="str">
            <v>4700</v>
          </cell>
          <cell r="AM3" t="str">
            <v>4800</v>
          </cell>
          <cell r="AN3" t="str">
            <v>4900</v>
          </cell>
          <cell r="AO3" t="str">
            <v>5000</v>
          </cell>
          <cell r="AP3" t="str">
            <v>5100</v>
          </cell>
          <cell r="AQ3" t="str">
            <v>5200</v>
          </cell>
          <cell r="AR3" t="str">
            <v>5300</v>
          </cell>
          <cell r="AS3" t="str">
            <v>5400</v>
          </cell>
          <cell r="AT3" t="str">
            <v>5500</v>
          </cell>
          <cell r="AU3" t="str">
            <v>5600</v>
          </cell>
          <cell r="AV3" t="str">
            <v>5700</v>
          </cell>
          <cell r="AW3" t="str">
            <v>5800</v>
          </cell>
          <cell r="AX3" t="str">
            <v>5900</v>
          </cell>
          <cell r="AY3" t="str">
            <v>6000</v>
          </cell>
          <cell r="AZ3" t="str">
            <v>6100</v>
          </cell>
          <cell r="BA3" t="str">
            <v>6200</v>
          </cell>
        </row>
        <row r="4">
          <cell r="B4" t="str">
            <v>04A01C01</v>
          </cell>
          <cell r="C4" t="str">
            <v>Captazione da corso acqua ACQUETTA</v>
          </cell>
          <cell r="D4">
            <v>9.389403</v>
          </cell>
          <cell r="E4">
            <v>17.2</v>
          </cell>
          <cell r="F4">
            <v>0</v>
          </cell>
        </row>
        <row r="4">
          <cell r="H4" t="str">
            <v>S</v>
          </cell>
          <cell r="I4" t="str">
            <v>N</v>
          </cell>
          <cell r="J4" t="str">
            <v>S</v>
          </cell>
          <cell r="K4" t="str">
            <v>N</v>
          </cell>
          <cell r="L4" t="str">
            <v>S</v>
          </cell>
          <cell r="M4" t="str">
            <v>N</v>
          </cell>
          <cell r="N4">
            <v>1</v>
          </cell>
          <cell r="O4" t="str">
            <v>N</v>
          </cell>
          <cell r="P4" t="str">
            <v>N</v>
          </cell>
          <cell r="Q4" t="str">
            <v>N</v>
          </cell>
          <cell r="R4" t="str">
            <v>N</v>
          </cell>
          <cell r="S4">
            <v>2020</v>
          </cell>
          <cell r="T4">
            <v>9800</v>
          </cell>
          <cell r="U4">
            <v>9800</v>
          </cell>
          <cell r="V4">
            <v>1</v>
          </cell>
        </row>
        <row r="4">
          <cell r="X4" t="str">
            <v>D</v>
          </cell>
          <cell r="Y4" t="str">
            <v>D</v>
          </cell>
          <cell r="Z4" t="str">
            <v>D</v>
          </cell>
        </row>
        <row r="4">
          <cell r="AB4" t="str">
            <v>D</v>
          </cell>
          <cell r="AC4" t="str">
            <v>D</v>
          </cell>
          <cell r="AD4" t="str">
            <v>D</v>
          </cell>
        </row>
        <row r="4">
          <cell r="AF4">
            <v>43784</v>
          </cell>
        </row>
        <row r="4">
          <cell r="AR4">
            <v>1</v>
          </cell>
        </row>
      </sheetData>
      <sheetData sheetId="7">
        <row r="1">
          <cell r="A1" t="str">
            <v>codice opera [idt]</v>
          </cell>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bacino appartenza corso acqua [testo]</v>
          </cell>
          <cell r="M1" t="str">
            <v>nome del corso acqua [testo]</v>
          </cell>
          <cell r="N1" t="str">
            <v>classe corso acqua [idn]</v>
          </cell>
          <cell r="O1" t="str">
            <v>estremi della concessione [testo]</v>
          </cell>
          <cell r="P1" t="str">
            <v>portata concessa uso potabile [l/s]</v>
          </cell>
          <cell r="Q1" t="str">
            <v>uso plurimo [sn]</v>
          </cell>
          <cell r="R1" t="str">
            <v>anno costruzione [anno]</v>
          </cell>
          <cell r="S1" t="str">
            <v>anno ristrutturazione [anno]</v>
          </cell>
          <cell r="T1" t="str">
            <v>conservazione [idn]</v>
          </cell>
          <cell r="U1" t="str">
            <v>utilizzo (continuo,occasionale,periodico) [testo]</v>
          </cell>
          <cell r="V1" t="str">
            <v>utilizzo annuo (0 - 100) [%]</v>
          </cell>
          <cell r="W1" t="str">
            <v>area bacino afferente all'invaso [kmq]</v>
          </cell>
          <cell r="X1" t="str">
            <v>volume prelevato [mc/anno]</v>
          </cell>
          <cell r="Y1" t="str">
            <v>volume immesso in rete [mc/anno]</v>
          </cell>
          <cell r="Z1" t="str">
            <v>portata di esercizio [l/s]</v>
          </cell>
          <cell r="AA1" t="str">
            <v>portata derivata massima [l/s]</v>
          </cell>
          <cell r="AB1" t="str">
            <v>portata derivata minima [l/s]</v>
          </cell>
          <cell r="AC1" t="str">
            <v>portata derivabile massima [l/s]</v>
          </cell>
          <cell r="AD1" t="str">
            <v>volume invaso [mc]</v>
          </cell>
          <cell r="AE1" t="str">
            <v>altezza diga [m]</v>
          </cell>
          <cell r="AF1" t="str">
            <v>invaso a norma collaudo [sn]</v>
          </cell>
          <cell r="AG1" t="str">
            <v>tipo telecontrollo [idn]</v>
          </cell>
          <cell r="AH1" t="str">
            <v>misura portata [sn]</v>
          </cell>
          <cell r="AI1" t="str">
            <v>zona tutela assoluta [sn]</v>
          </cell>
          <cell r="AJ1" t="str">
            <v>zona rispetto [sn]</v>
          </cell>
          <cell r="AK1" t="str">
            <v>zona protezione [sn]</v>
          </cell>
          <cell r="AL1" t="str">
            <v>tipo di clorazione [idn]</v>
          </cell>
          <cell r="AM1" t="str">
            <v>anno istallazione cloratore [anno]</v>
          </cell>
          <cell r="AN1" t="str">
            <v>anno ristrutturazione cloratore [anno]</v>
          </cell>
          <cell r="AO1" t="str">
            <v>opera stato [idn]</v>
          </cell>
          <cell r="AP1" t="str">
            <v>ind.conf. area bacino afferente [idt]</v>
          </cell>
          <cell r="AQ1" t="str">
            <v>ind.conf. anno costruzione [idt]</v>
          </cell>
          <cell r="AR1" t="str">
            <v>ind.conf. anno ristrutturazione [idt]</v>
          </cell>
          <cell r="AS1" t="str">
            <v>ind.conf. volume prelevato [idt]</v>
          </cell>
          <cell r="AT1" t="str">
            <v>ind.conf. volume immesso [idt]</v>
          </cell>
          <cell r="AU1" t="str">
            <v>ind.conf. portata esercizio [idt]</v>
          </cell>
          <cell r="AV1" t="str">
            <v>ind.conf. portata derivata max [idt]</v>
          </cell>
          <cell r="AW1" t="str">
            <v>ind.conf. portata derivata min [idt]</v>
          </cell>
          <cell r="AX1" t="str">
            <v>ind.conf. portata derivabile max [idt]</v>
          </cell>
        </row>
        <row r="2">
          <cell r="A2" t="str">
            <v>ids_codice - testo 16 car [utf8] [idt] 
es.LA00000001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bacino_nome - testo 64 car [utf8] [testo]</v>
          </cell>
          <cell r="M2" t="str">
            <v>corso_acqua_nome - testo 64 car [utf8] [testo]</v>
          </cell>
          <cell r="N2" t="str">
            <v>id_corso_acqua_classe - intero 4 byte [idn]</v>
          </cell>
          <cell r="O2" t="str">
            <v>concessione_estremi - testo 64 car [utf8] [testo]</v>
          </cell>
          <cell r="P2" t="str">
            <v>concessione_port_pota - decimale 8 byte [l/s]</v>
          </cell>
          <cell r="Q2" t="str">
            <v>uso_plurimo - binario 1 bit [sn]</v>
          </cell>
          <cell r="R2" t="str">
            <v>anno_costruzione - intero 4 byte [anno]</v>
          </cell>
          <cell r="S2" t="str">
            <v>anno_ristrutturazione - intero 4 byte [anno]</v>
          </cell>
          <cell r="T2" t="str">
            <v>id_conservazione - intero 4 byte [idn]</v>
          </cell>
          <cell r="U2" t="str">
            <v>utilizzo_tipo - testo 16 car [utf8] [testo]</v>
          </cell>
          <cell r="V2" t="str">
            <v>utilizzo_annuo - decimale 8 byte [%]</v>
          </cell>
          <cell r="W2" t="str">
            <v>area_bacino_afferente - decimale 8 byte [kmq]</v>
          </cell>
          <cell r="X2" t="str">
            <v>volume_prelevato - decimale 8 byte [mc/anno]</v>
          </cell>
          <cell r="Y2" t="str">
            <v>volume_immesso - decimale 8 byte [mc/anno]</v>
          </cell>
          <cell r="Z2" t="str">
            <v>portata_esercizio - decimale 8 byte [l/s]</v>
          </cell>
          <cell r="AA2" t="str">
            <v>portata_derivata_max - decimale 8 byte [l/s]</v>
          </cell>
          <cell r="AB2" t="str">
            <v>portata_derivata_min - decimale 8 byte [l/s]</v>
          </cell>
          <cell r="AC2" t="str">
            <v>portata_derivabile_max - decimale 8 byte [l/s]</v>
          </cell>
          <cell r="AD2" t="str">
            <v>volume_invaso - decimale 8 byte [mc]</v>
          </cell>
          <cell r="AE2" t="str">
            <v>altezza_diga - decimale 8 byte [m]</v>
          </cell>
          <cell r="AF2" t="str">
            <v>invaso_norma_collaudo - binario 1 bit [sn]</v>
          </cell>
          <cell r="AG2" t="str">
            <v>id_tipo_telecontrollo - intero 4 byte [idn]</v>
          </cell>
          <cell r="AH2" t="str">
            <v>pres_misura_portata - binario 1 bit [sn]</v>
          </cell>
          <cell r="AI2" t="str">
            <v>zona_tutela_assoluta - binario 1 bit [sn]</v>
          </cell>
          <cell r="AJ2" t="str">
            <v>zona_rispetto - binario 1 bit [sn]</v>
          </cell>
          <cell r="AK2" t="str">
            <v>zona_protezione - binario 1 bit [sn]</v>
          </cell>
          <cell r="AL2" t="str">
            <v>id_tipo_clorazione - intero 4 byte [idn]</v>
          </cell>
          <cell r="AM2" t="str">
            <v>cloratore_anno_insta - intero 4 byte [anno]</v>
          </cell>
          <cell r="AN2" t="str">
            <v>cloratore_anno_ristru - intero 4 byte [anno]</v>
          </cell>
          <cell r="AO2" t="str">
            <v>id_opera_stato - intero 4 byte [idn]</v>
          </cell>
          <cell r="AP2" t="str">
            <v>idx_area_bacino_afferente - testo 2 car [utf8] [idt]</v>
          </cell>
          <cell r="AQ2" t="str">
            <v>idx_anno_costruzione - testo 2 car [utf8] [idt]</v>
          </cell>
          <cell r="AR2" t="str">
            <v>idx_anno_ristrutturazione - testo 2 car [utf8] [idt]</v>
          </cell>
          <cell r="AS2" t="str">
            <v>idx_volume_prelevato - testo 2 car [utf8] [idt]</v>
          </cell>
          <cell r="AT2" t="str">
            <v>idx_volume_immesso - testo 2 car [utf8] [idt]</v>
          </cell>
          <cell r="AU2" t="str">
            <v>idx_portata_esercizio - testo 2 car [utf8] [idt]</v>
          </cell>
          <cell r="AV2" t="str">
            <v>idx_portata_derivata_max - testo 2 car [utf8] [idt]</v>
          </cell>
          <cell r="AW2" t="str">
            <v>idx_portata_derivata_min - testo 2 car [utf8] [idt]</v>
          </cell>
          <cell r="AX2" t="str">
            <v>idx_portata_derivabile_max - testo 2 car [utf8] [idt]</v>
          </cell>
        </row>
        <row r="3">
          <cell r="A3" t="str">
            <v>7800</v>
          </cell>
          <cell r="B3" t="str">
            <v>8000</v>
          </cell>
          <cell r="C3" t="str">
            <v>8100</v>
          </cell>
          <cell r="D3" t="str">
            <v>8200</v>
          </cell>
          <cell r="E3" t="str">
            <v>8300</v>
          </cell>
          <cell r="F3" t="str">
            <v>8400</v>
          </cell>
          <cell r="G3">
            <v>111000</v>
          </cell>
          <cell r="H3">
            <v>111100</v>
          </cell>
          <cell r="I3" t="str">
            <v>8500</v>
          </cell>
          <cell r="J3" t="str">
            <v>8600</v>
          </cell>
          <cell r="K3" t="str">
            <v>8700</v>
          </cell>
          <cell r="L3" t="str">
            <v>8800</v>
          </cell>
          <cell r="M3" t="str">
            <v>8900</v>
          </cell>
          <cell r="N3" t="str">
            <v>9000</v>
          </cell>
          <cell r="O3" t="str">
            <v>9100</v>
          </cell>
          <cell r="P3" t="str">
            <v>9200</v>
          </cell>
          <cell r="Q3">
            <v>111200</v>
          </cell>
          <cell r="R3" t="str">
            <v>9700</v>
          </cell>
          <cell r="S3" t="str">
            <v>9800</v>
          </cell>
          <cell r="T3" t="str">
            <v>9900</v>
          </cell>
          <cell r="U3" t="str">
            <v>10000</v>
          </cell>
          <cell r="V3" t="str">
            <v>10100</v>
          </cell>
          <cell r="W3" t="str">
            <v>10200</v>
          </cell>
          <cell r="X3" t="str">
            <v>10300</v>
          </cell>
          <cell r="Y3" t="str">
            <v>10400</v>
          </cell>
          <cell r="Z3" t="str">
            <v>10500</v>
          </cell>
          <cell r="AA3" t="str">
            <v>10600</v>
          </cell>
          <cell r="AB3" t="str">
            <v>10700</v>
          </cell>
          <cell r="AC3" t="str">
            <v>10800</v>
          </cell>
          <cell r="AD3" t="str">
            <v>10900</v>
          </cell>
          <cell r="AE3" t="str">
            <v>11000</v>
          </cell>
          <cell r="AF3" t="str">
            <v>11100</v>
          </cell>
          <cell r="AG3" t="str">
            <v>11200</v>
          </cell>
          <cell r="AH3" t="str">
            <v>11300</v>
          </cell>
          <cell r="AI3" t="str">
            <v>11400</v>
          </cell>
          <cell r="AJ3" t="str">
            <v>11500</v>
          </cell>
          <cell r="AK3" t="str">
            <v>11600</v>
          </cell>
          <cell r="AL3" t="str">
            <v>11700</v>
          </cell>
          <cell r="AM3" t="str">
            <v>11800</v>
          </cell>
          <cell r="AN3" t="str">
            <v>11900</v>
          </cell>
          <cell r="AO3" t="str">
            <v>12000</v>
          </cell>
          <cell r="AP3" t="str">
            <v>12100</v>
          </cell>
          <cell r="AQ3" t="str">
            <v>12200</v>
          </cell>
          <cell r="AR3" t="str">
            <v>12300</v>
          </cell>
          <cell r="AS3" t="str">
            <v>12400</v>
          </cell>
          <cell r="AT3" t="str">
            <v>12500</v>
          </cell>
          <cell r="AU3" t="str">
            <v>12600</v>
          </cell>
          <cell r="AV3" t="str">
            <v>12700</v>
          </cell>
          <cell r="AW3" t="str">
            <v>12800</v>
          </cell>
          <cell r="AX3" t="str">
            <v>12900</v>
          </cell>
        </row>
        <row r="4">
          <cell r="B4" t="str">
            <v>LA00001</v>
          </cell>
          <cell r="C4" t="str">
            <v>CLA_GELLO LA GIUDEA</v>
          </cell>
        </row>
        <row r="4">
          <cell r="AO4">
            <v>1</v>
          </cell>
        </row>
      </sheetData>
      <sheetData sheetId="8">
        <row r="1">
          <cell r="A1" t="str">
            <v>codice opera [idt]</v>
          </cell>
          <cell r="B1" t="str">
            <v>codice origine [testo]</v>
          </cell>
          <cell r="C1" t="str">
            <v>descrizione impianto [testo]</v>
          </cell>
          <cell r="D1" t="str">
            <v>g.boaga NORD [m]</v>
          </cell>
          <cell r="E1" t="str">
            <v>g.boaga EST [m]</v>
          </cell>
          <cell r="F1" t="str">
            <v>fuso RIF. [nr]</v>
          </cell>
          <cell r="G1" t="str">
            <v>codice campo pozzi [idt]</v>
          </cell>
          <cell r="H1" t="str">
            <v>denominazione campo pozzi [testo]</v>
          </cell>
          <cell r="I1" t="str">
            <v>codice schema acquedottistico [idt]</v>
          </cell>
          <cell r="J1" t="str">
            <v>descrizione schema acquedottistico [testo]</v>
          </cell>
          <cell r="K1" t="str">
            <v>quota s.l.m [m]</v>
          </cell>
          <cell r="L1" t="str">
            <v>località [testo]</v>
          </cell>
          <cell r="M1" t="str">
            <v>comune [istat]</v>
          </cell>
          <cell r="N1" t="str">
            <v>estremi della concessione [testo]</v>
          </cell>
          <cell r="O1" t="str">
            <v>portata concessa uso potabile [l/s]</v>
          </cell>
          <cell r="P1" t="str">
            <v>uso plurimo [sn]</v>
          </cell>
          <cell r="Q1" t="str">
            <v>anno perforazione [anno]</v>
          </cell>
          <cell r="R1" t="str">
            <v>anno ristrutturazione [anno]</v>
          </cell>
          <cell r="S1" t="str">
            <v>conservazione [idn]</v>
          </cell>
          <cell r="T1" t="str">
            <v>utilizzo (continuo,occasionale,periodico) [testo]</v>
          </cell>
          <cell r="U1" t="str">
            <v>utilizzo annuo (0-100) [%]</v>
          </cell>
          <cell r="V1" t="str">
            <v>profondità di perforazione [m]</v>
          </cell>
          <cell r="W1" t="str">
            <v>diametro perforazione [mm]</v>
          </cell>
          <cell r="X1" t="str">
            <v>potenza installata [Kw]</v>
          </cell>
          <cell r="Y1" t="str">
            <v>consumo di energia [kwh/anno]</v>
          </cell>
          <cell r="Z1" t="str">
            <v>volume prelevato [mc/anno]</v>
          </cell>
          <cell r="AA1" t="str">
            <v>volume immesso in rete [mc/anno]</v>
          </cell>
          <cell r="AB1" t="str">
            <v>portata di esercizio [l/s]</v>
          </cell>
          <cell r="AC1" t="str">
            <v>portata di utilizzo massima [l/s]</v>
          </cell>
          <cell r="AD1" t="str">
            <v>portata di utilizzo minima [l/s]</v>
          </cell>
          <cell r="AE1" t="str">
            <v>tipo telecontrollo [idn]</v>
          </cell>
          <cell r="AF1" t="str">
            <v>misura portata [sn]</v>
          </cell>
          <cell r="AG1" t="str">
            <v>misura pressione [sn]</v>
          </cell>
          <cell r="AH1" t="str">
            <v>zona tutela assoluta [sn]</v>
          </cell>
          <cell r="AI1" t="str">
            <v>zona rispetto [sn]</v>
          </cell>
          <cell r="AJ1" t="str">
            <v>zona protezione [sn]</v>
          </cell>
          <cell r="AK1" t="str">
            <v>tipo di clorazione [idn]</v>
          </cell>
          <cell r="AL1" t="str">
            <v>anno istallazione cloratore [anno]</v>
          </cell>
          <cell r="AM1" t="str">
            <v>anno ristrutturazione cloratore [anno]</v>
          </cell>
          <cell r="AN1" t="str">
            <v>episodi inquinamento 5anni [sn]</v>
          </cell>
          <cell r="AO1" t="str">
            <v>opera stato [idn]</v>
          </cell>
          <cell r="AP1" t="str">
            <v>ind.conf. anno perforazione [idt]</v>
          </cell>
          <cell r="AQ1" t="str">
            <v>ind.conf. anno ristrutturazione [idt]</v>
          </cell>
          <cell r="AR1" t="str">
            <v>ind.conf. potenza installata [idt]</v>
          </cell>
          <cell r="AS1" t="str">
            <v>ind.conf. volume prelevato [idt]</v>
          </cell>
          <cell r="AT1" t="str">
            <v>ind.conf. volume immesso [idt]</v>
          </cell>
          <cell r="AU1" t="str">
            <v>ind.conf. portata esercizio [idt]</v>
          </cell>
          <cell r="AV1" t="str">
            <v>ind.conf. portata utilizzo max [idt]</v>
          </cell>
          <cell r="AW1" t="str">
            <v>ind.conf. portata utilizzo min [idt]</v>
          </cell>
        </row>
        <row r="2">
          <cell r="A2" t="str">
            <v>ids_codice - testo 16 car [utf8] [idt] 
es.PO00000001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codice - testo 32 car [utf8] [testo]</v>
          </cell>
          <cell r="H2" t="str">
            <v>denominazione - testo 64 car [utf8] [testo]</v>
          </cell>
          <cell r="I2" t="str">
            <v>schema_codici - testo 128 car [utf8] [testo]</v>
          </cell>
          <cell r="J2" t="str">
            <v>schema_descrizioni - testo 255 car [utf8] [testo]</v>
          </cell>
          <cell r="K2" t="str">
            <v>quota_slm - intero 4 byte [m]</v>
          </cell>
          <cell r="L2" t="str">
            <v>localita_nome - testo 64 car [utf8] [testo]</v>
          </cell>
          <cell r="M2" t="str">
            <v>id_comune_istat - intero 4 byte [istat]</v>
          </cell>
          <cell r="N2" t="str">
            <v>concessione_estremi - testo 64 car [utf8] [testo]</v>
          </cell>
          <cell r="O2" t="str">
            <v>concessione_port_pota - decimale 8 byte [l/s]</v>
          </cell>
          <cell r="P2" t="str">
            <v>uso_plurimo - binario 1 bit [sn]</v>
          </cell>
          <cell r="Q2" t="str">
            <v>anno_perforazione - intero 4 byte [anno]</v>
          </cell>
          <cell r="R2" t="str">
            <v>anno_ristrutturazione - intero 4 byte [anno]</v>
          </cell>
          <cell r="S2" t="str">
            <v>id_conservazione - intero 4 byte [idn]</v>
          </cell>
          <cell r="T2" t="str">
            <v>utilizzo_tipo - testo 16 car [utf8] [testo]</v>
          </cell>
          <cell r="U2" t="str">
            <v>utilizzo_annuo - decimale 8 byte [%]</v>
          </cell>
          <cell r="V2" t="str">
            <v>profondita_perforazione - decimale 8 byte [m]</v>
          </cell>
          <cell r="W2" t="str">
            <v>diametro_perforazione - decimale 8 byte [mm]</v>
          </cell>
          <cell r="X2" t="str">
            <v>potenza_installata - decimale 8 byte [Kw]</v>
          </cell>
          <cell r="Y2" t="str">
            <v>consumo_energia - decimale 8 byte [kwh/anno]</v>
          </cell>
          <cell r="Z2" t="str">
            <v>volume_prelevato - decimale 8 byte [mc/anno]</v>
          </cell>
          <cell r="AA2" t="str">
            <v>volume_immesso - decimale 8 byte [mc/anno]</v>
          </cell>
          <cell r="AB2" t="str">
            <v>portata_esercizio - decimale 8 byte [l/s]</v>
          </cell>
          <cell r="AC2" t="str">
            <v>portata_utilizzo_max - decimale 8 byte [l/s]</v>
          </cell>
          <cell r="AD2" t="str">
            <v>portata_utilizzo_min - decimale 8 byte [l/s]</v>
          </cell>
          <cell r="AE2" t="str">
            <v>id_tipo_telecontrollo - intero 4 byte [idn]</v>
          </cell>
          <cell r="AF2" t="str">
            <v>pres_misura_portata - binario 1 bit [sn]</v>
          </cell>
          <cell r="AG2" t="str">
            <v>pres_misura_pressione - binario 1 bit [sn]</v>
          </cell>
          <cell r="AH2" t="str">
            <v>zona_tutela_assoluta - binario 1 bit [sn]</v>
          </cell>
          <cell r="AI2" t="str">
            <v>zona_rispetto - binario 1 bit [sn]</v>
          </cell>
          <cell r="AJ2" t="str">
            <v>zona_protezione - binario 1 bit [sn]</v>
          </cell>
          <cell r="AK2" t="str">
            <v>id_tipo_clorazione - intero 4 byte [idn]</v>
          </cell>
          <cell r="AL2" t="str">
            <v>cloratore_anno_insta - intero 4 byte [anno]</v>
          </cell>
          <cell r="AM2" t="str">
            <v>cloratore_anno_ristru - intero 4 byte [anno]</v>
          </cell>
          <cell r="AN2" t="str">
            <v>episodi_inquinamento5 - binario 1 bit [sn]</v>
          </cell>
          <cell r="AO2" t="str">
            <v>id_opera_stato - intero 4 byte [idn]</v>
          </cell>
          <cell r="AP2" t="str">
            <v>idx_anno_perforazione - testo 2 car [utf8] [idt]</v>
          </cell>
          <cell r="AQ2" t="str">
            <v>idx_anno_ristrutturazione - testo 2 car [utf8] [idt]</v>
          </cell>
          <cell r="AR2" t="str">
            <v>idx_potenza_installata - testo 2 car [utf8] [idt]</v>
          </cell>
          <cell r="AS2" t="str">
            <v>idx_volume_prelevato - testo 2 car [utf8] [idt]</v>
          </cell>
          <cell r="AT2" t="str">
            <v>idx_volume_immesso - testo 2 car [utf8] [idt]</v>
          </cell>
          <cell r="AU2" t="str">
            <v>idx_portata_esercizio - testo 2 car [utf8] [idt]</v>
          </cell>
          <cell r="AV2" t="str">
            <v>idx_portata_utilizzo_max - testo 2 car [utf8] [idt]</v>
          </cell>
          <cell r="AW2" t="str">
            <v>idx_portata_utilizzo_min - testo 2 car [utf8] [idt]</v>
          </cell>
        </row>
        <row r="3">
          <cell r="A3" t="str">
            <v>14500</v>
          </cell>
          <cell r="B3" t="str">
            <v>14700</v>
          </cell>
          <cell r="C3" t="str">
            <v>14800</v>
          </cell>
          <cell r="D3" t="str">
            <v>14900</v>
          </cell>
          <cell r="E3" t="str">
            <v>15000</v>
          </cell>
          <cell r="F3" t="str">
            <v>15100</v>
          </cell>
          <cell r="G3">
            <v>111300</v>
          </cell>
          <cell r="H3">
            <v>111400</v>
          </cell>
          <cell r="I3">
            <v>111500</v>
          </cell>
          <cell r="J3">
            <v>111600</v>
          </cell>
          <cell r="K3" t="str">
            <v>15200</v>
          </cell>
          <cell r="L3" t="str">
            <v>15300</v>
          </cell>
          <cell r="M3" t="str">
            <v>15400</v>
          </cell>
          <cell r="N3" t="str">
            <v>15500</v>
          </cell>
          <cell r="O3" t="str">
            <v>15600</v>
          </cell>
          <cell r="P3">
            <v>111700</v>
          </cell>
          <cell r="Q3" t="str">
            <v>16100</v>
          </cell>
          <cell r="R3" t="str">
            <v>16200</v>
          </cell>
          <cell r="S3" t="str">
            <v>16300</v>
          </cell>
          <cell r="T3" t="str">
            <v>16400</v>
          </cell>
          <cell r="U3" t="str">
            <v>16500</v>
          </cell>
          <cell r="V3" t="str">
            <v>16600</v>
          </cell>
          <cell r="W3" t="str">
            <v>16700</v>
          </cell>
          <cell r="X3" t="str">
            <v>16800</v>
          </cell>
          <cell r="Y3" t="str">
            <v>16900</v>
          </cell>
          <cell r="Z3" t="str">
            <v>17000</v>
          </cell>
          <cell r="AA3" t="str">
            <v>17100</v>
          </cell>
          <cell r="AB3" t="str">
            <v>17200</v>
          </cell>
          <cell r="AC3" t="str">
            <v>17300</v>
          </cell>
          <cell r="AD3" t="str">
            <v>17400</v>
          </cell>
          <cell r="AE3" t="str">
            <v>17500</v>
          </cell>
          <cell r="AF3" t="str">
            <v>17600</v>
          </cell>
          <cell r="AG3" t="str">
            <v>17700</v>
          </cell>
          <cell r="AH3" t="str">
            <v>17800</v>
          </cell>
          <cell r="AI3" t="str">
            <v>17900</v>
          </cell>
          <cell r="AJ3" t="str">
            <v>18000</v>
          </cell>
          <cell r="AK3" t="str">
            <v>18100</v>
          </cell>
          <cell r="AL3" t="str">
            <v>18200</v>
          </cell>
          <cell r="AM3" t="str">
            <v>18300</v>
          </cell>
          <cell r="AN3" t="str">
            <v>18400</v>
          </cell>
          <cell r="AO3" t="str">
            <v>18500</v>
          </cell>
          <cell r="AP3" t="str">
            <v>18600</v>
          </cell>
          <cell r="AQ3" t="str">
            <v>18700</v>
          </cell>
          <cell r="AR3" t="str">
            <v>18800</v>
          </cell>
          <cell r="AS3" t="str">
            <v>18900</v>
          </cell>
          <cell r="AT3" t="str">
            <v>19000</v>
          </cell>
          <cell r="AU3" t="str">
            <v>19100</v>
          </cell>
          <cell r="AV3" t="str">
            <v>19200</v>
          </cell>
          <cell r="AW3" t="str">
            <v>19300</v>
          </cell>
        </row>
        <row r="4">
          <cell r="B4" t="str">
            <v>1473|SOVPO3</v>
          </cell>
          <cell r="C4" t="str">
            <v>Luco 3</v>
          </cell>
        </row>
        <row r="4">
          <cell r="AO4">
            <v>1</v>
          </cell>
        </row>
      </sheetData>
      <sheetData sheetId="9">
        <row r="1">
          <cell r="A1" t="str">
            <v>codice opera [idt]
o
codice origine [idt]</v>
          </cell>
          <cell r="B1" t="str">
            <v>conservazione [idn]</v>
          </cell>
          <cell r="C1" t="str">
            <v>anno installazione [anno]</v>
          </cell>
          <cell r="D1" t="str">
            <v>anno ristrutturazione [anno]</v>
          </cell>
          <cell r="E1" t="str">
            <v>potenza [Kw]</v>
          </cell>
          <cell r="F1" t="str">
            <v>portata [l/s]</v>
          </cell>
          <cell r="G1" t="str">
            <v>prevalenza [M.C.A.]</v>
          </cell>
          <cell r="H1" t="str">
            <v>funziona riserva [sn]</v>
          </cell>
          <cell r="I1" t="str">
            <v>ind.conf. anno installazione [idt]</v>
          </cell>
          <cell r="J1" t="str">
            <v>ind.conf. anno ristrutturazione [idt]</v>
          </cell>
          <cell r="K1" t="str">
            <v>ind.conf. potenza [idt]</v>
          </cell>
          <cell r="L1" t="str">
            <v>ind.conf. portata [idt]</v>
          </cell>
          <cell r="M1" t="str">
            <v>ind.conf. prevalenza [idt]</v>
          </cell>
        </row>
        <row r="2">
          <cell r="A2" t="str">
            <v>ids_codice - testo 16 o 32 car [utf8] [idt] (vd.colonna.A)</v>
          </cell>
          <cell r="B2" t="str">
            <v>id_conservazione - intero 4 byte [idn]</v>
          </cell>
          <cell r="C2" t="str">
            <v>anno_installazione - intero 4 byte [anno]</v>
          </cell>
          <cell r="D2" t="str">
            <v>anno_ristrutturazione - intero 4 byte [anno]</v>
          </cell>
          <cell r="E2" t="str">
            <v>potenza - decimale 8 byte [Kw]</v>
          </cell>
          <cell r="F2" t="str">
            <v>portata - decimale 8 byte [l/s]</v>
          </cell>
          <cell r="G2" t="str">
            <v>prevalenza - decimale 8 byte [M.C.A.]</v>
          </cell>
          <cell r="H2" t="str">
            <v>funziona_riserva - binario 1 bit [sn]</v>
          </cell>
          <cell r="I2" t="str">
            <v>idx_anno_installazione - testo 2 car [utf8] [idt]</v>
          </cell>
          <cell r="J2" t="str">
            <v>idx_anno_ristrutturazione - testo 2 car [utf8] [idt]</v>
          </cell>
          <cell r="K2" t="str">
            <v>idx_potenza - testo 2 car [utf8] [idt]</v>
          </cell>
          <cell r="L2" t="str">
            <v>idx_portata - testo 2 car [utf8] [idt]</v>
          </cell>
          <cell r="M2" t="str">
            <v>idx_prevalenza - testo 2 car [utf8] [idt]</v>
          </cell>
        </row>
        <row r="3">
          <cell r="A3" t="str">
            <v>19700</v>
          </cell>
          <cell r="B3" t="str">
            <v>19900</v>
          </cell>
          <cell r="C3" t="str">
            <v>20000</v>
          </cell>
          <cell r="D3" t="str">
            <v>20100</v>
          </cell>
          <cell r="E3" t="str">
            <v>20200</v>
          </cell>
          <cell r="F3" t="str">
            <v>20300</v>
          </cell>
          <cell r="G3" t="str">
            <v>20400</v>
          </cell>
          <cell r="H3" t="str">
            <v>20500</v>
          </cell>
          <cell r="I3" t="str">
            <v>20600</v>
          </cell>
          <cell r="J3" t="str">
            <v>20700</v>
          </cell>
          <cell r="K3" t="str">
            <v>20800</v>
          </cell>
          <cell r="L3" t="str">
            <v>20900</v>
          </cell>
          <cell r="M3" t="str">
            <v>21000</v>
          </cell>
        </row>
        <row r="4">
          <cell r="A4" t="str">
            <v>1473|SOVPO3</v>
          </cell>
        </row>
      </sheetData>
      <sheetData sheetId="10">
        <row r="1">
          <cell r="A1" t="str">
            <v>codice opera [idt]</v>
          </cell>
          <cell r="B1" t="str">
            <v>codice origine [testo]</v>
          </cell>
          <cell r="C1" t="str">
            <v>descrizione impianto [testo]</v>
          </cell>
          <cell r="D1" t="str">
            <v>g.boaga NORD [m]</v>
          </cell>
          <cell r="E1" t="str">
            <v>g.boaga EST [m]</v>
          </cell>
          <cell r="F1" t="str">
            <v>fuso RIF. [nr]</v>
          </cell>
          <cell r="G1" t="str">
            <v>codice campo sorgenti [idt]</v>
          </cell>
          <cell r="H1" t="str">
            <v>denominazione campo sorgenti [testo]</v>
          </cell>
          <cell r="I1" t="str">
            <v>codice schema acquedottistico [idt]</v>
          </cell>
          <cell r="J1" t="str">
            <v>descrizione schema acquedottistico [testo]</v>
          </cell>
          <cell r="K1" t="str">
            <v>quota s.l.m [m]</v>
          </cell>
          <cell r="L1" t="str">
            <v>località [testo]</v>
          </cell>
          <cell r="M1" t="str">
            <v>comune [istat]</v>
          </cell>
          <cell r="N1" t="str">
            <v>estremi della concessione [testo]</v>
          </cell>
          <cell r="O1" t="str">
            <v>portata concessa uso potabile [l/s]</v>
          </cell>
          <cell r="P1" t="str">
            <v>uso plurimo [sn]</v>
          </cell>
          <cell r="Q1" t="str">
            <v>anno costruzione [anno]</v>
          </cell>
          <cell r="R1" t="str">
            <v>anno ristrutturazione [anno]</v>
          </cell>
          <cell r="S1" t="str">
            <v>conservazione [idn]</v>
          </cell>
          <cell r="T1" t="str">
            <v>utilizzo (continuo,occasionale,periodico) [testo]</v>
          </cell>
          <cell r="U1" t="str">
            <v>utilizzo annuo (0 - 100) [%]</v>
          </cell>
          <cell r="V1" t="str">
            <v>cunicolo di presa [sn]</v>
          </cell>
          <cell r="W1" t="str">
            <v>vasca captazione [sn]</v>
          </cell>
          <cell r="X1" t="str">
            <v>vasca misura [sn]</v>
          </cell>
          <cell r="Y1" t="str">
            <v>vasca carico [sn]</v>
          </cell>
          <cell r="Z1" t="str">
            <v>volume prelevato [mc/anno]</v>
          </cell>
          <cell r="AA1" t="str">
            <v>volume immesso in rete [mc/anno]</v>
          </cell>
          <cell r="AB1" t="str">
            <v>portata di utilizzo [l/s]</v>
          </cell>
          <cell r="AC1" t="str">
            <v>portata di utilizzo massima [l/s]</v>
          </cell>
          <cell r="AD1" t="str">
            <v>portata di utilizzo minima [l/s]</v>
          </cell>
          <cell r="AE1" t="str">
            <v>tipo telecontrollo [idn]</v>
          </cell>
          <cell r="AF1" t="str">
            <v>misura portata [sn]</v>
          </cell>
          <cell r="AG1" t="str">
            <v>zona tutela assoluta [sn]</v>
          </cell>
          <cell r="AH1" t="str">
            <v>zona rispetto [sn]</v>
          </cell>
          <cell r="AI1" t="str">
            <v>zona protezione [sn]</v>
          </cell>
          <cell r="AJ1" t="str">
            <v>tipo di clorazione [idn]</v>
          </cell>
          <cell r="AK1" t="str">
            <v>anno istallazione cloratore [anno]</v>
          </cell>
          <cell r="AL1" t="str">
            <v>anno ristrutturazione cloratore [anno]</v>
          </cell>
          <cell r="AM1" t="str">
            <v>episodi inquinamento 5anni [sn]</v>
          </cell>
          <cell r="AN1" t="str">
            <v>opera stato [idn]</v>
          </cell>
          <cell r="AO1" t="str">
            <v>ind.conf. anno costruzione [idt]</v>
          </cell>
          <cell r="AP1" t="str">
            <v>ind.conf. anno ristrutturazione [idt]</v>
          </cell>
          <cell r="AQ1" t="str">
            <v>ind.conf. volume prelevato [idt]</v>
          </cell>
          <cell r="AR1" t="str">
            <v>ind.conf. volume immesso [idt]</v>
          </cell>
          <cell r="AS1" t="str">
            <v>ind.conf. portata utilizzo [idt]</v>
          </cell>
          <cell r="AT1" t="str">
            <v>ind.conf. portata utilizzo max [idt]</v>
          </cell>
          <cell r="AU1" t="str">
            <v>ind.conf. portata utilizzo min [idt]</v>
          </cell>
        </row>
        <row r="2">
          <cell r="A2" t="str">
            <v>ids_codice - testo 16 car [utf8] [idt] 
es.SO00000001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codice - testo 32 car [utf8] [testo]</v>
          </cell>
          <cell r="H2" t="str">
            <v>denominazione - testo 64 car [utf8] [testo]</v>
          </cell>
          <cell r="I2" t="str">
            <v>schema_codici - testo 128 car [utf8] [testo]</v>
          </cell>
          <cell r="J2" t="str">
            <v>schema_descrizioni - testo 255 car [utf8] [testo]</v>
          </cell>
          <cell r="K2" t="str">
            <v>quota_slm - intero 4 byte [m]</v>
          </cell>
          <cell r="L2" t="str">
            <v>localita_nome - testo 64 car [utf8] [testo]</v>
          </cell>
          <cell r="M2" t="str">
            <v>id_comune_istat - intero 4 byte [istat]</v>
          </cell>
          <cell r="N2" t="str">
            <v>concessione_estremi - testo 64 car [utf8] [testo]</v>
          </cell>
          <cell r="O2" t="str">
            <v>concessione_port_pota - decimale 8 byte [l/s]</v>
          </cell>
          <cell r="P2" t="str">
            <v>uso_plurimo - binario 1 bit [sn]</v>
          </cell>
          <cell r="Q2" t="str">
            <v>anno_costruzione - intero 4 byte [anno]</v>
          </cell>
          <cell r="R2" t="str">
            <v>anno_ristrutturazione - intero 4 byte [anno]</v>
          </cell>
          <cell r="S2" t="str">
            <v>id_conservazione - intero 4 byte [idn]</v>
          </cell>
          <cell r="T2" t="str">
            <v>utilizzo_tipo - testo 16 car [utf8] [testo]</v>
          </cell>
          <cell r="U2" t="str">
            <v>utilizzo_annuo - decimale 8 byte [%]</v>
          </cell>
          <cell r="V2" t="str">
            <v>pres_cunicolo_presa - binario 1 bit [sn]</v>
          </cell>
          <cell r="W2" t="str">
            <v>pres_vasca_captazione - binario 1 bit [sn]</v>
          </cell>
          <cell r="X2" t="str">
            <v>pres_vasca_misura - binario 1 bit [sn]</v>
          </cell>
          <cell r="Y2" t="str">
            <v>pres_vasca_carico - binario 1 bit [sn]</v>
          </cell>
          <cell r="Z2" t="str">
            <v>volume_prelevato - decimale 8 byte [mc/anno]</v>
          </cell>
          <cell r="AA2" t="str">
            <v>volume_immesso - decimale 8 byte [mc/anno]</v>
          </cell>
          <cell r="AB2" t="str">
            <v>portata_utilizzo - decimale 8 byte [l/s]</v>
          </cell>
          <cell r="AC2" t="str">
            <v>portata_utilizzo_max - decimale 8 byte [l/s]</v>
          </cell>
          <cell r="AD2" t="str">
            <v>portata_utilizzo_min - decimale 8 byte [l/s]</v>
          </cell>
          <cell r="AE2" t="str">
            <v>id_tipo_telecontrollo - intero 4 byte [idn]</v>
          </cell>
          <cell r="AF2" t="str">
            <v>pres_misura_portata - binario 1 bit [sn]</v>
          </cell>
          <cell r="AG2" t="str">
            <v>zona_tutela_assoluta - binario 1 bit [sn]</v>
          </cell>
          <cell r="AH2" t="str">
            <v>zona_rispetto - binario 1 bit [sn]</v>
          </cell>
          <cell r="AI2" t="str">
            <v>zona_protezione - binario 1 bit [sn]</v>
          </cell>
          <cell r="AJ2" t="str">
            <v>id_tipo_clorazione - intero 4 byte [idn]</v>
          </cell>
          <cell r="AK2" t="str">
            <v>cloratore_anno_insta - intero 4 byte [anno]</v>
          </cell>
          <cell r="AL2" t="str">
            <v>cloratore_anno_ristru - intero 4 byte [anno]</v>
          </cell>
          <cell r="AM2" t="str">
            <v>episodi_inquinamento5 - binario 1 bit [sn]</v>
          </cell>
          <cell r="AN2" t="str">
            <v>id_opera_stato - intero 4 byte [idn]</v>
          </cell>
          <cell r="AO2" t="str">
            <v>idx_anno_costruzione - testo 2 car [utf8] [idt]</v>
          </cell>
          <cell r="AP2" t="str">
            <v>idx_anno_ristrutturazione - testo 2 car [utf8] [idt]</v>
          </cell>
          <cell r="AQ2" t="str">
            <v>idx_volume_prelevato - testo 2 car [utf8] [idt]</v>
          </cell>
          <cell r="AR2" t="str">
            <v>idx_volume_immesso - testo 2 car [utf8] [idt]</v>
          </cell>
          <cell r="AS2" t="str">
            <v>idx_portata_utilizzo - testo 2 car [utf8] [idt]</v>
          </cell>
          <cell r="AT2" t="str">
            <v>idx_portata_utilizzo_max - testo 2 car [utf8] [idt]</v>
          </cell>
          <cell r="AU2" t="str">
            <v>idx_portata_utilizzo_min - testo 2 car [utf8] [idt]</v>
          </cell>
        </row>
        <row r="3">
          <cell r="A3" t="str">
            <v>23500</v>
          </cell>
          <cell r="B3" t="str">
            <v>23700</v>
          </cell>
          <cell r="C3" t="str">
            <v>23800</v>
          </cell>
          <cell r="D3" t="str">
            <v>23900</v>
          </cell>
          <cell r="E3" t="str">
            <v>24000</v>
          </cell>
          <cell r="F3" t="str">
            <v>24100</v>
          </cell>
          <cell r="G3">
            <v>111800</v>
          </cell>
          <cell r="H3">
            <v>111900</v>
          </cell>
          <cell r="I3">
            <v>112000</v>
          </cell>
          <cell r="J3">
            <v>112100</v>
          </cell>
          <cell r="K3" t="str">
            <v>24200</v>
          </cell>
          <cell r="L3" t="str">
            <v>24300</v>
          </cell>
          <cell r="M3" t="str">
            <v>24400</v>
          </cell>
          <cell r="N3" t="str">
            <v>24500</v>
          </cell>
          <cell r="O3" t="str">
            <v>24600</v>
          </cell>
          <cell r="P3">
            <v>112200</v>
          </cell>
          <cell r="Q3" t="str">
            <v>25100</v>
          </cell>
          <cell r="R3" t="str">
            <v>25200</v>
          </cell>
          <cell r="S3" t="str">
            <v>25300</v>
          </cell>
          <cell r="T3" t="str">
            <v>25400</v>
          </cell>
          <cell r="U3" t="str">
            <v>25500</v>
          </cell>
          <cell r="V3" t="str">
            <v>25600</v>
          </cell>
          <cell r="W3" t="str">
            <v>25700</v>
          </cell>
          <cell r="X3" t="str">
            <v>25800</v>
          </cell>
          <cell r="Y3" t="str">
            <v>25900</v>
          </cell>
          <cell r="Z3" t="str">
            <v>26000</v>
          </cell>
          <cell r="AA3" t="str">
            <v>26100</v>
          </cell>
          <cell r="AB3" t="str">
            <v>26200</v>
          </cell>
          <cell r="AC3" t="str">
            <v>26300</v>
          </cell>
          <cell r="AD3" t="str">
            <v>26400</v>
          </cell>
          <cell r="AE3" t="str">
            <v>26500</v>
          </cell>
          <cell r="AF3" t="str">
            <v>26600</v>
          </cell>
          <cell r="AG3" t="str">
            <v>26700</v>
          </cell>
          <cell r="AH3" t="str">
            <v>26800</v>
          </cell>
          <cell r="AI3" t="str">
            <v>26900</v>
          </cell>
          <cell r="AJ3" t="str">
            <v>27000</v>
          </cell>
          <cell r="AK3" t="str">
            <v>27100</v>
          </cell>
          <cell r="AL3" t="str">
            <v>27200</v>
          </cell>
          <cell r="AM3" t="str">
            <v>27300</v>
          </cell>
          <cell r="AN3" t="str">
            <v>27400</v>
          </cell>
          <cell r="AO3" t="str">
            <v>27500</v>
          </cell>
          <cell r="AP3" t="str">
            <v>27600</v>
          </cell>
          <cell r="AQ3" t="str">
            <v>27700</v>
          </cell>
          <cell r="AR3" t="str">
            <v>27800</v>
          </cell>
          <cell r="AS3" t="str">
            <v>27900</v>
          </cell>
          <cell r="AT3" t="str">
            <v>28000</v>
          </cell>
          <cell r="AU3" t="str">
            <v>28100</v>
          </cell>
        </row>
        <row r="4">
          <cell r="B4" t="str">
            <v>SO00001</v>
          </cell>
          <cell r="C4" t="str">
            <v>CSO_SOLSTRETTO 1</v>
          </cell>
          <cell r="D4">
            <v>4871722.40613999</v>
          </cell>
          <cell r="E4">
            <v>1705884.35798999</v>
          </cell>
          <cell r="F4">
            <v>3003</v>
          </cell>
          <cell r="G4">
            <v>542</v>
          </cell>
          <cell r="H4" t="str">
            <v>Case sparse</v>
          </cell>
          <cell r="I4">
            <v>48049</v>
          </cell>
          <cell r="J4" t="str">
            <v>in attesa di rilascio dal 28/02/2017 (data della richiesta)</v>
          </cell>
          <cell r="K4">
            <v>3</v>
          </cell>
          <cell r="L4">
            <v>0</v>
          </cell>
          <cell r="M4">
            <v>0</v>
          </cell>
          <cell r="N4">
            <v>0</v>
          </cell>
          <cell r="O4">
            <v>0</v>
          </cell>
          <cell r="P4">
            <v>9999</v>
          </cell>
          <cell r="Q4">
            <v>2002</v>
          </cell>
          <cell r="R4">
            <v>2</v>
          </cell>
          <cell r="S4" t="str">
            <v>Continuo</v>
          </cell>
          <cell r="T4">
            <v>100</v>
          </cell>
          <cell r="U4">
            <v>0</v>
          </cell>
          <cell r="V4">
            <v>0</v>
          </cell>
          <cell r="W4">
            <v>0</v>
          </cell>
          <cell r="X4">
            <v>0</v>
          </cell>
          <cell r="Y4">
            <v>85051.082958725</v>
          </cell>
          <cell r="Z4">
            <v>85051.082958725</v>
          </cell>
          <cell r="AA4">
            <v>2.69695214861507</v>
          </cell>
          <cell r="AB4">
            <v>5</v>
          </cell>
          <cell r="AC4">
            <v>2</v>
          </cell>
          <cell r="AD4">
            <v>1</v>
          </cell>
          <cell r="AE4">
            <v>0</v>
          </cell>
          <cell r="AF4">
            <v>0</v>
          </cell>
          <cell r="AG4">
            <v>1</v>
          </cell>
          <cell r="AH4">
            <v>0</v>
          </cell>
          <cell r="AI4">
            <v>3</v>
          </cell>
          <cell r="AJ4">
            <v>9999</v>
          </cell>
          <cell r="AK4">
            <v>2002</v>
          </cell>
          <cell r="AL4">
            <v>0</v>
          </cell>
          <cell r="AM4">
            <v>1</v>
          </cell>
          <cell r="AN4">
            <v>1</v>
          </cell>
          <cell r="AO4" t="str">
            <v>A</v>
          </cell>
          <cell r="AP4" t="str">
            <v>C</v>
          </cell>
          <cell r="AQ4" t="str">
            <v>C</v>
          </cell>
          <cell r="AR4" t="str">
            <v>C</v>
          </cell>
          <cell r="AS4" t="str">
            <v>A</v>
          </cell>
          <cell r="AT4" t="str">
            <v>A</v>
          </cell>
        </row>
      </sheetData>
      <sheetData sheetId="11">
        <row r="1">
          <cell r="A1" t="str">
            <v>codice opera [idt]</v>
          </cell>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profondità s.l.m [m]</v>
          </cell>
          <cell r="J1" t="str">
            <v>località [testo]</v>
          </cell>
          <cell r="K1" t="str">
            <v>comune [istat]</v>
          </cell>
          <cell r="L1" t="str">
            <v>estremi della concessione [testo]</v>
          </cell>
          <cell r="M1" t="str">
            <v>portata concessa uso potabile [l/s]</v>
          </cell>
          <cell r="N1" t="str">
            <v>uso plurimo [sn]</v>
          </cell>
          <cell r="O1" t="str">
            <v>anno costruzione [anno]</v>
          </cell>
          <cell r="P1" t="str">
            <v>anno ristrutturazione [anno]</v>
          </cell>
          <cell r="Q1" t="str">
            <v>conservazione [idn]</v>
          </cell>
          <cell r="R1" t="str">
            <v>utilizzo (continuo,occasionale,periodico) [testo]</v>
          </cell>
          <cell r="S1" t="str">
            <v>utilizzo annuo (0 - 100) [%]</v>
          </cell>
          <cell r="T1" t="str">
            <v>lunghezza [m]</v>
          </cell>
          <cell r="U1" t="str">
            <v>diametro [mm]</v>
          </cell>
          <cell r="V1" t="str">
            <v>potenza installata [Kw]</v>
          </cell>
          <cell r="W1" t="str">
            <v>consumo di energia [kwh/anno]</v>
          </cell>
          <cell r="X1" t="str">
            <v>volume prelevato [mc/anno]</v>
          </cell>
          <cell r="Y1" t="str">
            <v>portata di esercizio [l/s]</v>
          </cell>
          <cell r="Z1" t="str">
            <v>portata di utilizzo massima [l/s]</v>
          </cell>
          <cell r="AA1" t="str">
            <v>portata di utilizzo minima [l/s]</v>
          </cell>
          <cell r="AB1" t="str">
            <v>tipo telecontrollo [idn]</v>
          </cell>
          <cell r="AC1" t="str">
            <v>misura portata [sn]</v>
          </cell>
          <cell r="AD1" t="str">
            <v>misura pressione [sn]</v>
          </cell>
          <cell r="AE1" t="str">
            <v>zona tutela assoluta [sn]</v>
          </cell>
          <cell r="AF1" t="str">
            <v>zona rispetto [sn]</v>
          </cell>
          <cell r="AG1" t="str">
            <v>zona protezione [sn]</v>
          </cell>
          <cell r="AH1" t="str">
            <v>opera stato [idn]</v>
          </cell>
          <cell r="AI1" t="str">
            <v>ind.conf. anno costruzione [idt]</v>
          </cell>
          <cell r="AJ1" t="str">
            <v>ind.conf. anno ristrutturazione [idt]</v>
          </cell>
          <cell r="AK1" t="str">
            <v>ind.conf. potenza installata [idt]</v>
          </cell>
          <cell r="AL1" t="str">
            <v>ind.conf. volume prelevato [idt]</v>
          </cell>
          <cell r="AM1" t="str">
            <v>ind.conf. portata esercizio [idt]</v>
          </cell>
          <cell r="AN1" t="str">
            <v>ind.conf. portata utilizzo max [idt]</v>
          </cell>
          <cell r="AO1" t="str">
            <v>ind.conf. portata utilizzo min [idt]</v>
          </cell>
        </row>
        <row r="2">
          <cell r="A2" t="str">
            <v>ids_codice - testo 16 car [utf8] [idt]</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profondita_slm - intero 4 byte [m]</v>
          </cell>
          <cell r="J2" t="str">
            <v>localita_nome - testo 64 car [utf8] [testo]</v>
          </cell>
          <cell r="K2" t="str">
            <v>id_comune_istat - intero 4 byte [istat]</v>
          </cell>
          <cell r="L2" t="str">
            <v>concessione_estremi - testo 64 car [utf8] [testo]</v>
          </cell>
          <cell r="M2" t="str">
            <v>concessione_port_pota - decimale 8 byte [l/s]</v>
          </cell>
          <cell r="N2" t="str">
            <v>uso_plurimo - binario 1 bit [sn]</v>
          </cell>
          <cell r="O2" t="str">
            <v>anno_costruzione - intero 4 byte [anno]</v>
          </cell>
          <cell r="P2" t="str">
            <v>anno_ristrutturazione - intero 4 byte [anno]</v>
          </cell>
          <cell r="Q2" t="str">
            <v>id_conservazione - intero 4 byte [idn]</v>
          </cell>
          <cell r="R2" t="str">
            <v>utilizzo_tipo - testo 16 car [utf8] [testo]</v>
          </cell>
          <cell r="S2" t="str">
            <v>utilizzo_annuo - decimale 8 byte [%]</v>
          </cell>
          <cell r="T2" t="str">
            <v>lunghezza - decimale 8 byte [m]</v>
          </cell>
          <cell r="U2" t="str">
            <v>diametro - decimale 8 byte [mm]</v>
          </cell>
          <cell r="V2" t="str">
            <v>potenza_installata - decimale 8 byte [Kw]</v>
          </cell>
          <cell r="W2" t="str">
            <v>consumo_energia - decimale 8 byte [kwh/anno]</v>
          </cell>
          <cell r="X2" t="str">
            <v>volume_prelevato - decimale 8 byte [mc/anno]</v>
          </cell>
          <cell r="Y2" t="str">
            <v>portata_esercizio - decimale 8 byte [l/s]</v>
          </cell>
          <cell r="Z2" t="str">
            <v>portata_utilizzo_max - decimale 8 byte [l/s]</v>
          </cell>
          <cell r="AA2" t="str">
            <v>portata_utilizzo_min - decimale 8 byte [l/s]</v>
          </cell>
          <cell r="AB2" t="str">
            <v>id_tipo_telecontrollo - intero 4 byte [idn]</v>
          </cell>
          <cell r="AC2" t="str">
            <v>pres_misura_portata - binario 1 bit [sn]</v>
          </cell>
          <cell r="AD2" t="str">
            <v>pres_misura_pressione - binario 1 bit [sn]</v>
          </cell>
          <cell r="AE2" t="str">
            <v>zona_tutela_assoluta - binario 1 bit [sn]</v>
          </cell>
          <cell r="AF2" t="str">
            <v>zona_rispetto - binario 1 bit [sn]</v>
          </cell>
          <cell r="AG2" t="str">
            <v>zona_protezione - binario 1 bit [sn]</v>
          </cell>
          <cell r="AH2" t="str">
            <v>id_opera_stato - intero 4 byte [idn]</v>
          </cell>
          <cell r="AI2" t="str">
            <v>idx_anno_costruzione - testo 2 car [utf8] [idt]</v>
          </cell>
          <cell r="AJ2" t="str">
            <v>idx_anno_ristrutturazione - testo 2 car [utf8] [idt]</v>
          </cell>
          <cell r="AK2" t="str">
            <v>idx_potenza_installata - testo 2 car [utf8] [idt]</v>
          </cell>
          <cell r="AL2" t="str">
            <v>idx_volume_prelevato - testo 2 car [utf8] [idt]</v>
          </cell>
          <cell r="AM2" t="str">
            <v>idx_portata_esercizio - testo 2 car [utf8] [idt]</v>
          </cell>
          <cell r="AN2" t="str">
            <v>idx_portata_utilizzo_max - testo 2 car [utf8] [idt]</v>
          </cell>
          <cell r="AO2" t="str">
            <v>idx_portata_utilizzo_min - testo 2 car [utf8] [idt]</v>
          </cell>
        </row>
        <row r="3">
          <cell r="A3">
            <v>103900</v>
          </cell>
          <cell r="B3">
            <v>104100</v>
          </cell>
          <cell r="C3">
            <v>104200</v>
          </cell>
          <cell r="D3">
            <v>104300</v>
          </cell>
          <cell r="E3">
            <v>104400</v>
          </cell>
          <cell r="F3">
            <v>104500</v>
          </cell>
          <cell r="G3">
            <v>116400</v>
          </cell>
          <cell r="H3">
            <v>116500</v>
          </cell>
          <cell r="I3">
            <v>104800</v>
          </cell>
          <cell r="J3">
            <v>104900</v>
          </cell>
          <cell r="K3">
            <v>105000</v>
          </cell>
          <cell r="L3">
            <v>105100</v>
          </cell>
          <cell r="M3">
            <v>105200</v>
          </cell>
          <cell r="N3">
            <v>117600</v>
          </cell>
          <cell r="O3">
            <v>105300</v>
          </cell>
          <cell r="P3">
            <v>105400</v>
          </cell>
          <cell r="Q3">
            <v>105500</v>
          </cell>
          <cell r="R3">
            <v>105600</v>
          </cell>
          <cell r="S3">
            <v>105700</v>
          </cell>
          <cell r="T3">
            <v>105800</v>
          </cell>
          <cell r="U3">
            <v>105900</v>
          </cell>
          <cell r="V3">
            <v>106000</v>
          </cell>
          <cell r="W3">
            <v>106100</v>
          </cell>
          <cell r="X3">
            <v>106200</v>
          </cell>
          <cell r="Y3">
            <v>106300</v>
          </cell>
          <cell r="Z3">
            <v>106400</v>
          </cell>
          <cell r="AA3">
            <v>106500</v>
          </cell>
          <cell r="AB3">
            <v>106600</v>
          </cell>
          <cell r="AC3">
            <v>106700</v>
          </cell>
          <cell r="AD3">
            <v>106800</v>
          </cell>
          <cell r="AE3">
            <v>106900</v>
          </cell>
          <cell r="AF3">
            <v>107000</v>
          </cell>
          <cell r="AG3">
            <v>107100</v>
          </cell>
          <cell r="AH3">
            <v>107200</v>
          </cell>
          <cell r="AI3">
            <v>107300</v>
          </cell>
          <cell r="AJ3">
            <v>107400</v>
          </cell>
          <cell r="AK3">
            <v>107500</v>
          </cell>
          <cell r="AL3">
            <v>107600</v>
          </cell>
          <cell r="AM3">
            <v>107700</v>
          </cell>
          <cell r="AN3">
            <v>107800</v>
          </cell>
          <cell r="AO3">
            <v>107900</v>
          </cell>
        </row>
        <row r="4">
          <cell r="B4" t="str">
            <v>TR556</v>
          </cell>
        </row>
      </sheetData>
      <sheetData sheetId="12">
        <row r="1">
          <cell r="A1" t="str">
            <v>codice opera [idt]
o
codice origine [idt]</v>
          </cell>
          <cell r="B1" t="str">
            <v>conservazione [idn]</v>
          </cell>
          <cell r="C1" t="str">
            <v>anno installazione [anno]</v>
          </cell>
          <cell r="D1" t="str">
            <v>anno ristrutturazione [anno]</v>
          </cell>
          <cell r="E1" t="str">
            <v>potenza [Kw]</v>
          </cell>
          <cell r="F1" t="str">
            <v>portata [l/s]</v>
          </cell>
          <cell r="G1" t="str">
            <v>prevalenza [M.C.A.]</v>
          </cell>
          <cell r="H1" t="str">
            <v>funziona riserva [sn]</v>
          </cell>
          <cell r="I1" t="str">
            <v>ind.conf. anno installazione [idt]</v>
          </cell>
          <cell r="J1" t="str">
            <v>ind.conf. anno ristrutturazione [idt]</v>
          </cell>
          <cell r="K1" t="str">
            <v>ind.conf. potenza [idt]</v>
          </cell>
          <cell r="L1" t="str">
            <v>ind.conf. portata [idt]</v>
          </cell>
          <cell r="M1" t="str">
            <v>ind.conf. prevalenza [idt]</v>
          </cell>
        </row>
        <row r="2">
          <cell r="A2" t="str">
            <v>ids_codice - testo 16 car [utf8] [idt]</v>
          </cell>
          <cell r="B2" t="str">
            <v>id_conservazione - intero 4 byte [idn]</v>
          </cell>
          <cell r="C2" t="str">
            <v>anno_installazione - intero 4 byte [anno]</v>
          </cell>
          <cell r="D2" t="str">
            <v>anno_ristrutturazione - intero 4 byte [anno]</v>
          </cell>
          <cell r="E2" t="str">
            <v>potenza - decimale 8 byte [Kw]</v>
          </cell>
          <cell r="F2" t="str">
            <v>portata - decimale 8 byte [l/s]</v>
          </cell>
          <cell r="G2" t="str">
            <v>prevalenza - decimale 8 byte [M.C.A.]</v>
          </cell>
          <cell r="H2" t="str">
            <v>funziona_riserva - binario 1 bit [sn]</v>
          </cell>
          <cell r="I2" t="str">
            <v>idx_anno_installazione - testo 2 car [utf8] [idt]</v>
          </cell>
          <cell r="J2" t="str">
            <v>idx_anno_ristrutturazione - testo 2 car [utf8] [idt]</v>
          </cell>
          <cell r="K2" t="str">
            <v>idx_potenza - testo 2 car [utf8] [idt]</v>
          </cell>
          <cell r="L2" t="str">
            <v>idx_portata - testo 2 car [utf8] [idt]</v>
          </cell>
          <cell r="M2" t="str">
            <v>idx_prevalenza - testo 2 car [utf8] [idt]</v>
          </cell>
        </row>
        <row r="3">
          <cell r="A3">
            <v>108300</v>
          </cell>
          <cell r="B3">
            <v>108500</v>
          </cell>
          <cell r="C3">
            <v>108600</v>
          </cell>
          <cell r="D3">
            <v>108700</v>
          </cell>
          <cell r="E3">
            <v>108800</v>
          </cell>
          <cell r="F3">
            <v>108900</v>
          </cell>
          <cell r="G3">
            <v>109000</v>
          </cell>
          <cell r="H3">
            <v>109100</v>
          </cell>
          <cell r="I3">
            <v>109200</v>
          </cell>
          <cell r="J3">
            <v>109300</v>
          </cell>
          <cell r="K3">
            <v>109400</v>
          </cell>
          <cell r="L3">
            <v>109500</v>
          </cell>
          <cell r="M3">
            <v>109600</v>
          </cell>
        </row>
        <row r="4">
          <cell r="A4" t="str">
            <v>TR556</v>
          </cell>
        </row>
      </sheetData>
      <sheetData sheetId="13">
        <row r="1">
          <cell r="A1" t="str">
            <v>codice opera [idt]</v>
          </cell>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tipo trattamento [idn]</v>
          </cell>
          <cell r="M1" t="str">
            <v>anno costruzione [anno]</v>
          </cell>
          <cell r="N1" t="str">
            <v>anno ristrutturazione civili [anno]</v>
          </cell>
          <cell r="O1" t="str">
            <v>conservazione op.civili [idn]</v>
          </cell>
          <cell r="P1" t="str">
            <v>anno ristrutturazione elet.mecc. [anno]</v>
          </cell>
          <cell r="Q1" t="str">
            <v>conservazione op.elettr.mecc. [idn]</v>
          </cell>
          <cell r="R1" t="str">
            <v>volume trattabile [Mln/gg]</v>
          </cell>
          <cell r="S1" t="str">
            <v>volume trattato [mc/anno]</v>
          </cell>
          <cell r="T1" t="str">
            <v>volume in uscita immesso all'utilizzazione (A06) [mc/anno]</v>
          </cell>
          <cell r="U1" t="str">
            <v>potenza installata [Kw]</v>
          </cell>
          <cell r="V1" t="str">
            <v>consumo di energia [kwh/anno]</v>
          </cell>
          <cell r="W1" t="str">
            <v>presidio medio impianto [hr/gg]</v>
          </cell>
          <cell r="X1" t="str">
            <v>presidio saltuario [sn]</v>
          </cell>
          <cell r="Y1" t="str">
            <v>tipo telecontrollo [idn]</v>
          </cell>
          <cell r="Z1" t="str">
            <v>riserva di acqua [mc]</v>
          </cell>
          <cell r="AA1" t="str">
            <v>misura portata in ingresso impianto [sn]</v>
          </cell>
          <cell r="AB1" t="str">
            <v>misura portata in uscita impianto [sn]</v>
          </cell>
          <cell r="AC1" t="str">
            <v>tra grigliatura [sn]</v>
          </cell>
          <cell r="AD1" t="str">
            <v>tra dissabbiamento [sn]</v>
          </cell>
          <cell r="AE1" t="str">
            <v>tra chiarificazione [sn]</v>
          </cell>
          <cell r="AF1" t="str">
            <v>trattamento filtrazione rapida [idn]</v>
          </cell>
          <cell r="AG1" t="str">
            <v>trattamento ossidazione e riduzione [idn]</v>
          </cell>
          <cell r="AH1" t="str">
            <v>tra precipitazione [sn]</v>
          </cell>
          <cell r="AI1" t="str">
            <v>tra strippaggio [sn]</v>
          </cell>
          <cell r="AJ1" t="str">
            <v>trattamento a carboni attivi [idn]</v>
          </cell>
          <cell r="AK1" t="str">
            <v>tra resine scambiatrici ioni [sn]</v>
          </cell>
          <cell r="AL1" t="str">
            <v>tra elettrodialisi [sn]</v>
          </cell>
          <cell r="AM1" t="str">
            <v>tra osmosi inversa [sn]</v>
          </cell>
          <cell r="AN1" t="str">
            <v>tra filtrazione lenta [sn]</v>
          </cell>
          <cell r="AO1" t="str">
            <v>tra processi biologici [sn]</v>
          </cell>
          <cell r="AP1" t="str">
            <v>tra micro ultra filtrazione [sn]</v>
          </cell>
          <cell r="AQ1" t="str">
            <v>tra fanghi [sn]</v>
          </cell>
          <cell r="AR1" t="str">
            <v>tipo di clorazione [idn]</v>
          </cell>
          <cell r="AS1" t="str">
            <v>tra disinfezione ozonazione [sn]</v>
          </cell>
          <cell r="AT1" t="str">
            <v>tra irraggiamento uv [sn]</v>
          </cell>
          <cell r="AU1" t="str">
            <v>rim ferro [sn]</v>
          </cell>
          <cell r="AV1" t="str">
            <v>rim manganese [sn]</v>
          </cell>
          <cell r="AW1" t="str">
            <v>rim ammoniaca nitrati [sn]</v>
          </cell>
          <cell r="AX1" t="str">
            <v>rim fosfati [sn]</v>
          </cell>
          <cell r="AY1" t="str">
            <v>rim metalli pesanti [sn]</v>
          </cell>
          <cell r="AZ1" t="str">
            <v>rim trialometani [sn]</v>
          </cell>
          <cell r="BA1" t="str">
            <v>rim organo alogenati [sn]</v>
          </cell>
          <cell r="BB1" t="str">
            <v>rim anidride solforosa [sn]</v>
          </cell>
          <cell r="BC1" t="str">
            <v>opera stato [idn]</v>
          </cell>
          <cell r="BD1" t="str">
            <v>ind.conf. anno costruzione [idt]</v>
          </cell>
          <cell r="BE1" t="str">
            <v>ind.conf. anno ristruttura op.civili [idt]</v>
          </cell>
          <cell r="BF1" t="str">
            <v>ind.conf. anno ristruttura op.el.mec. [idt]</v>
          </cell>
          <cell r="BG1" t="str">
            <v>ind.conf. volume trattabile giorno [idt]</v>
          </cell>
          <cell r="BH1" t="str">
            <v>ind.conf. volume trattato anno [idt]</v>
          </cell>
          <cell r="BI1" t="str">
            <v>ind.conf. potenza installata [idt]</v>
          </cell>
          <cell r="BJ1" t="str">
            <v>ind.conf. volume in uscita immesso all'utilizzazione (A06) [idt]</v>
          </cell>
        </row>
        <row r="2">
          <cell r="A2" t="str">
            <v>ids_codice - testo 16 car [utf8] [idt] 
es.PT00000001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id_tipo_trattamento - intero 4 byte [idn]</v>
          </cell>
          <cell r="M2" t="str">
            <v>anno_costruzione - intero 4 byte [anno]</v>
          </cell>
          <cell r="N2" t="str">
            <v>anno_ristruttura_civile - intero 4 byte [anno]</v>
          </cell>
          <cell r="O2" t="str">
            <v>id_conservazione_civile - intero 4 byte [idn]</v>
          </cell>
          <cell r="P2" t="str">
            <v>anno_ristruttura_elmec - intero 4 byte [anno]</v>
          </cell>
          <cell r="Q2" t="str">
            <v>id_conservazione_elmec - intero 4 byte [idn]</v>
          </cell>
          <cell r="R2" t="str">
            <v>volume_trattabile_giorno - decimale 8 byte [Mln/gg]</v>
          </cell>
          <cell r="S2" t="str">
            <v>volume_trattato_anno - decimale 8 byte [mc/anno]</v>
          </cell>
          <cell r="T2" t="str">
            <v>decimale 8 byte [mc/anno]</v>
          </cell>
          <cell r="U2" t="str">
            <v>potenza_installata - decimale 8 byte [Kw]</v>
          </cell>
          <cell r="V2" t="str">
            <v>consumo_energia - decimale 8 byte [kwh/anno]</v>
          </cell>
          <cell r="W2" t="str">
            <v>presidio_ore_giorno - decimale 8 byte [hr/gg]</v>
          </cell>
          <cell r="X2" t="str">
            <v>presidio_saltuario - binario 1 bit [sn]</v>
          </cell>
          <cell r="Y2" t="str">
            <v>id_tipo_telecontrollo - intero 4 byte [idn]</v>
          </cell>
          <cell r="Z2" t="str">
            <v>riserva_acqua - decimale 8 byte [mc]</v>
          </cell>
          <cell r="AA2" t="str">
            <v>binario 1 bit [sn]</v>
          </cell>
          <cell r="AB2" t="str">
            <v>binario 1 bit [sn]</v>
          </cell>
          <cell r="AC2" t="str">
            <v>tra_grigliatura - binario 1 bit [sn]</v>
          </cell>
          <cell r="AD2" t="str">
            <v>tra_dissabbiamento - binario 1 bit [sn]</v>
          </cell>
          <cell r="AE2" t="str">
            <v>tra_chiarificazione - binario 1 bit [sn]</v>
          </cell>
          <cell r="AF2" t="str">
            <v>id_tra_filtraz_rapida - intero 4 byte [idn]</v>
          </cell>
          <cell r="AG2" t="str">
            <v>id_tra_ossida_riduzione - intero 4 byte [idn]</v>
          </cell>
          <cell r="AH2" t="str">
            <v>tra_precipitazione - binario 1 bit [sn]</v>
          </cell>
          <cell r="AI2" t="str">
            <v>tra_strippaggio - binario 1 bit [sn]</v>
          </cell>
          <cell r="AJ2" t="str">
            <v>id_tra_acarboni_attivi - intero 4 byte [idn]</v>
          </cell>
          <cell r="AK2" t="str">
            <v>tra_resine_scambiatrici_ioni - binario 1 bit [sn]</v>
          </cell>
          <cell r="AL2" t="str">
            <v>tra_elettrodialisi - binario 1 bit [sn]</v>
          </cell>
          <cell r="AM2" t="str">
            <v>tra_osmosi_inversa - binario 1 bit [sn]</v>
          </cell>
          <cell r="AN2" t="str">
            <v>tra_filtrazione_lenta - binario 1 bit [sn]</v>
          </cell>
          <cell r="AO2" t="str">
            <v>tra_processi_biologici - binario 1 bit [sn]</v>
          </cell>
          <cell r="AP2" t="str">
            <v>tra_micro_ultra_filtrazione - binario 1 bit [sn]</v>
          </cell>
          <cell r="AQ2" t="str">
            <v>tra_fanghi - binario 1 bit [sn]</v>
          </cell>
          <cell r="AR2" t="str">
            <v>id_tipo_clorazione - intero 4 byte [idn]</v>
          </cell>
          <cell r="AS2" t="str">
            <v>tra_disinfezione_ozonazione - binario 1 bit [sn]</v>
          </cell>
          <cell r="AT2" t="str">
            <v>tra_irraggiamento_uv - binario 1 bit [sn]</v>
          </cell>
          <cell r="AU2" t="str">
            <v>rim_ferro - binario 1 bit [sn]</v>
          </cell>
          <cell r="AV2" t="str">
            <v>rim_manganese - binario 1 bit [sn]</v>
          </cell>
          <cell r="AW2" t="str">
            <v>rim_ammoniaca_nitrati - binario 1 bit [sn]</v>
          </cell>
          <cell r="AX2" t="str">
            <v>rim_fosfati - binario 1 bit [sn]</v>
          </cell>
          <cell r="AY2" t="str">
            <v>rim_metalli_pesanti - binario 1 bit [sn]</v>
          </cell>
          <cell r="AZ2" t="str">
            <v>rim_trialometani - binario 1 bit [sn]</v>
          </cell>
          <cell r="BA2" t="str">
            <v>rim_organo_alogenati - binario 1 bit [sn]</v>
          </cell>
          <cell r="BB2" t="str">
            <v>rim_anidride_solforosa - binario 1 bit [sn]</v>
          </cell>
          <cell r="BC2" t="str">
            <v>id_opera_stato - intero 4 byte [idn]</v>
          </cell>
          <cell r="BD2" t="str">
            <v>idx_anno_costruzione - testo 2 car [utf8] [idt]</v>
          </cell>
          <cell r="BE2" t="str">
            <v>idx_anno_ristruttura_civile - testo 2 car [utf8] [idt]</v>
          </cell>
          <cell r="BF2" t="str">
            <v>idx_anno_ristruttura_elmec - testo 2 car [utf8] [idt]</v>
          </cell>
          <cell r="BG2" t="str">
            <v>idx_volume_trattabile_giorno - testo 2 car [utf8] [idt]</v>
          </cell>
          <cell r="BH2" t="str">
            <v>idx_volume_trattato_anno - testo 2 car [utf8] [idt]</v>
          </cell>
          <cell r="BI2" t="str">
            <v>idx_potenza_installata - testo 2 car [utf8] [idt]</v>
          </cell>
          <cell r="BJ2" t="str">
            <v>testo 2 car [utf8] [idt]</v>
          </cell>
        </row>
        <row r="3">
          <cell r="A3" t="str">
            <v>30700</v>
          </cell>
          <cell r="B3" t="str">
            <v>30900</v>
          </cell>
          <cell r="C3" t="str">
            <v>31000</v>
          </cell>
          <cell r="D3" t="str">
            <v>31100</v>
          </cell>
          <cell r="E3" t="str">
            <v>31200</v>
          </cell>
          <cell r="F3" t="str">
            <v>31300</v>
          </cell>
          <cell r="G3">
            <v>112300</v>
          </cell>
          <cell r="H3">
            <v>112400</v>
          </cell>
          <cell r="I3" t="str">
            <v>31400</v>
          </cell>
          <cell r="J3" t="str">
            <v>31500</v>
          </cell>
          <cell r="K3" t="str">
            <v>31600</v>
          </cell>
          <cell r="L3" t="str">
            <v>31700</v>
          </cell>
          <cell r="M3" t="str">
            <v>31800</v>
          </cell>
          <cell r="N3">
            <v>32010</v>
          </cell>
          <cell r="O3">
            <v>32020</v>
          </cell>
          <cell r="P3">
            <v>32030</v>
          </cell>
          <cell r="Q3">
            <v>32040</v>
          </cell>
          <cell r="R3" t="str">
            <v>32100</v>
          </cell>
          <cell r="S3" t="str">
            <v>32200</v>
          </cell>
          <cell r="T3" t="str">
            <v>98600</v>
          </cell>
          <cell r="U3" t="str">
            <v>32300</v>
          </cell>
          <cell r="V3" t="str">
            <v>32400</v>
          </cell>
          <cell r="W3" t="str">
            <v>32500</v>
          </cell>
          <cell r="X3" t="str">
            <v>32600</v>
          </cell>
          <cell r="Y3" t="str">
            <v>32700</v>
          </cell>
          <cell r="Z3" t="str">
            <v>32800</v>
          </cell>
          <cell r="AA3" t="str">
            <v>98400</v>
          </cell>
          <cell r="AB3" t="str">
            <v>98500</v>
          </cell>
          <cell r="AC3" t="str">
            <v>32900</v>
          </cell>
          <cell r="AD3" t="str">
            <v>33000</v>
          </cell>
          <cell r="AE3" t="str">
            <v>33100</v>
          </cell>
          <cell r="AF3" t="str">
            <v>33200</v>
          </cell>
          <cell r="AG3" t="str">
            <v>33300</v>
          </cell>
          <cell r="AH3" t="str">
            <v>33400</v>
          </cell>
          <cell r="AI3" t="str">
            <v>33500</v>
          </cell>
          <cell r="AJ3" t="str">
            <v>33600</v>
          </cell>
          <cell r="AK3" t="str">
            <v>33700</v>
          </cell>
          <cell r="AL3" t="str">
            <v>33800</v>
          </cell>
          <cell r="AM3" t="str">
            <v>33900</v>
          </cell>
          <cell r="AN3" t="str">
            <v>34000</v>
          </cell>
          <cell r="AO3" t="str">
            <v>34100</v>
          </cell>
          <cell r="AP3" t="str">
            <v>34200</v>
          </cell>
          <cell r="AQ3" t="str">
            <v>34300</v>
          </cell>
          <cell r="AR3" t="str">
            <v>34400</v>
          </cell>
          <cell r="AS3" t="str">
            <v>34500</v>
          </cell>
          <cell r="AT3" t="str">
            <v>34600</v>
          </cell>
          <cell r="AU3" t="str">
            <v>34700</v>
          </cell>
          <cell r="AV3" t="str">
            <v>34800</v>
          </cell>
          <cell r="AW3" t="str">
            <v>34900</v>
          </cell>
          <cell r="AX3" t="str">
            <v>35000</v>
          </cell>
          <cell r="AY3" t="str">
            <v>35100</v>
          </cell>
          <cell r="AZ3" t="str">
            <v>35200</v>
          </cell>
          <cell r="BA3" t="str">
            <v>35300</v>
          </cell>
          <cell r="BB3" t="str">
            <v>35400</v>
          </cell>
          <cell r="BC3" t="str">
            <v>35500</v>
          </cell>
          <cell r="BD3" t="str">
            <v>35600</v>
          </cell>
          <cell r="BE3">
            <v>35710</v>
          </cell>
          <cell r="BF3" t="str">
            <v>35720 </v>
          </cell>
          <cell r="BG3" t="str">
            <v>35800</v>
          </cell>
          <cell r="BH3" t="str">
            <v>35900</v>
          </cell>
          <cell r="BI3" t="str">
            <v>36000</v>
          </cell>
          <cell r="BJ3" t="str">
            <v>98700</v>
          </cell>
        </row>
        <row r="4">
          <cell r="B4" t="str">
            <v>PT00002</v>
          </cell>
          <cell r="C4" t="str">
            <v>POT_CAMPESTRI</v>
          </cell>
          <cell r="D4">
            <v>4864047.99698</v>
          </cell>
          <cell r="E4">
            <v>1695965.29517999</v>
          </cell>
          <cell r="F4">
            <v>3003</v>
          </cell>
          <cell r="G4">
            <v>463</v>
          </cell>
          <cell r="H4" t="str">
            <v>Case sparse</v>
          </cell>
          <cell r="I4">
            <v>48049</v>
          </cell>
          <cell r="J4">
            <v>2</v>
          </cell>
          <cell r="K4">
            <v>9999</v>
          </cell>
          <cell r="L4">
            <v>2015</v>
          </cell>
          <cell r="M4">
            <v>3</v>
          </cell>
          <cell r="N4">
            <v>2015</v>
          </cell>
          <cell r="O4">
            <v>3</v>
          </cell>
          <cell r="P4">
            <v>0.432</v>
          </cell>
          <cell r="Q4">
            <v>53668.8</v>
          </cell>
          <cell r="R4">
            <v>2</v>
          </cell>
          <cell r="S4">
            <v>282</v>
          </cell>
          <cell r="T4">
            <v>0</v>
          </cell>
          <cell r="U4">
            <v>1</v>
          </cell>
          <cell r="V4">
            <v>1</v>
          </cell>
          <cell r="W4">
            <v>15</v>
          </cell>
          <cell r="X4">
            <v>0</v>
          </cell>
          <cell r="Y4">
            <v>0</v>
          </cell>
          <cell r="Z4">
            <v>0</v>
          </cell>
          <cell r="AA4">
            <v>3</v>
          </cell>
          <cell r="AB4">
            <v>1</v>
          </cell>
          <cell r="AC4">
            <v>0</v>
          </cell>
          <cell r="AD4">
            <v>0</v>
          </cell>
          <cell r="AE4">
            <v>1</v>
          </cell>
          <cell r="AF4">
            <v>0</v>
          </cell>
          <cell r="AG4">
            <v>0</v>
          </cell>
          <cell r="AH4">
            <v>0</v>
          </cell>
          <cell r="AI4">
            <v>0</v>
          </cell>
          <cell r="AJ4">
            <v>0</v>
          </cell>
          <cell r="AK4">
            <v>0</v>
          </cell>
          <cell r="AL4">
            <v>0</v>
          </cell>
          <cell r="AM4">
            <v>3</v>
          </cell>
          <cell r="AN4">
            <v>0</v>
          </cell>
          <cell r="AO4">
            <v>0</v>
          </cell>
          <cell r="AP4">
            <v>0</v>
          </cell>
          <cell r="AQ4">
            <v>0</v>
          </cell>
          <cell r="AR4">
            <v>0</v>
          </cell>
          <cell r="AS4">
            <v>0</v>
          </cell>
          <cell r="AT4">
            <v>0</v>
          </cell>
          <cell r="AU4">
            <v>0</v>
          </cell>
          <cell r="AV4">
            <v>0</v>
          </cell>
          <cell r="AW4">
            <v>0</v>
          </cell>
          <cell r="AX4">
            <v>1</v>
          </cell>
          <cell r="AY4" t="str">
            <v>A</v>
          </cell>
          <cell r="AZ4" t="str">
            <v>A</v>
          </cell>
          <cell r="BA4" t="str">
            <v>A</v>
          </cell>
          <cell r="BB4" t="str">
            <v>C</v>
          </cell>
          <cell r="BC4">
            <v>1</v>
          </cell>
          <cell r="BD4" t="str">
            <v>C</v>
          </cell>
          <cell r="BE4">
            <v>43263</v>
          </cell>
          <cell r="BF4">
            <v>1</v>
          </cell>
          <cell r="BG4">
            <v>1</v>
          </cell>
          <cell r="BH4">
            <v>51044.3957787709</v>
          </cell>
          <cell r="BI4" t="str">
            <v>C</v>
          </cell>
        </row>
      </sheetData>
      <sheetData sheetId="14">
        <row r="1">
          <cell r="A1" t="str">
            <v>codice opera [idt]
o
codice origine [idt]</v>
          </cell>
          <cell r="B1" t="str">
            <v>conservazione [idn]</v>
          </cell>
          <cell r="C1" t="str">
            <v>anno installazione [anno]</v>
          </cell>
          <cell r="D1" t="str">
            <v>anno ristrutturazione [anno]</v>
          </cell>
          <cell r="E1" t="str">
            <v>potenza [Kw]</v>
          </cell>
          <cell r="F1" t="str">
            <v>portata [l/s]</v>
          </cell>
          <cell r="G1" t="str">
            <v>prevalenza [M.C.A.]</v>
          </cell>
          <cell r="H1" t="str">
            <v>funziona riserva [sn]</v>
          </cell>
          <cell r="I1" t="str">
            <v>ind.conf. anno installazione [idt]</v>
          </cell>
          <cell r="J1" t="str">
            <v>ind.conf. anno ristrutturazione [idt]</v>
          </cell>
          <cell r="K1" t="str">
            <v>ind.conf. potenza [idt]</v>
          </cell>
          <cell r="L1" t="str">
            <v>ind.conf. portata [idt]</v>
          </cell>
          <cell r="M1" t="str">
            <v>ind.conf. prevalenza [idt]</v>
          </cell>
        </row>
        <row r="2">
          <cell r="A2" t="str">
            <v>ids_codice - testo 16 o 32 car [utf8] [idt] (vd.colonna.A)</v>
          </cell>
          <cell r="B2" t="str">
            <v>id_conservazione - intero 4 byte [idn]</v>
          </cell>
          <cell r="C2" t="str">
            <v>anno_installazione - intero 4 byte [anno]</v>
          </cell>
          <cell r="D2" t="str">
            <v>anno_ristrutturazione - intero 4 byte [anno]</v>
          </cell>
          <cell r="E2" t="str">
            <v>potenza - decimale 8 byte [Kw]</v>
          </cell>
          <cell r="F2" t="str">
            <v>portata - decimale 8 byte [l/s]</v>
          </cell>
          <cell r="G2" t="str">
            <v>prevalenza - decimale 8 byte [M.C.A.]</v>
          </cell>
          <cell r="H2" t="str">
            <v>funziona_riserva - binario 1 bit [sn]</v>
          </cell>
          <cell r="I2" t="str">
            <v>idx_anno_installazione - testo 2 car [utf8] [idt]</v>
          </cell>
          <cell r="J2" t="str">
            <v>idx_anno_ristrutturazione - testo 2 car [utf8] [idt]</v>
          </cell>
          <cell r="K2" t="str">
            <v>idx_potenza - testo 2 car [utf8] [idt]</v>
          </cell>
          <cell r="L2" t="str">
            <v>idx_portata - testo 2 car [utf8] [idt]</v>
          </cell>
          <cell r="M2" t="str">
            <v>idx_prevalenza - testo 2 car [utf8] [idt]</v>
          </cell>
        </row>
        <row r="3">
          <cell r="A3" t="str">
            <v>37000</v>
          </cell>
          <cell r="B3" t="str">
            <v>37200</v>
          </cell>
          <cell r="C3" t="str">
            <v>37300</v>
          </cell>
          <cell r="D3" t="str">
            <v>37400</v>
          </cell>
          <cell r="E3" t="str">
            <v>37500</v>
          </cell>
          <cell r="F3" t="str">
            <v>37600</v>
          </cell>
          <cell r="G3" t="str">
            <v>37700</v>
          </cell>
          <cell r="H3" t="str">
            <v>37800</v>
          </cell>
          <cell r="I3" t="str">
            <v>37900</v>
          </cell>
          <cell r="J3" t="str">
            <v>38000</v>
          </cell>
          <cell r="K3" t="str">
            <v>38100</v>
          </cell>
          <cell r="L3" t="str">
            <v>38200</v>
          </cell>
          <cell r="M3" t="str">
            <v>38300</v>
          </cell>
        </row>
        <row r="4">
          <cell r="A4" t="str">
            <v>PT00002</v>
          </cell>
        </row>
      </sheetData>
      <sheetData sheetId="15">
        <row r="1">
          <cell r="A1" t="str">
            <v>codice opera [idt]</v>
          </cell>
          <cell r="B1" t="str">
            <v>codice origine [testo]</v>
          </cell>
          <cell r="C1" t="str">
            <v>descrizione adduttrice [testo]</v>
          </cell>
          <cell r="D1" t="str">
            <v>codice schema acquedottistico [idt]</v>
          </cell>
          <cell r="E1" t="str">
            <v>descrizione schema acquedottistico [testo]</v>
          </cell>
          <cell r="F1" t="str">
            <v>portata media addotta [l/s]</v>
          </cell>
          <cell r="G1" t="str">
            <v>lunghezza totale [km]</v>
          </cell>
          <cell r="H1" t="str">
            <v>lunghezza rete telecontrollata [km]</v>
          </cell>
          <cell r="I1" t="str">
            <v>volume immesso in rete [mc/anno]</v>
          </cell>
          <cell r="J1" t="str">
            <v>volume erogato [mc/anno]</v>
          </cell>
          <cell r="K1" t="str">
            <v>volume fatturato [mc/anno]</v>
          </cell>
          <cell r="L1" t="str">
            <v>volume acquistato da terzi [mc/anno]</v>
          </cell>
          <cell r="M1" t="str">
            <v>volume ceduto a terzi [mc/anno]</v>
          </cell>
          <cell r="N1" t="str">
            <v>numero utenti diretti [nr]</v>
          </cell>
          <cell r="O1" t="str">
            <v>numero utenti diretti - domestici [nr]</v>
          </cell>
          <cell r="P1" t="str">
            <v>numero utenti diretti - domestici - residenti [nr]</v>
          </cell>
          <cell r="Q1" t="str">
            <v>numero utenze condominiali [nr]</v>
          </cell>
          <cell r="R1" t="str">
            <v>numero utenti indiretti [nr]</v>
          </cell>
          <cell r="S1" t="str">
            <v>numero utenti indiretti - domestici [nr]</v>
          </cell>
          <cell r="T1" t="str">
            <v>numero utenti indiretti - domestici - residenti [nr]</v>
          </cell>
          <cell r="U1" t="str">
            <v>tipo telecontrollo [idn]</v>
          </cell>
          <cell r="V1" t="str">
            <v>utenze dotate di misuratore [nr]</v>
          </cell>
          <cell r="W1" t="str">
            <v>misura portata [sn]</v>
          </cell>
          <cell r="X1" t="str">
            <v>numero di riparazioni sulle condotte [nr]</v>
          </cell>
          <cell r="Y1" t="str">
            <v>punti di clorazione sulla rete [nr]</v>
          </cell>
          <cell r="Z1" t="str">
            <v>opera stato [idn]</v>
          </cell>
          <cell r="AA1" t="str">
            <v>ind.conf. portata addotta [idt]</v>
          </cell>
          <cell r="AB1" t="str">
            <v>ind.conf. lunghezza totale [idt]</v>
          </cell>
          <cell r="AC1" t="str">
            <v>ind.conf. lunghezza rete telecontrollata [idt]</v>
          </cell>
          <cell r="AD1" t="str">
            <v>ind.conf. volume immesso in rete [idt]</v>
          </cell>
          <cell r="AE1" t="str">
            <v>ind.conf. volume erogato [idt]</v>
          </cell>
          <cell r="AF1" t="str">
            <v>ind.conf. volume fatturato [idt]</v>
          </cell>
          <cell r="AG1" t="str">
            <v>ind.conf. volume acquistato da terzi [idt]</v>
          </cell>
          <cell r="AH1" t="str">
            <v>ind.conf. volume ceduto a terzi [idt]</v>
          </cell>
        </row>
        <row r="2">
          <cell r="A2" t="str">
            <v>ids_codice - testo 16 car [utf8] [idt] 
es.AD00000001</v>
          </cell>
          <cell r="B2" t="str">
            <v>ids_codice_origine - testo 32 car [utf8] [testo]</v>
          </cell>
          <cell r="C2" t="str">
            <v>descrizione - testo 64 car [utf8] [testo]</v>
          </cell>
          <cell r="D2" t="str">
            <v>schema_codici - testo 128 car [utf8] [testo]</v>
          </cell>
          <cell r="E2" t="str">
            <v>schema_descrizioni - testo 255 car [utf8] [testo]</v>
          </cell>
          <cell r="F2" t="str">
            <v>portata_addotta - decimale 8 byte [l/s]</v>
          </cell>
          <cell r="G2" t="str">
            <v>lunghezza_totale - decimale 8 byte [km]</v>
          </cell>
          <cell r="H2" t="str">
            <v>decimale 8 byte [km]</v>
          </cell>
          <cell r="I2" t="str">
            <v>volume_immesso_rete - decimale 8 byte [km]</v>
          </cell>
          <cell r="J2" t="str">
            <v>volume_erogato - decimale 8 byte [km]</v>
          </cell>
          <cell r="K2" t="str">
            <v>volume_fatturato - decimale 8 byte [km]</v>
          </cell>
          <cell r="L2" t="str">
            <v>volume_acquistato_terzi - decimale 8 byte [km]</v>
          </cell>
          <cell r="M2" t="str">
            <v>volume_ceduto_terzi - decimale 8 byte [km]</v>
          </cell>
          <cell r="N2" t="str">
            <v>utenti_diretti - intero 4 byte [nr]</v>
          </cell>
          <cell r="O2" t="str">
            <v>utenti_diretti_domestici - intero 4 byte [nr]</v>
          </cell>
          <cell r="P2" t="str">
            <v>utenti_diretti_domestici_res - intero 4 byte [nr]</v>
          </cell>
          <cell r="Q2" t="str">
            <v>utenti_condominiali - intero 4 byte [nr]</v>
          </cell>
          <cell r="R2" t="str">
            <v>utenti_indiretti - intero 4 byte [nr]</v>
          </cell>
          <cell r="S2" t="str">
            <v>utenti_indiretti_domestici - intero 4 byte [nr]</v>
          </cell>
          <cell r="T2" t="str">
            <v>utenti_indiretti_domestici_res - intero 4 byte [nr]</v>
          </cell>
          <cell r="U2" t="str">
            <v>id_tipo_telecontrollo - intero 4 byte [idn]</v>
          </cell>
          <cell r="V2" t="str">
            <v>utenze_con_misuratore - decimale 8 byte [km]</v>
          </cell>
          <cell r="W2" t="str">
            <v>pres_misura_portata - binario 1 bit [sn]</v>
          </cell>
          <cell r="X2" t="str">
            <v>intero 4 byte [nr]</v>
          </cell>
          <cell r="Y2" t="str">
            <v>punti_clorazione_rete - intero 4 byte [nr]</v>
          </cell>
          <cell r="Z2" t="str">
            <v>id_opera_stato - intero 4 byte [idn]</v>
          </cell>
          <cell r="AA2" t="str">
            <v>idx_portata_addotta - testo 2 car [utf8] [idt]</v>
          </cell>
          <cell r="AB2" t="str">
            <v>idx_lunghezza_totale - testo 2 car [utf8] [idt]</v>
          </cell>
          <cell r="AC2" t="str">
            <v>testo 2 car [utf8] [idt]</v>
          </cell>
          <cell r="AD2" t="str">
            <v>idx_volume_immesso_rete - testo 2 car [utf8] [idt]</v>
          </cell>
          <cell r="AE2" t="str">
            <v>idx_volume_erogato - testo 2 car [utf8] [idt]</v>
          </cell>
          <cell r="AF2" t="str">
            <v>idx_volume_fatturato - testo 2 car [utf8] [idt]</v>
          </cell>
          <cell r="AG2" t="str">
            <v>idx_volume_acquistato_terzi - testo 2 car [utf8] [idt]</v>
          </cell>
          <cell r="AH2" t="str">
            <v>idx_volume_ceduto_terzi - testo 2 car [utf8] [idt]</v>
          </cell>
        </row>
        <row r="3">
          <cell r="A3" t="str">
            <v>39200</v>
          </cell>
          <cell r="B3" t="str">
            <v>39400</v>
          </cell>
          <cell r="C3" t="str">
            <v>39500</v>
          </cell>
          <cell r="D3">
            <v>112500</v>
          </cell>
          <cell r="E3">
            <v>112600</v>
          </cell>
          <cell r="F3" t="str">
            <v>39600</v>
          </cell>
          <cell r="G3" t="str">
            <v>39700</v>
          </cell>
          <cell r="H3" t="str">
            <v>98800</v>
          </cell>
          <cell r="I3">
            <v>117690</v>
          </cell>
          <cell r="J3">
            <v>117700</v>
          </cell>
          <cell r="K3">
            <v>116600</v>
          </cell>
          <cell r="L3">
            <v>116700</v>
          </cell>
          <cell r="M3">
            <v>116800</v>
          </cell>
          <cell r="N3">
            <v>117800</v>
          </cell>
          <cell r="O3">
            <v>117900</v>
          </cell>
          <cell r="P3">
            <v>118000</v>
          </cell>
          <cell r="Q3">
            <v>118100</v>
          </cell>
          <cell r="R3">
            <v>118200</v>
          </cell>
          <cell r="S3">
            <v>118300</v>
          </cell>
          <cell r="T3">
            <v>118400</v>
          </cell>
          <cell r="U3" t="str">
            <v>39800</v>
          </cell>
          <cell r="V3">
            <v>116900</v>
          </cell>
          <cell r="W3" t="str">
            <v>39900</v>
          </cell>
          <cell r="X3" t="str">
            <v>99000</v>
          </cell>
          <cell r="Y3">
            <v>112700</v>
          </cell>
          <cell r="Z3" t="str">
            <v>40300</v>
          </cell>
          <cell r="AA3" t="str">
            <v>40400</v>
          </cell>
          <cell r="AB3" t="str">
            <v>40500</v>
          </cell>
          <cell r="AC3" t="str">
            <v>98900</v>
          </cell>
          <cell r="AD3">
            <v>118490</v>
          </cell>
          <cell r="AE3">
            <v>118500</v>
          </cell>
          <cell r="AF3">
            <v>118600</v>
          </cell>
          <cell r="AG3">
            <v>118700</v>
          </cell>
          <cell r="AH3">
            <v>118800</v>
          </cell>
        </row>
        <row r="4">
          <cell r="B4" t="str">
            <v>AD00001</v>
          </cell>
          <cell r="C4" t="str">
            <v>SOLSTRETTO - CASALBELLO</v>
          </cell>
          <cell r="D4">
            <v>4.8000002</v>
          </cell>
          <cell r="E4">
            <v>2.82582542271061</v>
          </cell>
          <cell r="F4">
            <v>1</v>
          </cell>
          <cell r="G4">
            <v>0</v>
          </cell>
          <cell r="H4">
            <v>1</v>
          </cell>
          <cell r="I4">
            <v>9800</v>
          </cell>
          <cell r="J4">
            <v>9800</v>
          </cell>
          <cell r="K4">
            <v>1</v>
          </cell>
          <cell r="L4" t="str">
            <v>C</v>
          </cell>
          <cell r="M4" t="str">
            <v>B</v>
          </cell>
          <cell r="N4">
            <v>43262</v>
          </cell>
          <cell r="O4">
            <v>0</v>
          </cell>
          <cell r="P4" t="str">
            <v>A</v>
          </cell>
        </row>
        <row r="4">
          <cell r="Z4">
            <v>1</v>
          </cell>
        </row>
      </sheetData>
      <sheetData sheetId="16">
        <row r="1">
          <cell r="A1" t="str">
            <v>codice opera [idt]</v>
          </cell>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anno costruzione [anno]</v>
          </cell>
          <cell r="M1" t="str">
            <v>anno ristrutturazione [anno]</v>
          </cell>
          <cell r="N1" t="str">
            <v>conservazione [idn]</v>
          </cell>
          <cell r="O1" t="str">
            <v>tipo serbatoio [idn]</v>
          </cell>
          <cell r="P1" t="str">
            <v>materiale [idn]</v>
          </cell>
          <cell r="Q1" t="str">
            <v>volume serbatoio [mc]</v>
          </cell>
          <cell r="R1" t="str">
            <v>quota del serbatoio da terra [m]</v>
          </cell>
          <cell r="S1" t="str">
            <v>tipo telecontrollo [idn]</v>
          </cell>
          <cell r="T1" t="str">
            <v>misura livello [sn]</v>
          </cell>
          <cell r="U1" t="str">
            <v>misura portata [sn]</v>
          </cell>
          <cell r="V1" t="str">
            <v>tipo di clorazione [idn]</v>
          </cell>
          <cell r="W1" t="str">
            <v>anno istallazione cloratore [anno]</v>
          </cell>
          <cell r="X1" t="str">
            <v>anno ristrutturazione cloratore [anno]</v>
          </cell>
          <cell r="Y1" t="str">
            <v>opera stato [idn]</v>
          </cell>
          <cell r="Z1" t="str">
            <v>ind.conf. anno costruzione [idt]</v>
          </cell>
          <cell r="AA1" t="str">
            <v>ind.conf. anno ristrutturazione [idt]</v>
          </cell>
          <cell r="AB1" t="str">
            <v>ind.conf. volume serbatoio [idt]</v>
          </cell>
        </row>
        <row r="2">
          <cell r="A2" t="str">
            <v>ids_codice - testo 16 car [utf8] [idt] 
es.AC00000001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anno_costruzione - intero 4 byte [anno]</v>
          </cell>
          <cell r="M2" t="str">
            <v>anno_ristrutturazione - intero 4 byte [anno]</v>
          </cell>
          <cell r="N2" t="str">
            <v>id_conservazione - intero 4 byte [idn]</v>
          </cell>
          <cell r="O2" t="str">
            <v>id_tipo_serbatoio - intero 4 byte [idn]</v>
          </cell>
          <cell r="P2" t="str">
            <v>id_materiale - intero 4 byte [idn]</v>
          </cell>
          <cell r="Q2" t="str">
            <v>volume_serbatoio - decimale 8 byte [mc]</v>
          </cell>
          <cell r="R2" t="str">
            <v>quota_serbatoio_terra - decimale 8 byte [m]</v>
          </cell>
          <cell r="S2" t="str">
            <v>id_tipo_telecontrollo - intero 4 byte [idn]</v>
          </cell>
          <cell r="T2" t="str">
            <v>pres_misura_livello - binario 1 bit [sn]</v>
          </cell>
          <cell r="U2" t="str">
            <v>pres_misura_portata - binario 1 bit [sn]</v>
          </cell>
          <cell r="V2" t="str">
            <v>id_tipo_clorazione - intero 4 byte [idn]</v>
          </cell>
          <cell r="W2" t="str">
            <v>cloratore_anno_insta - intero 4 byte [anno]</v>
          </cell>
          <cell r="X2" t="str">
            <v>cloratore_anno_ristru - intero 4 byte [anno]</v>
          </cell>
          <cell r="Y2" t="str">
            <v>id_opera_stato - intero 4 byte [idn]</v>
          </cell>
          <cell r="Z2" t="str">
            <v>idx_anno_costruzione - testo 2 car [utf8] [idt]</v>
          </cell>
          <cell r="AA2" t="str">
            <v>idx_anno_ristrutturazione - testo 2 car [utf8] [idt]</v>
          </cell>
          <cell r="AB2" t="str">
            <v>idx_volume_serbatoio - testo 2 car [utf8] [idt]</v>
          </cell>
        </row>
        <row r="3">
          <cell r="A3">
            <v>43500</v>
          </cell>
          <cell r="B3" t="str">
            <v>43700</v>
          </cell>
          <cell r="C3" t="str">
            <v>43800</v>
          </cell>
          <cell r="D3" t="str">
            <v>43900</v>
          </cell>
          <cell r="E3" t="str">
            <v>44000</v>
          </cell>
          <cell r="F3" t="str">
            <v>44100</v>
          </cell>
          <cell r="G3">
            <v>112800</v>
          </cell>
          <cell r="H3">
            <v>112900</v>
          </cell>
          <cell r="I3" t="str">
            <v>44200</v>
          </cell>
          <cell r="J3" t="str">
            <v>44300</v>
          </cell>
          <cell r="K3" t="str">
            <v>44400</v>
          </cell>
          <cell r="L3" t="str">
            <v>44500</v>
          </cell>
          <cell r="M3" t="str">
            <v>44600</v>
          </cell>
          <cell r="N3" t="str">
            <v>44700</v>
          </cell>
          <cell r="O3" t="str">
            <v>44800</v>
          </cell>
          <cell r="P3" t="str">
            <v>44900</v>
          </cell>
          <cell r="Q3" t="str">
            <v>45000</v>
          </cell>
          <cell r="R3" t="str">
            <v>45100</v>
          </cell>
          <cell r="S3" t="str">
            <v>45200</v>
          </cell>
          <cell r="T3" t="str">
            <v>45300</v>
          </cell>
          <cell r="U3" t="str">
            <v>45400</v>
          </cell>
          <cell r="V3" t="str">
            <v>45500</v>
          </cell>
          <cell r="W3" t="str">
            <v>45600</v>
          </cell>
          <cell r="X3" t="str">
            <v>45700</v>
          </cell>
          <cell r="Y3" t="str">
            <v>45800</v>
          </cell>
          <cell r="Z3" t="str">
            <v>45900</v>
          </cell>
          <cell r="AA3" t="str">
            <v>46000</v>
          </cell>
          <cell r="AB3" t="str">
            <v>46100</v>
          </cell>
        </row>
        <row r="4">
          <cell r="B4" t="str">
            <v>AC00001</v>
          </cell>
          <cell r="C4" t="str">
            <v>ACC_COLLINA VIC</v>
          </cell>
          <cell r="D4">
            <v>4868584.73905999</v>
          </cell>
          <cell r="E4">
            <v>1699802.02413</v>
          </cell>
          <cell r="F4">
            <v>3003</v>
          </cell>
          <cell r="G4">
            <v>280</v>
          </cell>
          <cell r="H4" t="str">
            <v>Case sparse</v>
          </cell>
          <cell r="I4">
            <v>48049</v>
          </cell>
          <cell r="J4">
            <v>9999</v>
          </cell>
          <cell r="K4">
            <v>2017</v>
          </cell>
          <cell r="L4">
            <v>4</v>
          </cell>
          <cell r="M4">
            <v>4</v>
          </cell>
          <cell r="N4">
            <v>8</v>
          </cell>
          <cell r="O4">
            <v>537</v>
          </cell>
          <cell r="P4">
            <v>0</v>
          </cell>
          <cell r="Q4">
            <v>2</v>
          </cell>
          <cell r="R4">
            <v>1</v>
          </cell>
          <cell r="S4">
            <v>1</v>
          </cell>
          <cell r="T4">
            <v>3</v>
          </cell>
          <cell r="U4">
            <v>9999</v>
          </cell>
          <cell r="V4">
            <v>2002</v>
          </cell>
        </row>
        <row r="4">
          <cell r="Y4">
            <v>1</v>
          </cell>
          <cell r="Z4" t="str">
            <v>A</v>
          </cell>
          <cell r="AA4">
            <v>43262</v>
          </cell>
        </row>
      </sheetData>
      <sheetData sheetId="17">
        <row r="1">
          <cell r="A1" t="str">
            <v>codice opera [idt]</v>
          </cell>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anno costruzione [anno]</v>
          </cell>
          <cell r="M1" t="str">
            <v>anno ristrutturazione civili [anno]</v>
          </cell>
          <cell r="N1" t="str">
            <v>conservazione op.civili [idn]</v>
          </cell>
          <cell r="O1" t="str">
            <v>anno ristrutturazione elet.mecc. [anno]</v>
          </cell>
          <cell r="P1" t="str">
            <v>conservazione op.elettr.mecc. [idn]</v>
          </cell>
          <cell r="Q1" t="str">
            <v>potenza installata [Kw]</v>
          </cell>
          <cell r="R1" t="str">
            <v>consumo di energia [kwh/anno]</v>
          </cell>
          <cell r="S1" t="str">
            <v>tipo telecontrollo [idn]</v>
          </cell>
          <cell r="T1" t="str">
            <v>misura pressione [sn]</v>
          </cell>
          <cell r="U1" t="str">
            <v>misura portata [sn]</v>
          </cell>
          <cell r="V1" t="str">
            <v>tipo di clorazione [idn]</v>
          </cell>
          <cell r="W1" t="str">
            <v>anno istallazione cloratore [anno]</v>
          </cell>
          <cell r="X1" t="str">
            <v>anno ristrutturazione cloratore [anno]</v>
          </cell>
          <cell r="Y1" t="str">
            <v>opera stato [idn]</v>
          </cell>
          <cell r="Z1" t="str">
            <v>ind.conf. anno costruzione [idt]</v>
          </cell>
          <cell r="AA1" t="str">
            <v>ind.conf. anno ristruttura op.civili [idt]</v>
          </cell>
          <cell r="AB1" t="str">
            <v>ind.conf. anno ristruttura op.el.mec. [idt]</v>
          </cell>
          <cell r="AC1" t="str">
            <v>ind.conf. potenza installata [idt]</v>
          </cell>
        </row>
        <row r="2">
          <cell r="A2" t="str">
            <v>ids_codice - testo 16 car [utf8] [idt] 
es.PG00000001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anno_costruzione - intero 4 byte [anno]</v>
          </cell>
          <cell r="M2" t="str">
            <v>anno_ristruttura_civile - intero 4 byte [anno]</v>
          </cell>
          <cell r="N2" t="str">
            <v>id_conservazione_civile - intero 4 byte [idn]</v>
          </cell>
          <cell r="O2" t="str">
            <v>anno_ristruttura_elmec - intero 4 byte [anno]</v>
          </cell>
          <cell r="P2" t="str">
            <v>id_conservazione_elmec - intero 4 byte [idn]</v>
          </cell>
          <cell r="Q2" t="str">
            <v>potenza_installata - decimale 8 byte [Kw]</v>
          </cell>
          <cell r="R2" t="str">
            <v>consumo_energia - decimale 8 byte [kwh/anno]</v>
          </cell>
          <cell r="S2" t="str">
            <v>id_tipo_telecontrollo - intero 4 byte [idn]</v>
          </cell>
          <cell r="T2" t="str">
            <v>pres_misura_pressione - binario 1 bit [sn]</v>
          </cell>
          <cell r="U2" t="str">
            <v>pres_misura_portata - binario 1 bit [sn]</v>
          </cell>
          <cell r="V2" t="str">
            <v>id_tipo_clorazione - intero 4 byte [idn]</v>
          </cell>
          <cell r="W2" t="str">
            <v>cloratore_anno_insta - intero 4 byte [anno]</v>
          </cell>
          <cell r="X2" t="str">
            <v>cloratore_anno_ristru - intero 4 byte [anno]</v>
          </cell>
          <cell r="Y2" t="str">
            <v>id_opera_stato - intero 4 byte [idn]</v>
          </cell>
          <cell r="Z2" t="str">
            <v>idx_anno_costruzione - testo 2 car [utf8] [idt]</v>
          </cell>
          <cell r="AA2" t="str">
            <v>idx_anno_ristruttura_civile - testo 2 car [utf8] [idt]</v>
          </cell>
          <cell r="AB2" t="str">
            <v>idx_anno_ristruttura_elmec - testo 2 car [utf8] [idt]</v>
          </cell>
          <cell r="AC2" t="str">
            <v>idx_potenza_installata - testo 2 car [utf8] [idt]</v>
          </cell>
        </row>
        <row r="3">
          <cell r="A3" t="str">
            <v>47700</v>
          </cell>
          <cell r="B3" t="str">
            <v>47900</v>
          </cell>
          <cell r="C3" t="str">
            <v>48000</v>
          </cell>
          <cell r="D3" t="str">
            <v>48100</v>
          </cell>
          <cell r="E3" t="str">
            <v>48200</v>
          </cell>
          <cell r="F3" t="str">
            <v>48300</v>
          </cell>
          <cell r="G3">
            <v>113000</v>
          </cell>
          <cell r="H3">
            <v>113100</v>
          </cell>
          <cell r="I3" t="str">
            <v>48400</v>
          </cell>
          <cell r="J3" t="str">
            <v>48500</v>
          </cell>
          <cell r="K3" t="str">
            <v>48600</v>
          </cell>
          <cell r="L3" t="str">
            <v>48700</v>
          </cell>
          <cell r="M3" t="str">
            <v>48800</v>
          </cell>
          <cell r="N3" t="str">
            <v>48900</v>
          </cell>
          <cell r="O3" t="str">
            <v>49000</v>
          </cell>
          <cell r="P3" t="str">
            <v>49100</v>
          </cell>
          <cell r="Q3" t="str">
            <v>49200</v>
          </cell>
          <cell r="R3" t="str">
            <v>49300</v>
          </cell>
          <cell r="S3" t="str">
            <v>49400</v>
          </cell>
          <cell r="T3" t="str">
            <v>49500</v>
          </cell>
          <cell r="U3" t="str">
            <v>49600</v>
          </cell>
          <cell r="V3">
            <v>113200</v>
          </cell>
          <cell r="W3">
            <v>113300</v>
          </cell>
          <cell r="X3">
            <v>113400</v>
          </cell>
          <cell r="Y3" t="str">
            <v>49700</v>
          </cell>
          <cell r="Z3" t="str">
            <v>49800</v>
          </cell>
          <cell r="AA3" t="str">
            <v>49900</v>
          </cell>
          <cell r="AB3" t="str">
            <v>50000</v>
          </cell>
          <cell r="AC3" t="str">
            <v>50100</v>
          </cell>
        </row>
        <row r="4">
          <cell r="B4" t="str">
            <v>PG00001</v>
          </cell>
          <cell r="C4" t="str">
            <v>POM_PESCIOLA</v>
          </cell>
          <cell r="D4">
            <v>4868285.99999</v>
          </cell>
          <cell r="E4">
            <v>1695905.00013999</v>
          </cell>
          <cell r="F4">
            <v>3003</v>
          </cell>
          <cell r="G4">
            <v>201</v>
          </cell>
          <cell r="H4" t="str">
            <v>Case sparse</v>
          </cell>
          <cell r="I4">
            <v>48049</v>
          </cell>
          <cell r="J4">
            <v>9999</v>
          </cell>
          <cell r="K4">
            <v>9800</v>
          </cell>
          <cell r="L4">
            <v>2</v>
          </cell>
          <cell r="M4">
            <v>2014</v>
          </cell>
          <cell r="N4">
            <v>4</v>
          </cell>
          <cell r="O4">
            <v>2.2</v>
          </cell>
          <cell r="P4">
            <v>2230</v>
          </cell>
          <cell r="Q4">
            <v>2</v>
          </cell>
          <cell r="R4">
            <v>1</v>
          </cell>
          <cell r="S4">
            <v>1</v>
          </cell>
          <cell r="T4">
            <v>1</v>
          </cell>
          <cell r="U4" t="str">
            <v>X</v>
          </cell>
          <cell r="V4" t="str">
            <v>A</v>
          </cell>
          <cell r="W4" t="str">
            <v>A</v>
          </cell>
          <cell r="X4" t="str">
            <v>C</v>
          </cell>
          <cell r="Y4">
            <v>1</v>
          </cell>
        </row>
      </sheetData>
      <sheetData sheetId="18">
        <row r="1">
          <cell r="A1" t="str">
            <v>codice opera [idt]
o
codice origine [idt]</v>
          </cell>
          <cell r="B1" t="str">
            <v>conservazione [idn]</v>
          </cell>
          <cell r="C1" t="str">
            <v>anno installazione [anno]</v>
          </cell>
          <cell r="D1" t="str">
            <v>anno ristrutturazione [anno]</v>
          </cell>
          <cell r="E1" t="str">
            <v>potenza [Kw]</v>
          </cell>
          <cell r="F1" t="str">
            <v>portata [l/s]</v>
          </cell>
          <cell r="G1" t="str">
            <v>prevalenza [M.C.A.]</v>
          </cell>
          <cell r="H1" t="str">
            <v>funziona riserva [sn]</v>
          </cell>
          <cell r="I1" t="str">
            <v>ind.conf. anno installazione [idt]</v>
          </cell>
          <cell r="J1" t="str">
            <v>ind.conf. anno ristrutturazione [idt]</v>
          </cell>
          <cell r="K1" t="str">
            <v>ind.conf. potenza [idt]</v>
          </cell>
          <cell r="L1" t="str">
            <v>ind.conf. portata [idt]</v>
          </cell>
          <cell r="M1" t="str">
            <v>ind.conf. prevalenza [idt]</v>
          </cell>
        </row>
        <row r="2">
          <cell r="A2" t="str">
            <v>ids_codice - testo 16 o 32 car [utf8] [idt] (vd.colonna.A)</v>
          </cell>
          <cell r="B2" t="str">
            <v>id_conservazione - intero 4 byte [idn]</v>
          </cell>
          <cell r="C2" t="str">
            <v>anno_installazione - intero 4 byte [anno]</v>
          </cell>
          <cell r="D2" t="str">
            <v>anno_ristrutturazione - intero 4 byte [anno]</v>
          </cell>
          <cell r="E2" t="str">
            <v>potenza - decimale 8 byte [Kw]</v>
          </cell>
          <cell r="F2" t="str">
            <v>portata - decimale 8 byte [l/s]</v>
          </cell>
          <cell r="G2" t="str">
            <v>prevalenza - decimale 8 byte [M.C.A.]</v>
          </cell>
          <cell r="H2" t="str">
            <v>funziona_riserva - binario 1 bit [sn]</v>
          </cell>
          <cell r="I2" t="str">
            <v>idx_anno_installazione - testo 2 car [utf8] [idt]</v>
          </cell>
          <cell r="J2" t="str">
            <v>idx_anno_ristrutturazione - testo 2 car [utf8] [idt]</v>
          </cell>
          <cell r="K2" t="str">
            <v>idx_potenza - testo 2 car [utf8] [idt]</v>
          </cell>
          <cell r="L2" t="str">
            <v>idx_portata - testo 2 car [utf8] [idt]</v>
          </cell>
          <cell r="M2" t="str">
            <v>idx_prevalenza - testo 2 car [utf8] [idt]</v>
          </cell>
        </row>
        <row r="3">
          <cell r="A3" t="str">
            <v>50500</v>
          </cell>
          <cell r="B3" t="str">
            <v>50700</v>
          </cell>
          <cell r="C3" t="str">
            <v>50800</v>
          </cell>
          <cell r="D3" t="str">
            <v>50900</v>
          </cell>
          <cell r="E3" t="str">
            <v>51000</v>
          </cell>
          <cell r="F3" t="str">
            <v>51100</v>
          </cell>
          <cell r="G3" t="str">
            <v>51200</v>
          </cell>
          <cell r="H3" t="str">
            <v>51300</v>
          </cell>
          <cell r="I3" t="str">
            <v>51400</v>
          </cell>
          <cell r="J3" t="str">
            <v>51500</v>
          </cell>
          <cell r="K3" t="str">
            <v>51600</v>
          </cell>
          <cell r="L3" t="str">
            <v>51700</v>
          </cell>
          <cell r="M3" t="str">
            <v>51800</v>
          </cell>
        </row>
        <row r="4">
          <cell r="A4" t="str">
            <v>PG00001</v>
          </cell>
        </row>
      </sheetData>
      <sheetData sheetId="19"/>
      <sheetData sheetId="20">
        <row r="1">
          <cell r="A1" t="str">
            <v>codice opera [idt]</v>
          </cell>
          <cell r="B1" t="str">
            <v>codice origine [testo]</v>
          </cell>
          <cell r="C1" t="str">
            <v>descrizione rete fognatura [testo]</v>
          </cell>
          <cell r="D1" t="str">
            <v>lunghezza totale [km]</v>
          </cell>
          <cell r="E1" t="str">
            <v>lunghezza totale allacci [km]</v>
          </cell>
          <cell r="F1" t="str">
            <v>numero di riparazioni sugli allacci [nr]</v>
          </cell>
          <cell r="G1" t="str">
            <v>lunghezza rete mista soggetta a ispezione [km]</v>
          </cell>
          <cell r="H1" t="str">
            <v>lunghezza rete nera soggetta a ispezione [km]</v>
          </cell>
          <cell r="I1" t="str">
            <v>volume fatturato [mc/anno]</v>
          </cell>
          <cell r="J1" t="str">
            <v>utenze totali [nr]</v>
          </cell>
          <cell r="K1" t="str">
            <v>utenze industriali [nr]</v>
          </cell>
          <cell r="L1" t="str">
            <v>volume utenze industriali [mc/anno]</v>
          </cell>
          <cell r="M1" t="str">
            <v>numero scaricatori piena [nr]</v>
          </cell>
          <cell r="N1" t="str">
            <v>episodi allagamento [nr]</v>
          </cell>
          <cell r="O1" t="str">
            <v>lunghezza conn.depuratore [km]</v>
          </cell>
          <cell r="P1" t="str">
            <v>misura portata [sn]</v>
          </cell>
          <cell r="Q1" t="str">
            <v>scarico superficiale [sn]</v>
          </cell>
          <cell r="R1" t="str">
            <v>numero di riparazioni sulle condotte [nr]</v>
          </cell>
          <cell r="S1" t="str">
            <v>tipo telecontrollo [idn]</v>
          </cell>
          <cell r="T1" t="str">
            <v>opera stato [idn]</v>
          </cell>
          <cell r="U1" t="str">
            <v>ind.conf. lunghezza totale [idt]</v>
          </cell>
          <cell r="V1" t="str">
            <v>ind.conf. volume utenze industriali [idt]</v>
          </cell>
          <cell r="W1" t="str">
            <v>ind.conf. lunghezza totale allacci [idt]</v>
          </cell>
          <cell r="X1" t="str">
            <v>ind.conf. lunghezza rete mista soggetta a ispezione [idt]</v>
          </cell>
          <cell r="Y1" t="str">
            <v>ind.conf. lunghezza rete nera soggetta a ispezione [idt]</v>
          </cell>
        </row>
        <row r="2">
          <cell r="A2" t="str">
            <v>ids_codice - testo 16 car [utf8] [idt] 
es.FG00000001</v>
          </cell>
          <cell r="B2" t="str">
            <v>ids_codice_origine - testo 32 car [utf8] [testo]</v>
          </cell>
          <cell r="C2" t="str">
            <v>descrizione - testo 64 car [utf8] [testo]</v>
          </cell>
          <cell r="D2" t="str">
            <v>lunghezza_totale - decimale 8 byte [km]</v>
          </cell>
          <cell r="E2" t="str">
            <v>decimale 8 byte [km]</v>
          </cell>
          <cell r="F2" t="str">
            <v>intero 4 byte [nr]</v>
          </cell>
          <cell r="G2" t="str">
            <v>lunghezza_mista_ispezione - decimale 8 byte [km]</v>
          </cell>
          <cell r="H2" t="str">
            <v>lunghezza_nera_ispezione - decimale 8 byte [km]</v>
          </cell>
          <cell r="I2" t="str">
            <v>decimale 8 byte [mc/anno]</v>
          </cell>
          <cell r="J2" t="str">
            <v>utenze_totali - intero 4 byte [nr]</v>
          </cell>
          <cell r="K2" t="str">
            <v>utenze_prod_autorizzate - intero 4 byte [nr]</v>
          </cell>
          <cell r="L2" t="str">
            <v>volume_prod_autorizzate - decimale 8 byte [mc/anno]</v>
          </cell>
          <cell r="M2" t="str">
            <v>scaricatori_piena - intero 4 byte [nr]</v>
          </cell>
          <cell r="N2" t="str">
            <v>episodi_allagamento - intero 4 byte [nr]</v>
          </cell>
          <cell r="O2" t="str">
            <v>lunghezza_depurata - decimale 8 byte [km]</v>
          </cell>
          <cell r="P2" t="str">
            <v>pres_misura_portata - binario 1 bit [sn]</v>
          </cell>
          <cell r="Q2" t="str">
            <v>binario 1 bit [sn]</v>
          </cell>
          <cell r="R2" t="str">
            <v>intero 4 byte [nr]</v>
          </cell>
          <cell r="S2" t="str">
            <v>id_tipo_telecontrollo - intero 4 byte [idn]</v>
          </cell>
          <cell r="T2" t="str">
            <v>id_opera_stato - intero 4 byte [idn]</v>
          </cell>
          <cell r="U2" t="str">
            <v>idx_lunghezza_totale - testo 2 car [utf8] [idt]</v>
          </cell>
          <cell r="V2" t="str">
            <v>idx_volume_prod_autorizzate - testo 2 car [utf8] [idt]</v>
          </cell>
          <cell r="W2" t="str">
            <v>testo 2 car [utf8] [idt]</v>
          </cell>
          <cell r="X2" t="str">
            <v>idx_lunghezza_mista_ispezione - testo 2 car [utf8] [idt]</v>
          </cell>
          <cell r="Y2" t="str">
            <v>idx_lunghezza_nera_ispezione - testo 2 car [utf8] [idt]</v>
          </cell>
        </row>
        <row r="3">
          <cell r="A3" t="str">
            <v>59300</v>
          </cell>
          <cell r="B3" t="str">
            <v>59500</v>
          </cell>
          <cell r="C3" t="str">
            <v>59600</v>
          </cell>
          <cell r="D3" t="str">
            <v>59700</v>
          </cell>
          <cell r="E3" t="str">
            <v>101100</v>
          </cell>
          <cell r="F3" t="str">
            <v>101600</v>
          </cell>
          <cell r="G3">
            <v>117000</v>
          </cell>
          <cell r="H3">
            <v>117100</v>
          </cell>
          <cell r="I3" t="str">
            <v>101500</v>
          </cell>
          <cell r="J3">
            <v>117200</v>
          </cell>
          <cell r="K3" t="str">
            <v>59800</v>
          </cell>
          <cell r="L3" t="str">
            <v>59900</v>
          </cell>
          <cell r="M3" t="str">
            <v>60000</v>
          </cell>
          <cell r="N3" t="str">
            <v>60100</v>
          </cell>
          <cell r="O3" t="str">
            <v>60200</v>
          </cell>
          <cell r="P3" t="str">
            <v>60300</v>
          </cell>
          <cell r="Q3" t="str">
            <v>101300</v>
          </cell>
          <cell r="R3" t="str">
            <v>101400</v>
          </cell>
          <cell r="S3" t="str">
            <v>60400</v>
          </cell>
          <cell r="T3" t="str">
            <v>60500</v>
          </cell>
          <cell r="U3" t="str">
            <v>60600</v>
          </cell>
          <cell r="V3" t="str">
            <v>60800</v>
          </cell>
          <cell r="W3" t="str">
            <v>101200</v>
          </cell>
          <cell r="X3">
            <v>119100</v>
          </cell>
          <cell r="Y3">
            <v>119200</v>
          </cell>
        </row>
        <row r="4">
          <cell r="B4" t="str">
            <v>FG01222</v>
          </cell>
          <cell r="C4" t="str">
            <v>RONTA5</v>
          </cell>
        </row>
        <row r="4">
          <cell r="T4">
            <v>1</v>
          </cell>
        </row>
      </sheetData>
      <sheetData sheetId="21">
        <row r="1">
          <cell r="A1" t="str">
            <v>codice opera [idt]</v>
          </cell>
          <cell r="B1" t="str">
            <v>codice origine [testo]</v>
          </cell>
          <cell r="C1" t="str">
            <v>descrizione impianto [testo]</v>
          </cell>
          <cell r="D1" t="str">
            <v>g.boaga NORD [m]</v>
          </cell>
          <cell r="E1" t="str">
            <v>g.boaga EST [m]</v>
          </cell>
          <cell r="F1" t="str">
            <v>fuso RIF. [nr]</v>
          </cell>
          <cell r="G1" t="str">
            <v>quota s.l.m [m]</v>
          </cell>
          <cell r="H1" t="str">
            <v>località [testo]</v>
          </cell>
          <cell r="I1" t="str">
            <v>comune [istat]</v>
          </cell>
          <cell r="J1" t="str">
            <v>anno costruzione [anno]</v>
          </cell>
          <cell r="K1" t="str">
            <v>anno ristrutturazione civili [anno]</v>
          </cell>
          <cell r="L1" t="str">
            <v>conservazione op.civili [idn]</v>
          </cell>
          <cell r="M1" t="str">
            <v>anno ristrutturazione elet.mec. [anno]</v>
          </cell>
          <cell r="N1" t="str">
            <v>conservazione op.elet.mec. [idn]</v>
          </cell>
          <cell r="O1" t="str">
            <v>potenza installata [Kw]</v>
          </cell>
          <cell r="P1" t="str">
            <v>consumo di energia [kwh/anno]</v>
          </cell>
          <cell r="Q1" t="str">
            <v>sgrigliatore [sn]</v>
          </cell>
          <cell r="R1" t="str">
            <v>tipo telecontrollo [idn]</v>
          </cell>
          <cell r="S1" t="str">
            <v>misura pressione [sn]</v>
          </cell>
          <cell r="T1" t="str">
            <v>misura portata [sn]</v>
          </cell>
          <cell r="U1" t="str">
            <v>opera stato [idn]</v>
          </cell>
          <cell r="V1" t="str">
            <v>ind.conf. anno costruzione [idt]</v>
          </cell>
          <cell r="W1" t="str">
            <v>ind.conf. anno ristruttura op.civili [idt]</v>
          </cell>
          <cell r="X1" t="str">
            <v>ind.conf. anno ristruttura op.el.mec. [idt]</v>
          </cell>
          <cell r="Y1" t="str">
            <v>ind.conf. potenza installata [idt]</v>
          </cell>
        </row>
        <row r="2">
          <cell r="A2" t="str">
            <v>ids_codice - testo 16 car [utf8] [idt] 
es.SL00000001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anno_costruzione - intero 4 byte [anno]</v>
          </cell>
          <cell r="K2" t="str">
            <v>anno_ristruttura_civile - intero 4 byte [anno]</v>
          </cell>
          <cell r="L2" t="str">
            <v>id_conservazione_civile - intero 4 byte [idn]</v>
          </cell>
          <cell r="M2" t="str">
            <v>anno_ristruttura_elmec - intero 4 byte [anno]</v>
          </cell>
          <cell r="N2" t="str">
            <v>id_conservazione_elmec - intero 4 byte [idn]</v>
          </cell>
          <cell r="O2" t="str">
            <v>potenza_installata - decimale 8 byte [Kw]</v>
          </cell>
          <cell r="P2" t="str">
            <v>consumo_energia - decimale 8 byte [kwh/anno]</v>
          </cell>
          <cell r="Q2" t="str">
            <v>pres_sgrgliatore - binario 1 bit [sn]</v>
          </cell>
          <cell r="R2" t="str">
            <v>id_tipo_telecontrollo - intero 4 byte [idn]</v>
          </cell>
          <cell r="S2" t="str">
            <v>pres_misura_pressione - binario 1 bit [sn]</v>
          </cell>
          <cell r="T2" t="str">
            <v>pres_misura_portata - binario 1 bit [sn]</v>
          </cell>
          <cell r="U2" t="str">
            <v>id_opera_stato - intero 4 byte [idn]</v>
          </cell>
          <cell r="V2" t="str">
            <v>idx_anno_costruzione - testo 2 car [utf8] [idt]</v>
          </cell>
          <cell r="W2" t="str">
            <v>idx_anno_ristruttura_civile - testo 2 car [utf8] [idt]</v>
          </cell>
          <cell r="X2" t="str">
            <v>idx_anno_ristruttura_elmec - testo 2 car [utf8] [idt]</v>
          </cell>
          <cell r="Y2" t="str">
            <v>idx_potenza_installata - testo 2 car [utf8] [idt]</v>
          </cell>
        </row>
        <row r="3">
          <cell r="A3" t="str">
            <v>63400</v>
          </cell>
          <cell r="B3" t="str">
            <v>63600</v>
          </cell>
          <cell r="C3" t="str">
            <v>63700</v>
          </cell>
          <cell r="D3" t="str">
            <v>63800</v>
          </cell>
          <cell r="E3" t="str">
            <v>63900</v>
          </cell>
          <cell r="F3" t="str">
            <v>64000</v>
          </cell>
          <cell r="G3" t="str">
            <v>64100</v>
          </cell>
          <cell r="H3" t="str">
            <v>64200</v>
          </cell>
          <cell r="I3" t="str">
            <v>64300</v>
          </cell>
          <cell r="J3" t="str">
            <v>64400</v>
          </cell>
          <cell r="K3" t="str">
            <v>64500</v>
          </cell>
          <cell r="L3" t="str">
            <v>64600</v>
          </cell>
          <cell r="M3" t="str">
            <v>64700</v>
          </cell>
          <cell r="N3" t="str">
            <v>64800</v>
          </cell>
          <cell r="O3" t="str">
            <v>64900</v>
          </cell>
          <cell r="P3" t="str">
            <v>65000</v>
          </cell>
          <cell r="Q3" t="str">
            <v>65100</v>
          </cell>
          <cell r="R3" t="str">
            <v>65200</v>
          </cell>
          <cell r="S3" t="str">
            <v>65300</v>
          </cell>
          <cell r="T3" t="str">
            <v>65400</v>
          </cell>
          <cell r="U3" t="str">
            <v>65500</v>
          </cell>
          <cell r="V3" t="str">
            <v>65600</v>
          </cell>
          <cell r="W3" t="str">
            <v>65700</v>
          </cell>
          <cell r="X3" t="str">
            <v>65800</v>
          </cell>
          <cell r="Y3" t="str">
            <v>65900</v>
          </cell>
        </row>
        <row r="4">
          <cell r="B4" t="str">
            <v>SL00001</v>
          </cell>
          <cell r="C4" t="str">
            <v>SOF_S. Niccolo' - V. Lavagnini</v>
          </cell>
          <cell r="D4">
            <v>4862962.54956999</v>
          </cell>
          <cell r="E4">
            <v>1661482.78156</v>
          </cell>
          <cell r="F4">
            <v>3003</v>
          </cell>
          <cell r="G4">
            <v>43</v>
          </cell>
          <cell r="H4" t="str">
            <v>Agliana</v>
          </cell>
          <cell r="I4">
            <v>47002</v>
          </cell>
          <cell r="J4">
            <v>1985</v>
          </cell>
          <cell r="K4">
            <v>2002</v>
          </cell>
          <cell r="L4">
            <v>3</v>
          </cell>
          <cell r="M4">
            <v>2014</v>
          </cell>
          <cell r="N4">
            <v>3</v>
          </cell>
          <cell r="O4">
            <v>4</v>
          </cell>
          <cell r="P4">
            <v>936</v>
          </cell>
          <cell r="Q4">
            <v>0</v>
          </cell>
          <cell r="R4">
            <v>1</v>
          </cell>
          <cell r="S4">
            <v>0</v>
          </cell>
          <cell r="T4">
            <v>0</v>
          </cell>
          <cell r="U4">
            <v>1</v>
          </cell>
          <cell r="V4" t="str">
            <v>C</v>
          </cell>
          <cell r="W4" t="str">
            <v>A</v>
          </cell>
          <cell r="X4" t="str">
            <v>A</v>
          </cell>
          <cell r="Y4" t="str">
            <v>A</v>
          </cell>
        </row>
      </sheetData>
      <sheetData sheetId="22">
        <row r="1">
          <cell r="A1" t="str">
            <v>codice opera [idt]
o
codice origine [idt]</v>
          </cell>
          <cell r="B1" t="str">
            <v>conservazione [idn]</v>
          </cell>
          <cell r="C1" t="str">
            <v>anno installazione [anno]</v>
          </cell>
          <cell r="D1" t="str">
            <v>anno ristrutturazione [anno]</v>
          </cell>
          <cell r="E1" t="str">
            <v>potenza [Kw]</v>
          </cell>
          <cell r="F1" t="str">
            <v>portata [l/s]</v>
          </cell>
          <cell r="G1" t="str">
            <v>prevalenza [M.C.A.]</v>
          </cell>
          <cell r="H1" t="str">
            <v>funziona riserva [sn]</v>
          </cell>
          <cell r="I1" t="str">
            <v>ind.conf. anno installazione [idt]</v>
          </cell>
          <cell r="J1" t="str">
            <v>ind.conf. anno ristrutturazione [idt]</v>
          </cell>
          <cell r="K1" t="str">
            <v>ind.conf. potenza [idt]</v>
          </cell>
          <cell r="L1" t="str">
            <v>ind.conf. portata [idt]</v>
          </cell>
          <cell r="M1" t="str">
            <v>ind.conf. prevalenza [idt]</v>
          </cell>
        </row>
        <row r="2">
          <cell r="A2" t="str">
            <v>ids_codice - testo 16 o 32 car [utf8] [idt] (vd.colonna.A)</v>
          </cell>
          <cell r="B2" t="str">
            <v>id_conservazione - intero 4 byte [idn]</v>
          </cell>
          <cell r="C2" t="str">
            <v>anno_installazione - intero 4 byte [anno]</v>
          </cell>
          <cell r="D2" t="str">
            <v>anno_ristrutturazione - intero 4 byte [anno]</v>
          </cell>
          <cell r="E2" t="str">
            <v>potenza - decimale 8 byte [Kw]</v>
          </cell>
          <cell r="F2" t="str">
            <v>portata - decimale 8 byte [l/s]</v>
          </cell>
          <cell r="G2" t="str">
            <v>prevalenza - decimale 8 byte [M.C.A.]</v>
          </cell>
          <cell r="H2" t="str">
            <v>funziona_riserva - binario 1 bit [sn]</v>
          </cell>
          <cell r="I2" t="str">
            <v>idx_anno_installazione - testo 2 car [utf8] [idt]</v>
          </cell>
          <cell r="J2" t="str">
            <v>idx_anno_ristrutturazione - testo 2 car [utf8] [idt]</v>
          </cell>
          <cell r="K2" t="str">
            <v>idx_potenza - testo 2 car [utf8] [idt]</v>
          </cell>
          <cell r="L2" t="str">
            <v>idx_portata - testo 2 car [utf8] [idt]</v>
          </cell>
          <cell r="M2" t="str">
            <v>idx_prevalenza - testo 2 car [utf8] [idt]</v>
          </cell>
        </row>
        <row r="3">
          <cell r="A3" t="str">
            <v>66300</v>
          </cell>
          <cell r="B3" t="str">
            <v>66500</v>
          </cell>
          <cell r="C3" t="str">
            <v>66600</v>
          </cell>
          <cell r="D3" t="str">
            <v>66700</v>
          </cell>
          <cell r="E3" t="str">
            <v>66800</v>
          </cell>
          <cell r="F3" t="str">
            <v>66900</v>
          </cell>
          <cell r="G3" t="str">
            <v>67000</v>
          </cell>
          <cell r="H3" t="str">
            <v>67100</v>
          </cell>
          <cell r="I3" t="str">
            <v>67200</v>
          </cell>
          <cell r="J3" t="str">
            <v>67300</v>
          </cell>
          <cell r="K3" t="str">
            <v>67400</v>
          </cell>
          <cell r="L3" t="str">
            <v>67500</v>
          </cell>
          <cell r="M3" t="str">
            <v>67600</v>
          </cell>
        </row>
        <row r="4">
          <cell r="A4" t="str">
            <v>SL00001</v>
          </cell>
        </row>
      </sheetData>
      <sheetData sheetId="23">
        <row r="1">
          <cell r="A1" t="str">
            <v>codice opera [idt]</v>
          </cell>
          <cell r="B1" t="str">
            <v>codice origine [testo]</v>
          </cell>
          <cell r="C1" t="str">
            <v>descrizione collettore [testo]</v>
          </cell>
          <cell r="D1" t="str">
            <v>lunghezza totale [km]</v>
          </cell>
          <cell r="E1" t="str">
            <v>utenze totali [nr]</v>
          </cell>
          <cell r="F1" t="str">
            <v>utenze industriali [nr]</v>
          </cell>
          <cell r="G1" t="str">
            <v>volumi utenze industriali [mc/anno]</v>
          </cell>
          <cell r="H1" t="str">
            <v>volume trasportato [mc/anno]</v>
          </cell>
          <cell r="I1" t="str">
            <v>scarico superficiale [sn]</v>
          </cell>
          <cell r="J1" t="str">
            <v>numero scaricatori piena [nr]</v>
          </cell>
          <cell r="K1" t="str">
            <v>numero di riparazioni sulle condotte [nr]</v>
          </cell>
          <cell r="L1" t="str">
            <v>tipo telecontrollo [idn]</v>
          </cell>
          <cell r="M1" t="str">
            <v>misura portata [sn]</v>
          </cell>
          <cell r="N1" t="str">
            <v>opera stato [idn]</v>
          </cell>
          <cell r="O1" t="str">
            <v>ind.conf. lunghezza totale [idt]</v>
          </cell>
          <cell r="P1" t="str">
            <v>ind.conf. volume trasportato [idt]</v>
          </cell>
          <cell r="Q1" t="str">
            <v>ind.conf. volumi utenze industriali [idt]</v>
          </cell>
        </row>
        <row r="2">
          <cell r="A2" t="str">
            <v>ids_codice - testo 16 car [utf8] [idt] 
es.CL00000001</v>
          </cell>
          <cell r="B2" t="str">
            <v>ids_codice_origine - testo 32 car [utf8] [testo]</v>
          </cell>
          <cell r="C2" t="str">
            <v>descrizione - testo 64 car [utf8] [testo]</v>
          </cell>
          <cell r="D2" t="str">
            <v>lunghezza_totale - decimale 8 byte [km]</v>
          </cell>
          <cell r="E2" t="str">
            <v>utenze_totali - intero 4 byte [nr]</v>
          </cell>
          <cell r="F2" t="str">
            <v>utenze_industriali - intero 4 byte [nr]</v>
          </cell>
          <cell r="G2" t="str">
            <v>volumi_utenze_industriali - decimale 8 byte [mc/anno]</v>
          </cell>
          <cell r="H2" t="str">
            <v>volume_trasportato - decimale 8 byte [mc/anno]</v>
          </cell>
          <cell r="I2" t="str">
            <v>pres_scarico_superficiale - binario 1 bit [sn]</v>
          </cell>
          <cell r="J2" t="str">
            <v>numero_scaricatori_piena - intero 4 byte [nr]</v>
          </cell>
          <cell r="K2" t="str">
            <v>intero 4 byte [nr]</v>
          </cell>
          <cell r="L2" t="str">
            <v>id_tipo_telecontrollo - intero 4 byte [idn]</v>
          </cell>
          <cell r="M2" t="str">
            <v>pres_misura_portata - binario 1 bit [sn]</v>
          </cell>
          <cell r="N2" t="str">
            <v>id_opera_stato - intero 4 byte [idn]</v>
          </cell>
          <cell r="O2" t="str">
            <v>idx_lunghezza_totale - testo 2 car [utf8] [idt]</v>
          </cell>
          <cell r="P2" t="str">
            <v>idx_volume_trasportato - testo 2 car [utf8] [idt]</v>
          </cell>
          <cell r="Q2" t="str">
            <v>idx_volumi_utenze_industriali - testo 2 car [utf8] [idt]</v>
          </cell>
        </row>
        <row r="3">
          <cell r="A3" t="str">
            <v>67900</v>
          </cell>
          <cell r="B3" t="str">
            <v>68100</v>
          </cell>
          <cell r="C3" t="str">
            <v>68200</v>
          </cell>
          <cell r="D3" t="str">
            <v>68300</v>
          </cell>
          <cell r="E3">
            <v>117300</v>
          </cell>
          <cell r="F3">
            <v>117400</v>
          </cell>
          <cell r="G3">
            <v>117500</v>
          </cell>
          <cell r="H3" t="str">
            <v>68500</v>
          </cell>
          <cell r="I3" t="str">
            <v>68600</v>
          </cell>
          <cell r="J3" t="str">
            <v>68700</v>
          </cell>
          <cell r="K3" t="str">
            <v>101900</v>
          </cell>
          <cell r="L3" t="str">
            <v>68800</v>
          </cell>
          <cell r="M3" t="str">
            <v>68900</v>
          </cell>
          <cell r="N3" t="str">
            <v>69000</v>
          </cell>
          <cell r="O3" t="str">
            <v>69100</v>
          </cell>
          <cell r="P3" t="str">
            <v>69200</v>
          </cell>
          <cell r="Q3">
            <v>119300</v>
          </cell>
        </row>
        <row r="4">
          <cell r="B4" t="str">
            <v>CL00001</v>
          </cell>
          <cell r="C4" t="str">
            <v>Vicchio</v>
          </cell>
        </row>
        <row r="4">
          <cell r="N4">
            <v>1</v>
          </cell>
        </row>
      </sheetData>
      <sheetData sheetId="24">
        <row r="1">
          <cell r="A1" t="str">
            <v>codice opera [idt]</v>
          </cell>
          <cell r="B1" t="str">
            <v>codice origine [testo]</v>
          </cell>
          <cell r="C1" t="str">
            <v>descrizione impianto [testo]</v>
          </cell>
          <cell r="D1" t="str">
            <v>g.boaga NORD [m]</v>
          </cell>
          <cell r="E1" t="str">
            <v>g.boaga EST [m]</v>
          </cell>
          <cell r="F1" t="str">
            <v>fuso RIF. [nr]</v>
          </cell>
          <cell r="G1" t="str">
            <v>quota s.l.m [m]</v>
          </cell>
          <cell r="H1" t="str">
            <v>località [testo]</v>
          </cell>
          <cell r="I1" t="str">
            <v>comune [istat]</v>
          </cell>
          <cell r="J1" t="str">
            <v>principale corpo idrico ricettore [testo]</v>
          </cell>
          <cell r="K1" t="str">
            <v>anno costruzione [anno]</v>
          </cell>
          <cell r="L1" t="str">
            <v>anno ristrutturazione civili [anno]</v>
          </cell>
          <cell r="M1" t="str">
            <v>conservazione op.civili [idn]</v>
          </cell>
          <cell r="N1" t="str">
            <v>anno ristrutturazione elet.mecc. [anno]</v>
          </cell>
          <cell r="O1" t="str">
            <v>conservazione op.elettr.mecc. [idn]</v>
          </cell>
          <cell r="P1" t="str">
            <v>potenzialita progetto [AE]</v>
          </cell>
          <cell r="Q1" t="str">
            <v>carico totale trattato [AE]</v>
          </cell>
          <cell r="R1" t="str">
            <v>carico civile trattato [AE]</v>
          </cell>
          <cell r="S1" t="str">
            <v>concentrazione media ingresso COD [mg/l]</v>
          </cell>
          <cell r="T1" t="str">
            <v>concentrazione media uscita COD [mg/l]</v>
          </cell>
          <cell r="U1" t="str">
            <v>volume totale trattato [mc/anno]</v>
          </cell>
          <cell r="V1" t="str">
            <v>vol reflui riutilizzo [mc/anno]</v>
          </cell>
          <cell r="W1" t="str">
            <v>tipo telecontrollo [idn]</v>
          </cell>
          <cell r="X1" t="str">
            <v>rispetto D.Lgs.n.152/06 [sn]</v>
          </cell>
          <cell r="Y1" t="str">
            <v>potenza installata [Kw]</v>
          </cell>
          <cell r="Z1" t="str">
            <v>consumo di energia [kwh/anno]</v>
          </cell>
          <cell r="AA1" t="str">
            <v>energia auto prodotta [kwh/anno]</v>
          </cell>
          <cell r="AB1" t="str">
            <v>presidio medio impianto [hr/gg]</v>
          </cell>
          <cell r="AC1" t="str">
            <v>misura portata in ingresso impianto [sn]</v>
          </cell>
          <cell r="AD1" t="str">
            <v>misura portata in uscita impianto [sn]</v>
          </cell>
          <cell r="AE1" t="str">
            <v>linea acqua [idn]</v>
          </cell>
          <cell r="AF1" t="str">
            <v>numero linee acqua [nr]</v>
          </cell>
          <cell r="AG1" t="str">
            <v>traa terziario [sn]</v>
          </cell>
          <cell r="AH1" t="str">
            <v>traa imhoff [sn]</v>
          </cell>
          <cell r="AI1" t="str">
            <v>traa biodischi [sn]</v>
          </cell>
          <cell r="AJ1" t="str">
            <v>traa letti percolatori [sn]</v>
          </cell>
          <cell r="AK1" t="str">
            <v>traa equalizzazione [sn]</v>
          </cell>
          <cell r="AL1" t="str">
            <v>traa griglia tradiziona [sn]</v>
          </cell>
          <cell r="AM1" t="str">
            <v>traa griglia spinta [sn]</v>
          </cell>
          <cell r="AN1" t="str">
            <v>traa dissabbiatura [sn]</v>
          </cell>
          <cell r="AO1" t="str">
            <v>traa disoleatura [sn]</v>
          </cell>
          <cell r="AP1" t="str">
            <v>traa sedimenta primaria [sn]</v>
          </cell>
          <cell r="AQ1" t="str">
            <v>traa denitrificazione [sn]</v>
          </cell>
          <cell r="AR1" t="str">
            <v>traa ossida si nitrifica [sn]</v>
          </cell>
          <cell r="AS1" t="str">
            <v>traa ossida no nitrifica [sn]</v>
          </cell>
          <cell r="AT1" t="str">
            <v>traa defosfataz simulta [sn]</v>
          </cell>
          <cell r="AU1" t="str">
            <v>traa sedimenta seconda [sn]</v>
          </cell>
          <cell r="AV1" t="str">
            <v>traa chiariflo defosfata [sn]</v>
          </cell>
          <cell r="AW1" t="str">
            <v>traa filtazione sabbia [sn]</v>
          </cell>
          <cell r="AX1" t="str">
            <v>traa adsorb carbo attivi [sn]</v>
          </cell>
          <cell r="AY1" t="str">
            <v>traa deodorizzazione [sn]</v>
          </cell>
          <cell r="AZ1" t="str">
            <v>traa disinfezione [sn]</v>
          </cell>
          <cell r="BA1" t="str">
            <v>traa fitodepurazione [sn]</v>
          </cell>
          <cell r="BB1" t="str">
            <v>traa lagunaggio [sn]</v>
          </cell>
          <cell r="BC1" t="str">
            <v>trattamento acqua altro… [testo]</v>
          </cell>
          <cell r="BD1" t="str">
            <v>linea fango [idn]</v>
          </cell>
          <cell r="BE1" t="str">
            <v>numero linee fango [nr]</v>
          </cell>
          <cell r="BF1" t="str">
            <v>traf ispessimento [sn]</v>
          </cell>
          <cell r="BG1" t="str">
            <v>digestione anaerobica [idn]</v>
          </cell>
          <cell r="BH1" t="str">
            <v>traf.digestione aerobica [sn]</v>
          </cell>
          <cell r="BI1" t="str">
            <v>traf post ispessimento [sn]</v>
          </cell>
          <cell r="BJ1" t="str">
            <v>traf essicazione letto [sn]</v>
          </cell>
          <cell r="BK1" t="str">
            <v>disidratazione [idn]</v>
          </cell>
          <cell r="BL1" t="str">
            <v>traf essica termico [sn]</v>
          </cell>
          <cell r="BM1" t="str">
            <v>traf inceneri termico [sn]</v>
          </cell>
          <cell r="BN1" t="str">
            <v>destinazione fango [idn]</v>
          </cell>
          <cell r="BO1" t="str">
            <v>liquami civili [mc/gg]</v>
          </cell>
          <cell r="BP1" t="str">
            <v>volume liquami industriali [mc/gg]</v>
          </cell>
          <cell r="BQ1" t="str">
            <v>volume percolati [mc/gg]</v>
          </cell>
          <cell r="BR1" t="str">
            <v>volume bottini [mc/gg]</v>
          </cell>
          <cell r="BS1" t="str">
            <v>umidità residua dopo disidrataz.(0-100) [%]</v>
          </cell>
          <cell r="BT1" t="str">
            <v>peso tal quale dei fanghi prodotti [t]</v>
          </cell>
          <cell r="BU1" t="str">
            <v>peso tal quale fango riutilizzo agricoltura [t]</v>
          </cell>
          <cell r="BV1" t="str">
            <v>peso tal quale fango riutilizzo compost [t]</v>
          </cell>
          <cell r="BW1" t="str">
            <v>peso tal quale fango riutilizzo combustibile [t]</v>
          </cell>
          <cell r="BX1" t="str">
            <v>peso tal quale fango riutilizzo altro modo [t]</v>
          </cell>
          <cell r="BY1" t="str">
            <v>peso tal quale totale fanghi smaltiti [t]</v>
          </cell>
          <cell r="BZ1" t="str">
            <v>peso tal quale fanghi smaltiti in discarica [t]</v>
          </cell>
          <cell r="CA1" t="str">
            <v>opera stato [idn]</v>
          </cell>
          <cell r="CB1" t="str">
            <v>ind.conf. anno costruzione [idt]</v>
          </cell>
          <cell r="CC1" t="str">
            <v>ind.conf. anno ristruttura op.civili [idt]</v>
          </cell>
          <cell r="CD1" t="str">
            <v>ind.conf. anno ristruttura op.el.mec. [idt]</v>
          </cell>
          <cell r="CE1" t="str">
            <v>ind.conf. potenzialita progetto [idt]</v>
          </cell>
          <cell r="CF1" t="str">
            <v>ind.conf. carico totale trattato [idt]</v>
          </cell>
          <cell r="CG1" t="str">
            <v>ind.conf. carico civile trattato [idt]</v>
          </cell>
          <cell r="CH1" t="str">
            <v>ind.conf. cod medio ingresso [idt]</v>
          </cell>
          <cell r="CI1" t="str">
            <v>ind.conf. cod medio uscita [idt]</v>
          </cell>
          <cell r="CJ1" t="str">
            <v>ind.conf. volume totale trattato [idt]</v>
          </cell>
          <cell r="CK1" t="str">
            <v>ind.conf. potenza installata [idt]</v>
          </cell>
          <cell r="CL1" t="str">
            <v>ind.conf. peso tal quale dei fanghi prodotti [idt]</v>
          </cell>
          <cell r="CM1" t="str">
            <v>ind.conf. peso tal quale fango riutilizzo agricoltura [idt]</v>
          </cell>
          <cell r="CN1" t="str">
            <v>ind.conf. peso tal quale fango riutilizzo compost [idt]</v>
          </cell>
          <cell r="CO1" t="str">
            <v>ind.conf. peso tal quale fango riutilizzo combustibile [idt]</v>
          </cell>
          <cell r="CP1" t="str">
            <v>ind.conf. peso tal quale fango riutilizzo altro modo [idt]</v>
          </cell>
          <cell r="CQ1" t="str">
            <v>ind.conf. peso tal quale totale fanghi smaltiti [idt]</v>
          </cell>
          <cell r="CR1" t="str">
            <v>ind.conf. peso tal quale fanghi smaltiti in discarica [idt]</v>
          </cell>
        </row>
        <row r="2">
          <cell r="A2" t="str">
            <v>ids_codice - testo 16 car [utf8] [idt] 
es.DE00000001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corpo_idrico_ricettore - testo 64 car [utf8] [testo]</v>
          </cell>
          <cell r="K2" t="str">
            <v>anno_costruzione - intero 4 byte [anno]</v>
          </cell>
          <cell r="L2" t="str">
            <v>anno_ristruttura_civile - intero 4 byte [anno]</v>
          </cell>
          <cell r="M2" t="str">
            <v>id_conservazione_civile - intero 4 byte [idn]</v>
          </cell>
          <cell r="N2" t="str">
            <v>anno_ristruttura_elmec - intero 4 byte [anno]</v>
          </cell>
          <cell r="O2" t="str">
            <v>id_conservazione_elmec - intero 4 byte [idn]</v>
          </cell>
          <cell r="P2" t="str">
            <v>potenzialita_progetto - decimale 8 byte [AE]</v>
          </cell>
          <cell r="Q2" t="str">
            <v>carico_totale_trattato - decimale 8 byte [AE]</v>
          </cell>
          <cell r="R2" t="str">
            <v>carico_civile_trattato - decimale 8 byte [AE]</v>
          </cell>
          <cell r="S2" t="str">
            <v>cod_medio_ingresso - decimale 8 byte [mg/l]</v>
          </cell>
          <cell r="T2" t="str">
            <v>cod_medio_uscita - decimale 8 byte [mg/l]</v>
          </cell>
          <cell r="U2" t="str">
            <v>volume_totale_trattato - decimale 8 byte [mc/anno]</v>
          </cell>
          <cell r="V2" t="str">
            <v>vol_reflui_riutilizzo - decimale 8 byte [mc/anno]</v>
          </cell>
          <cell r="W2" t="str">
            <v>id_tipo_telecontrollo - intero 4 byte [idn]</v>
          </cell>
          <cell r="X2" t="str">
            <v>conforme152_06 - binario 1 bit [sn]</v>
          </cell>
          <cell r="Y2" t="str">
            <v>potenza_installata - decimale 8 byte [Kw]</v>
          </cell>
          <cell r="Z2" t="str">
            <v>consumo_energia - decimale 8 byte [kwh/anno]</v>
          </cell>
          <cell r="AA2" t="str">
            <v>energia_auto_prodotta - decimale 8 byte [kwh/anno]</v>
          </cell>
          <cell r="AB2" t="str">
            <v>presidio_medio_impianto - decimale 8 byte [hr/gg]</v>
          </cell>
          <cell r="AC2" t="str">
            <v>binario 1 bit [sn]</v>
          </cell>
          <cell r="AD2" t="str">
            <v>binario 1 bit [sn]</v>
          </cell>
          <cell r="AE2" t="str">
            <v>id_linea_acqua - intero 4 byte [idn]</v>
          </cell>
          <cell r="AF2" t="str">
            <v>numero_linee_acqua - intero 4 byte [nr]</v>
          </cell>
          <cell r="AG2" t="str">
            <v>traa_terziario - binario 1 bit [sn]</v>
          </cell>
          <cell r="AH2" t="str">
            <v>traa_imhoff - binario 1 bit [sn]</v>
          </cell>
          <cell r="AI2" t="str">
            <v>traa_biodischi - binario 1 bit [sn]</v>
          </cell>
          <cell r="AJ2" t="str">
            <v>traa_letti_percolatori - binario 1 bit [sn]</v>
          </cell>
          <cell r="AK2" t="str">
            <v>traa_equalizzazione - binario 1 bit [sn]</v>
          </cell>
          <cell r="AL2" t="str">
            <v>traa_griglia_tradiziona - binario 1 bit [sn]</v>
          </cell>
          <cell r="AM2" t="str">
            <v>traa_griglia_spinta - binario 1 bit [sn]</v>
          </cell>
          <cell r="AN2" t="str">
            <v>traa_dissabbiatura - binario 1 bit [sn]</v>
          </cell>
          <cell r="AO2" t="str">
            <v>traa_disoleatura - binario 1 bit [sn]</v>
          </cell>
          <cell r="AP2" t="str">
            <v>traa_sedimenta_primaria - binario 1 bit [sn]</v>
          </cell>
          <cell r="AQ2" t="str">
            <v>traa_denitrificazione - binario 1 bit [sn]</v>
          </cell>
          <cell r="AR2" t="str">
            <v>traa_ossida_si_nitrifica - binario 1 bit [sn]</v>
          </cell>
          <cell r="AS2" t="str">
            <v>traa_ossida_no_nitrifica - binario 1 bit [sn]</v>
          </cell>
          <cell r="AT2" t="str">
            <v>traa_defosfataz_simulta - binario 1 bit [sn]</v>
          </cell>
          <cell r="AU2" t="str">
            <v>traa_sedimenta_seconda - binario 1 bit [sn]</v>
          </cell>
          <cell r="AV2" t="str">
            <v>traa_chiariflo_defosfata - binario 1 bit [sn]</v>
          </cell>
          <cell r="AW2" t="str">
            <v>traa_filtazione_sabbia - binario 1 bit [sn]</v>
          </cell>
          <cell r="AX2" t="str">
            <v>traa_adsorb_carbo_attivi - binario 1 bit [sn]</v>
          </cell>
          <cell r="AY2" t="str">
            <v>traa_deodorizzazione - binario 1 bit [sn]</v>
          </cell>
          <cell r="AZ2" t="str">
            <v>traa_disinfezione - binario 1 bit [sn]</v>
          </cell>
          <cell r="BA2" t="str">
            <v>traa_fitodepurazione - binario 1 bit [sn]</v>
          </cell>
          <cell r="BB2" t="str">
            <v>traa_lagunaggio - binario 1 bit [sn]</v>
          </cell>
          <cell r="BC2" t="str">
            <v>traa_00altro - testo 128 car [utf8] [testo]</v>
          </cell>
          <cell r="BD2" t="str">
            <v>id_linea_fango - intero 4 byte [idn]</v>
          </cell>
          <cell r="BE2" t="str">
            <v>numero_linee_fango - intero 4 byte [nr]</v>
          </cell>
          <cell r="BF2" t="str">
            <v>traf_ispessimento - binario 1 bit [sn]</v>
          </cell>
          <cell r="BG2" t="str">
            <v>intero 4 byte [idn]</v>
          </cell>
          <cell r="BH2" t="str">
            <v>binario 1 bit [sn]</v>
          </cell>
          <cell r="BI2" t="str">
            <v>traf_post_ispessimento - binario 1 bit [sn]</v>
          </cell>
          <cell r="BJ2" t="str">
            <v>traf_essicazione_letto - binario 1 bit [sn]</v>
          </cell>
          <cell r="BK2" t="str">
            <v>id_disidratazione - intero 4 byte [idn]</v>
          </cell>
          <cell r="BL2" t="str">
            <v>traf_essica_termico - binario 1 bit [sn]</v>
          </cell>
          <cell r="BM2" t="str">
            <v>traf_inceneri_termico - binario 1 bit [sn]</v>
          </cell>
          <cell r="BN2" t="str">
            <v>id_destinazione_fango - intero 4 byte [idn]</v>
          </cell>
          <cell r="BO2" t="str">
            <v>s10_liquami_civili - decimale 8 byte [mc/gg]</v>
          </cell>
          <cell r="BP2" t="str">
            <v>sf10_liquami_industriali - decimale 8 byte [mc/gg]</v>
          </cell>
          <cell r="BQ2" t="str">
            <v>sf10_percolati - decimale 8 byte [mc/gg]</v>
          </cell>
          <cell r="BR2" t="str">
            <v>sf10_bottini - decimale 8 byte [mc/gg]</v>
          </cell>
          <cell r="BS2" t="str">
            <v>sf10_umid_residu_disidra - decimale 8 byte [%]</v>
          </cell>
          <cell r="BT2" t="str">
            <v>traf_fang_prodotti - decimale 8 byte [t]</v>
          </cell>
          <cell r="BU2" t="str">
            <v>traf_fang_riutilizzati_agri - decimale 8 byte [t]</v>
          </cell>
          <cell r="BV2" t="str">
            <v>traf_fang_riutilizzati_compost - decimale 8 byte [t]</v>
          </cell>
          <cell r="BW2" t="str">
            <v>traf_fang_riutilizzati_combust - decimale 8 byte [t]</v>
          </cell>
          <cell r="BX2" t="str">
            <v>traf_fang_riutilizzati_altro - decimale 8 byte [t]</v>
          </cell>
          <cell r="BY2" t="str">
            <v>traf_fang_tot_smaltiti - decimale 8 byte [t]</v>
          </cell>
          <cell r="BZ2" t="str">
            <v>traf_fang_disca_smaltiti - decimale 8 byte [t]</v>
          </cell>
          <cell r="CA2" t="str">
            <v>id_opera_stato - intero 4 byte [idn]</v>
          </cell>
          <cell r="CB2" t="str">
            <v>idx_anno_costruzione - testo 2 car [utf8] [idt]</v>
          </cell>
          <cell r="CC2" t="str">
            <v>idx_anno_ristruttura_civile - testo 2 car [utf8] [idt]</v>
          </cell>
          <cell r="CD2" t="str">
            <v>idx_anno_ristruttura_elmec - testo 2 car [utf8] [idt]</v>
          </cell>
          <cell r="CE2" t="str">
            <v>idx_potenzialita_progetto - testo 2 car [utf8] [idt]</v>
          </cell>
          <cell r="CF2" t="str">
            <v>idx_carico_totale_trattato - testo 2 car [utf8] [idt]</v>
          </cell>
          <cell r="CG2" t="str">
            <v>idx_carico_civile_trattato - testo 2 car [utf8] [idt]</v>
          </cell>
          <cell r="CH2" t="str">
            <v>idx_cod_medio_ingresso - testo 2 car [utf8] [idt]</v>
          </cell>
          <cell r="CI2" t="str">
            <v>idx_cod_medio_uscita - testo 2 car [utf8] [idt]</v>
          </cell>
          <cell r="CJ2" t="str">
            <v>idx_volume_totale_trattato - testo 2 car [utf8] [idt]</v>
          </cell>
          <cell r="CK2" t="str">
            <v>idx_potenza_installata - testo 2 car [utf8] [idt]</v>
          </cell>
          <cell r="CL2" t="str">
            <v>idx_traf_fang_prodotti - testo 2 car [utf8] [idt]</v>
          </cell>
          <cell r="CM2" t="str">
            <v>idx_traf_fang_riutilizzo_agri - testo 2 car [utf8] [idt]</v>
          </cell>
          <cell r="CN2" t="str">
            <v>idx_traf_fang_riutilizzo_compost - testo 2 car [utf8] [idt]</v>
          </cell>
          <cell r="CO2" t="str">
            <v>idx_traf_fang_riutilizzo_combust - testo 2 car [utf8] [idt]</v>
          </cell>
          <cell r="CP2" t="str">
            <v>idx_traf_fang_riutilizzo_altro - testo 2 car [utf8] [idt]</v>
          </cell>
          <cell r="CQ2" t="str">
            <v>idx_traf_fang_tot_smaltiti - testo 2 car [utf8] [idt]</v>
          </cell>
          <cell r="CR2" t="str">
            <v>idx_traf_fang_disca_smaltiti - testo 2 car [utf8] [idt]</v>
          </cell>
        </row>
        <row r="3">
          <cell r="A3" t="str">
            <v>71600</v>
          </cell>
          <cell r="B3" t="str">
            <v>71800</v>
          </cell>
          <cell r="C3" t="str">
            <v>71900</v>
          </cell>
          <cell r="D3" t="str">
            <v>72000</v>
          </cell>
          <cell r="E3" t="str">
            <v>72100</v>
          </cell>
          <cell r="F3" t="str">
            <v>72200</v>
          </cell>
          <cell r="G3" t="str">
            <v>72300</v>
          </cell>
          <cell r="H3" t="str">
            <v>72400</v>
          </cell>
          <cell r="I3" t="str">
            <v>72500</v>
          </cell>
          <cell r="J3" t="str">
            <v>72600</v>
          </cell>
          <cell r="K3" t="str">
            <v>72700</v>
          </cell>
          <cell r="L3" t="str">
            <v>72800</v>
          </cell>
          <cell r="M3" t="str">
            <v>72900</v>
          </cell>
          <cell r="N3" t="str">
            <v>73000</v>
          </cell>
          <cell r="O3" t="str">
            <v>73100</v>
          </cell>
          <cell r="P3" t="str">
            <v>73200</v>
          </cell>
          <cell r="Q3" t="str">
            <v>73300</v>
          </cell>
          <cell r="R3" t="str">
            <v>73400</v>
          </cell>
          <cell r="S3" t="str">
            <v>73500</v>
          </cell>
          <cell r="T3" t="str">
            <v>73600</v>
          </cell>
          <cell r="U3" t="str">
            <v>73700</v>
          </cell>
          <cell r="V3" t="str">
            <v>73800</v>
          </cell>
          <cell r="W3" t="str">
            <v>73900</v>
          </cell>
          <cell r="X3" t="str">
            <v>74000</v>
          </cell>
          <cell r="Y3" t="str">
            <v>74100</v>
          </cell>
          <cell r="Z3" t="str">
            <v>74200</v>
          </cell>
          <cell r="AA3" t="str">
            <v>74300</v>
          </cell>
          <cell r="AB3" t="str">
            <v>74400</v>
          </cell>
          <cell r="AC3" t="str">
            <v>102300</v>
          </cell>
          <cell r="AD3" t="str">
            <v>102400</v>
          </cell>
          <cell r="AE3" t="str">
            <v>74500</v>
          </cell>
          <cell r="AF3" t="str">
            <v>74600</v>
          </cell>
          <cell r="AG3" t="str">
            <v>74700</v>
          </cell>
          <cell r="AH3" t="str">
            <v>74800</v>
          </cell>
          <cell r="AI3" t="str">
            <v>74900</v>
          </cell>
          <cell r="AJ3" t="str">
            <v>75000</v>
          </cell>
          <cell r="AK3" t="str">
            <v>75100</v>
          </cell>
          <cell r="AL3" t="str">
            <v>75200</v>
          </cell>
          <cell r="AM3" t="str">
            <v>75300</v>
          </cell>
          <cell r="AN3" t="str">
            <v>75400</v>
          </cell>
          <cell r="AO3" t="str">
            <v>75500</v>
          </cell>
          <cell r="AP3" t="str">
            <v>75600</v>
          </cell>
          <cell r="AQ3" t="str">
            <v>75700</v>
          </cell>
          <cell r="AR3" t="str">
            <v>75800</v>
          </cell>
          <cell r="AS3" t="str">
            <v>75900</v>
          </cell>
          <cell r="AT3" t="str">
            <v>76000</v>
          </cell>
          <cell r="AU3" t="str">
            <v>76100</v>
          </cell>
          <cell r="AV3" t="str">
            <v>76200</v>
          </cell>
          <cell r="AW3" t="str">
            <v>76300</v>
          </cell>
          <cell r="AX3" t="str">
            <v>76400</v>
          </cell>
          <cell r="AY3" t="str">
            <v>76500</v>
          </cell>
          <cell r="AZ3" t="str">
            <v>76600</v>
          </cell>
          <cell r="BA3" t="str">
            <v>76610</v>
          </cell>
          <cell r="BB3" t="str">
            <v>76620</v>
          </cell>
          <cell r="BC3" t="str">
            <v>76700</v>
          </cell>
          <cell r="BD3" t="str">
            <v>76800</v>
          </cell>
          <cell r="BE3" t="str">
            <v>76900</v>
          </cell>
          <cell r="BF3" t="str">
            <v>77000</v>
          </cell>
          <cell r="BG3" t="str">
            <v>77110</v>
          </cell>
          <cell r="BH3" t="str">
            <v>77210</v>
          </cell>
          <cell r="BI3" t="str">
            <v>77300</v>
          </cell>
          <cell r="BJ3" t="str">
            <v>77400</v>
          </cell>
          <cell r="BK3" t="str">
            <v>77500</v>
          </cell>
          <cell r="BL3" t="str">
            <v>77600</v>
          </cell>
          <cell r="BM3" t="str">
            <v>77700</v>
          </cell>
          <cell r="BN3" t="str">
            <v>77800</v>
          </cell>
          <cell r="BO3" t="str">
            <v>77900</v>
          </cell>
          <cell r="BP3" t="str">
            <v>78000</v>
          </cell>
          <cell r="BQ3" t="str">
            <v>78100</v>
          </cell>
          <cell r="BR3" t="str">
            <v>78200</v>
          </cell>
          <cell r="BS3">
            <v>78300</v>
          </cell>
          <cell r="BT3" t="str">
            <v>78400</v>
          </cell>
          <cell r="BU3">
            <v>115500</v>
          </cell>
          <cell r="BV3">
            <v>115600</v>
          </cell>
          <cell r="BW3">
            <v>115700</v>
          </cell>
          <cell r="BX3">
            <v>115800</v>
          </cell>
          <cell r="BY3" t="str">
            <v>78600</v>
          </cell>
          <cell r="BZ3" t="str">
            <v>78700</v>
          </cell>
          <cell r="CA3" t="str">
            <v>79000</v>
          </cell>
          <cell r="CB3" t="str">
            <v>79100</v>
          </cell>
          <cell r="CC3" t="str">
            <v>79200</v>
          </cell>
          <cell r="CD3" t="str">
            <v>79300</v>
          </cell>
          <cell r="CE3" t="str">
            <v>79400</v>
          </cell>
          <cell r="CF3" t="str">
            <v>79500</v>
          </cell>
          <cell r="CG3" t="str">
            <v>79600</v>
          </cell>
          <cell r="CH3" t="str">
            <v>79700</v>
          </cell>
          <cell r="CI3" t="str">
            <v>79800</v>
          </cell>
          <cell r="CJ3" t="str">
            <v>79900</v>
          </cell>
          <cell r="CK3" t="str">
            <v>80000</v>
          </cell>
          <cell r="CL3">
            <v>119390</v>
          </cell>
          <cell r="CM3">
            <v>119400</v>
          </cell>
          <cell r="CN3">
            <v>119500</v>
          </cell>
          <cell r="CO3">
            <v>119600</v>
          </cell>
          <cell r="CP3">
            <v>119700</v>
          </cell>
          <cell r="CQ3">
            <v>119800</v>
          </cell>
          <cell r="CR3">
            <v>119900</v>
          </cell>
        </row>
        <row r="4">
          <cell r="B4" t="str">
            <v>02F01D01</v>
          </cell>
          <cell r="C4" t="str">
            <v>Depuratore AULLA</v>
          </cell>
        </row>
        <row r="4">
          <cell r="CA4">
            <v>1</v>
          </cell>
        </row>
      </sheetData>
      <sheetData sheetId="25">
        <row r="1">
          <cell r="A1" t="str">
            <v>codice opera [idt]
o
codice origine [idt]</v>
          </cell>
          <cell r="B1" t="str">
            <v>conservazione [idn]</v>
          </cell>
          <cell r="C1" t="str">
            <v>anno installazione [anno]</v>
          </cell>
          <cell r="D1" t="str">
            <v>anno ristrutturazione [anno]</v>
          </cell>
          <cell r="E1" t="str">
            <v>potenza [Kw]</v>
          </cell>
          <cell r="F1" t="str">
            <v>portata [l/s]</v>
          </cell>
          <cell r="G1" t="str">
            <v>prevalenza [M.C.A.]</v>
          </cell>
          <cell r="H1" t="str">
            <v>funziona riserva [sn]</v>
          </cell>
          <cell r="I1" t="str">
            <v>ind.conf. anno installazione [idt]</v>
          </cell>
          <cell r="J1" t="str">
            <v>ind.conf. anno ristrutturazione [idt]</v>
          </cell>
          <cell r="K1" t="str">
            <v>ind.conf. potenza [idt]</v>
          </cell>
          <cell r="L1" t="str">
            <v>ind.conf. portata [idt]</v>
          </cell>
          <cell r="M1" t="str">
            <v>ind.conf. prevalenza [idt]</v>
          </cell>
        </row>
        <row r="2">
          <cell r="A2" t="str">
            <v>ids_codice - testo 16 o 32 car [utf8] [idt] (vd.colonna.A)</v>
          </cell>
          <cell r="B2" t="str">
            <v>id_conservazione - intero 4 byte [idn]</v>
          </cell>
          <cell r="C2" t="str">
            <v>anno_installazione - intero 4 byte [anno]</v>
          </cell>
          <cell r="D2" t="str">
            <v>anno_ristrutturazione - intero 4 byte [anno]</v>
          </cell>
          <cell r="E2" t="str">
            <v>potenza - decimale 8 byte [Kw]</v>
          </cell>
          <cell r="F2" t="str">
            <v>portata - decimale 8 byte [l/s]</v>
          </cell>
          <cell r="G2" t="str">
            <v>prevalenza - decimale 8 byte [M.C.A.]</v>
          </cell>
          <cell r="H2" t="str">
            <v>funziona_riserva - binario 1 bit [sn]</v>
          </cell>
          <cell r="I2" t="str">
            <v>idx_anno_installazione - testo 2 car [utf8] [idt]</v>
          </cell>
          <cell r="J2" t="str">
            <v>idx_anno_ristrutturazione - testo 2 car [utf8] [idt]</v>
          </cell>
          <cell r="K2" t="str">
            <v>idx_potenza - testo 2 car [utf8] [idt]</v>
          </cell>
          <cell r="L2" t="str">
            <v>idx_portata - testo 2 car [utf8] [idt]</v>
          </cell>
          <cell r="M2" t="str">
            <v>idx_prevalenza - testo 2 car [utf8] [idt]</v>
          </cell>
        </row>
        <row r="3">
          <cell r="A3" t="str">
            <v>81000</v>
          </cell>
          <cell r="B3" t="str">
            <v>81200</v>
          </cell>
          <cell r="C3" t="str">
            <v>81300</v>
          </cell>
          <cell r="D3" t="str">
            <v>81400</v>
          </cell>
          <cell r="E3" t="str">
            <v>81500</v>
          </cell>
          <cell r="F3" t="str">
            <v>81600</v>
          </cell>
          <cell r="G3" t="str">
            <v>81700</v>
          </cell>
          <cell r="H3" t="str">
            <v>81800</v>
          </cell>
          <cell r="I3" t="str">
            <v>81900</v>
          </cell>
          <cell r="J3" t="str">
            <v>82000</v>
          </cell>
          <cell r="K3" t="str">
            <v>82100</v>
          </cell>
          <cell r="L3" t="str">
            <v>82200</v>
          </cell>
          <cell r="M3" t="str">
            <v>82300</v>
          </cell>
        </row>
        <row r="4">
          <cell r="A4" t="str">
            <v>02F01D01</v>
          </cell>
        </row>
      </sheetData>
      <sheetData sheetId="26">
        <row r="1">
          <cell r="A1" t="str">
            <v>codice opera [idt]</v>
          </cell>
          <cell r="B1" t="str">
            <v>codice origine [testo]</v>
          </cell>
          <cell r="C1" t="str">
            <v>descrizione impianto [testo]</v>
          </cell>
          <cell r="D1" t="str">
            <v>g.boaga NORD [m]</v>
          </cell>
          <cell r="E1" t="str">
            <v>g.boaga EST [m]</v>
          </cell>
          <cell r="F1" t="str">
            <v>fuso RIF. [nr]</v>
          </cell>
          <cell r="G1" t="str">
            <v>quota s.l.m [m]</v>
          </cell>
          <cell r="H1" t="str">
            <v>località [testo]</v>
          </cell>
          <cell r="I1" t="str">
            <v>comune [istat]</v>
          </cell>
          <cell r="J1" t="str">
            <v>tipo scolmatore [idn]</v>
          </cell>
          <cell r="K1" t="str">
            <v>codice classificazione regionale (A2, B1, B2) [idt]</v>
          </cell>
          <cell r="L1" t="str">
            <v>Scolmatore di Baypass impianto [sn]</v>
          </cell>
          <cell r="M1" t="str">
            <v>anno costruzione [anno]</v>
          </cell>
          <cell r="N1" t="str">
            <v>anno ristrutturazione [anno]</v>
          </cell>
          <cell r="O1" t="str">
            <v>materiale scolmatore [idn] (vedi.tabella: tinfra_inv_scol_materiali)</v>
          </cell>
          <cell r="P1" t="str">
            <v>larghezza utile pozzetto [m]</v>
          </cell>
          <cell r="Q1" t="str">
            <v>lunghezza utile pozzetto [m]</v>
          </cell>
          <cell r="R1" t="str">
            <v>rapporto diluizione (Q.Iniz.Sfioro/Q.Nera) [nr]</v>
          </cell>
          <cell r="S1" t="str">
            <v>misura portata [sn]</v>
          </cell>
          <cell r="T1" t="str">
            <v>tipo di recapito [testo]</v>
          </cell>
          <cell r="U1" t="str">
            <v>descrizione recapito [testo]</v>
          </cell>
          <cell r="V1" t="str">
            <v>conservazione [idn]</v>
          </cell>
          <cell r="W1" t="str">
            <v>tipo telecontrollo [idn]</v>
          </cell>
          <cell r="X1" t="str">
            <v>opera stato [idn]</v>
          </cell>
          <cell r="Y1" t="str">
            <v>ind.conf. anno costruzione [idt]</v>
          </cell>
          <cell r="Z1" t="str">
            <v>ind.conf. anno ristrutturazione [idt]</v>
          </cell>
        </row>
        <row r="2">
          <cell r="A2" t="str">
            <v>ids_codice - testo 16 car [utf8] [idt] 
es.SF00000001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id_tipo_scolmatore - intero 4 byte [idn]</v>
          </cell>
          <cell r="K2" t="str">
            <v>testo 2 car [utf8] [idt]</v>
          </cell>
          <cell r="L2" t="str">
            <v>scolmatore_bypass - binario 1 bit [sn]</v>
          </cell>
          <cell r="M2" t="str">
            <v>anno_costruzione - intero 4 byte [anno]</v>
          </cell>
          <cell r="N2" t="str">
            <v>anno_ristrutturazione - intero 4 byte [anno]</v>
          </cell>
          <cell r="O2" t="str">
            <v>id_materiale_scolmatore - intero 4 byte [idn]</v>
          </cell>
          <cell r="P2" t="str">
            <v>larghezza_uti_pozzetto - decimale 8 byte [m]</v>
          </cell>
          <cell r="Q2" t="str">
            <v>lunghezza_uti_pozzetto - decimale 8 byte [m]</v>
          </cell>
          <cell r="R2" t="str">
            <v>rapporto_diluizione - decimale 8 byte [nr]</v>
          </cell>
          <cell r="S2" t="str">
            <v>pres_misura_portata - binario 1 bit [sn]</v>
          </cell>
          <cell r="T2" t="str">
            <v>recapito_tipo - testo 32 car [utf8] [testo]</v>
          </cell>
          <cell r="U2" t="str">
            <v>recapito_descrizione - testo 64 car [utf8] [testo]</v>
          </cell>
          <cell r="V2" t="str">
            <v>id_conservazione - intero 4 byte [idn]</v>
          </cell>
          <cell r="W2" t="str">
            <v>id_tipo_telecontrollo - intero 4 byte [idn]</v>
          </cell>
          <cell r="X2" t="str">
            <v>id_opera_stato - intero 4 byte [idn]</v>
          </cell>
          <cell r="Y2" t="str">
            <v>idx_anno_costruzione - testo 2 car [utf8] [idt]</v>
          </cell>
          <cell r="Z2" t="str">
            <v>idx_anno_ristrutturazione - testo 2 car [utf8] [idt]</v>
          </cell>
        </row>
        <row r="3">
          <cell r="A3" t="str">
            <v>82600</v>
          </cell>
          <cell r="B3" t="str">
            <v>82800</v>
          </cell>
          <cell r="C3" t="str">
            <v>82900</v>
          </cell>
          <cell r="D3" t="str">
            <v>83000</v>
          </cell>
          <cell r="E3" t="str">
            <v>83100</v>
          </cell>
          <cell r="F3" t="str">
            <v>83200</v>
          </cell>
          <cell r="G3" t="str">
            <v>83300</v>
          </cell>
          <cell r="H3" t="str">
            <v>83400</v>
          </cell>
          <cell r="I3" t="str">
            <v>83500</v>
          </cell>
          <cell r="J3" t="str">
            <v>83600</v>
          </cell>
          <cell r="K3" t="str">
            <v>102500</v>
          </cell>
          <cell r="L3">
            <v>116100</v>
          </cell>
          <cell r="M3" t="str">
            <v>83700</v>
          </cell>
          <cell r="N3" t="str">
            <v>83800</v>
          </cell>
          <cell r="O3" t="str">
            <v>83900</v>
          </cell>
          <cell r="P3" t="str">
            <v>84100</v>
          </cell>
          <cell r="Q3" t="str">
            <v>84200</v>
          </cell>
          <cell r="R3" t="str">
            <v>84300</v>
          </cell>
          <cell r="S3" t="str">
            <v>84400</v>
          </cell>
          <cell r="T3" t="str">
            <v>84500</v>
          </cell>
          <cell r="U3" t="str">
            <v>84600</v>
          </cell>
          <cell r="V3" t="str">
            <v>84700</v>
          </cell>
          <cell r="W3" t="str">
            <v>84800</v>
          </cell>
          <cell r="X3" t="str">
            <v>84900</v>
          </cell>
          <cell r="Y3" t="str">
            <v>85000</v>
          </cell>
          <cell r="Z3" t="str">
            <v>85100</v>
          </cell>
        </row>
        <row r="4">
          <cell r="B4" t="str">
            <v>SF00436</v>
          </cell>
          <cell r="C4" t="str">
            <v>SCL_V.GARIBALDI BDM</v>
          </cell>
        </row>
        <row r="4">
          <cell r="X4">
            <v>1</v>
          </cell>
        </row>
      </sheetData>
      <sheetData sheetId="27">
        <row r="1">
          <cell r="A1" t="str">
            <v>codice opera [idt]</v>
          </cell>
          <cell r="B1" t="str">
            <v>codice origine [testo]</v>
          </cell>
          <cell r="C1" t="str">
            <v>descrizione impianto [testo]</v>
          </cell>
          <cell r="D1" t="str">
            <v>g.boaga NORD p.terra [m]</v>
          </cell>
          <cell r="E1" t="str">
            <v>g.boaga EST p.terra [m]</v>
          </cell>
          <cell r="F1" t="str">
            <v>fuso RIF. p.terra [nr]</v>
          </cell>
          <cell r="G1" t="str">
            <v>quota slm p.terra [m]</v>
          </cell>
          <cell r="H1" t="str">
            <v>localita p.terra [testo]</v>
          </cell>
          <cell r="I1" t="str">
            <v>comune p.terra [istat]</v>
          </cell>
          <cell r="J1" t="str">
            <v>materiale [idn]</v>
          </cell>
          <cell r="K1" t="str">
            <v>diametro [mm]</v>
          </cell>
          <cell r="L1" t="str">
            <v>lunghezza diffusione [m]</v>
          </cell>
          <cell r="M1" t="str">
            <v>distanza diffusori costa [m]</v>
          </cell>
          <cell r="N1" t="str">
            <v>volume trasportato [mc/anno]</v>
          </cell>
          <cell r="O1" t="str">
            <v>tipo telecontrollo [idn]</v>
          </cell>
          <cell r="P1" t="str">
            <v>misura portata [sn]</v>
          </cell>
          <cell r="Q1" t="str">
            <v>opera stato [idn]</v>
          </cell>
          <cell r="R1" t="str">
            <v>ind.conf. lunghezza diffusione [idt]</v>
          </cell>
          <cell r="S1" t="str">
            <v>ind.conf. distanza diffusori costa [idt]</v>
          </cell>
          <cell r="T1" t="str">
            <v>ind.conf. volume trasportato [idt]</v>
          </cell>
        </row>
        <row r="2">
          <cell r="A2" t="str">
            <v>ids_codice - testo 16 car [utf8] [idt] 
es.CS00000001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id_materiale - intero 4 byte [idn]</v>
          </cell>
          <cell r="K2" t="str">
            <v>diametro - intero 4 byte [mm]</v>
          </cell>
          <cell r="L2" t="str">
            <v>lunghezza_diffusione - decimale 8 byte [m]</v>
          </cell>
          <cell r="M2" t="str">
            <v>distanza_diffusori_costa - decimale 8 byte [m]</v>
          </cell>
          <cell r="N2" t="str">
            <v>volume_trasportato - decimale 8 byte [mc/anno]</v>
          </cell>
          <cell r="O2" t="str">
            <v>id_tipo_telecontrollo - intero 4 byte [idn]</v>
          </cell>
          <cell r="P2" t="str">
            <v>pres_misura_portata - binario 1 bit [sn]</v>
          </cell>
          <cell r="Q2" t="str">
            <v>id_opera_stato - intero 4 byte [idn]</v>
          </cell>
          <cell r="R2" t="str">
            <v>idx_lunghezza_diffusione - testo 2 car [utf8] [idt]</v>
          </cell>
          <cell r="S2" t="str">
            <v>idx_distanza_diffusori_costa - testo 2 car [utf8] [idt]</v>
          </cell>
          <cell r="T2" t="str">
            <v>idx_volume_trasportato - testo 2 car [utf8] [idt]</v>
          </cell>
        </row>
        <row r="3">
          <cell r="A3" t="str">
            <v>86200</v>
          </cell>
          <cell r="B3" t="str">
            <v>86400</v>
          </cell>
          <cell r="C3" t="str">
            <v>86500</v>
          </cell>
          <cell r="D3" t="str">
            <v>86600</v>
          </cell>
          <cell r="E3" t="str">
            <v>86700</v>
          </cell>
          <cell r="F3" t="str">
            <v>86800</v>
          </cell>
          <cell r="G3" t="str">
            <v>86900</v>
          </cell>
          <cell r="H3" t="str">
            <v>87000</v>
          </cell>
          <cell r="I3" t="str">
            <v>87100</v>
          </cell>
          <cell r="J3" t="str">
            <v>87200</v>
          </cell>
          <cell r="K3" t="str">
            <v>87300</v>
          </cell>
          <cell r="L3" t="str">
            <v>87400</v>
          </cell>
          <cell r="M3" t="str">
            <v>87500</v>
          </cell>
          <cell r="N3" t="str">
            <v>87600</v>
          </cell>
          <cell r="O3" t="str">
            <v>87700</v>
          </cell>
          <cell r="P3" t="str">
            <v>87800</v>
          </cell>
          <cell r="Q3" t="str">
            <v>87900</v>
          </cell>
          <cell r="R3" t="str">
            <v>88000</v>
          </cell>
          <cell r="S3" t="str">
            <v>88100</v>
          </cell>
          <cell r="T3" t="str">
            <v>88200</v>
          </cell>
        </row>
        <row r="4">
          <cell r="B4">
            <v>111</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nput anno"/>
    </sheetNames>
    <sheetDataSet>
      <sheetData sheetId="0">
        <row r="1">
          <cell r="A1">
            <v>2023</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REGOLE GENERALI"/>
      <sheetName val="TABDATI"/>
      <sheetName val="TABBASE"/>
      <sheetName val="ANAGRAFICA"/>
      <sheetName val="INFO"/>
      <sheetName val="DATI"/>
      <sheetName val="Fiumi"/>
      <sheetName val="Laghi"/>
      <sheetName val="Pozzi"/>
      <sheetName val="Pozzi_pompe"/>
      <sheetName val="Sorgenti"/>
      <sheetName val="Potabilizzatori"/>
      <sheetName val="Potab_pompe"/>
      <sheetName val="Adduttrici"/>
      <sheetName val="Accumuli"/>
      <sheetName val="Pompaggi"/>
      <sheetName val="Pompaggi_pompe"/>
      <sheetName val="Distribuzioni"/>
      <sheetName val="Fognature"/>
      <sheetName val="Sollevamenti"/>
      <sheetName val="Sollev_pompe"/>
      <sheetName val="Collettori"/>
      <sheetName val="Depuratori"/>
      <sheetName val="Depurat_pompe"/>
      <sheetName val="Scaricatori"/>
      <sheetName val="Condottemarin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
          <cell r="A1" t="str">
            <v>codice opera [idt]</v>
          </cell>
          <cell r="B1" t="str">
            <v>codice origine [testo]</v>
          </cell>
          <cell r="C1" t="str">
            <v>descrizione impianto [testo]</v>
          </cell>
          <cell r="D1" t="str">
            <v>lunghezza totale [km]</v>
          </cell>
          <cell r="E1" t="str">
            <v>utenze totali [nr]</v>
          </cell>
          <cell r="F1" t="str">
            <v>utenze domestiche [nr]</v>
          </cell>
          <cell r="G1" t="str">
            <v>utenze domestiche residente [nr]</v>
          </cell>
          <cell r="H1" t="str">
            <v>utenze domestiche con diam.min. [nr]</v>
          </cell>
          <cell r="I1" t="str">
            <v>utenze commerciali [nr]</v>
          </cell>
          <cell r="J1" t="str">
            <v>utenze pubbliche [nr]</v>
          </cell>
          <cell r="K1" t="str">
            <v>utenze industriali [nr]</v>
          </cell>
          <cell r="L1" t="str">
            <v>volume immesso in rete [mc/anno]</v>
          </cell>
          <cell r="M1" t="str">
            <v>volume erogato [mc/anno]</v>
          </cell>
          <cell r="N1" t="str">
            <v>volume fatturato [mc/anno]</v>
          </cell>
          <cell r="O1" t="str">
            <v>volume acquistato da terzi [mc/anno]</v>
          </cell>
          <cell r="P1" t="str">
            <v>volume ceduto a terzi [mc/anno]</v>
          </cell>
          <cell r="Q1" t="str">
            <v>misura pressione [sn]</v>
          </cell>
          <cell r="R1" t="str">
            <v>misura portata [sn]</v>
          </cell>
          <cell r="S1" t="str">
            <v>tipo telecontrollo [idn]</v>
          </cell>
          <cell r="T1" t="str">
            <v>opera stato [idn]</v>
          </cell>
          <cell r="U1" t="str">
            <v>ind.conf. lunghezza totale [idt]</v>
          </cell>
          <cell r="V1" t="str">
            <v>ind.conf. volume immesso rete [idt]</v>
          </cell>
          <cell r="W1" t="str">
            <v>ind.conf. volume erogato [idt]</v>
          </cell>
          <cell r="X1" t="str">
            <v>ind.conf. volume fatturato [idt]</v>
          </cell>
          <cell r="Y1" t="str">
            <v>ind.conf. volume terzi acquistato [idt]</v>
          </cell>
          <cell r="Z1" t="str">
            <v>ind.conf. volume terzi ceduto [idt]</v>
          </cell>
          <cell r="AA1" t="str">
            <v>aggiornamento [data]</v>
          </cell>
          <cell r="AB1" t="str">
            <v>numero allacci [nr]</v>
          </cell>
          <cell r="AC1" t="str">
            <v>calcolo Infrastructure Leakage Index (ILI) [sn]</v>
          </cell>
          <cell r="AD1" t="str">
            <v>ind.conf. calcolo Infrastructure Leakage Index (ILI) [idt]</v>
          </cell>
          <cell r="AE1" t="str">
            <v>lunghezza rete telecontrollata [km]</v>
          </cell>
          <cell r="AF1" t="str">
            <v>ind.conf. lunghezza rete telecontrollata [idt]</v>
          </cell>
          <cell r="AG1" t="str">
            <v>pressione massima di esercizio [M.C.A.]</v>
          </cell>
          <cell r="AH1" t="str">
            <v>ind.conf. press_esercizio_max [idt]</v>
          </cell>
          <cell r="AI1" t="str">
            <v>pressione media di esercizio [M.C.A.]</v>
          </cell>
          <cell r="AJ1" t="str">
            <v>ind.conf. pressione media di esercizio [idt]</v>
          </cell>
          <cell r="AK1" t="str">
            <v>pressione minima di esercizio [M.C.A.]</v>
          </cell>
          <cell r="AL1" t="str">
            <v>ind.conf. pressione minima di esercizio [idt]</v>
          </cell>
          <cell r="AM1" t="str">
            <v>numero di riparazioni sugli allacci [nr]</v>
          </cell>
          <cell r="AN1" t="str">
            <v>numero di riparazioni sulla rete [nr]</v>
          </cell>
          <cell r="AO1" t="str">
            <v>utenze dotate di misuratore [nr]</v>
          </cell>
          <cell r="AP1" t="str">
            <v>volume fatturato alle utenze e non misurato (A11) [mc/anno]</v>
          </cell>
          <cell r="AQ1" t="str">
            <v>volume fatturato alle utenze domestiche residenti [mc/anno]</v>
          </cell>
          <cell r="AR1" t="str">
            <v>volume fatturato alle utenze domestiche non residenti [mc/anno]</v>
          </cell>
          <cell r="AS1" t="str">
            <v>volume fatturato alle utenze pubbliche [mc/anno]</v>
          </cell>
        </row>
        <row r="2">
          <cell r="A2" t="str">
            <v>ids_codice - testo 16 car [utf8] [idt] 
es.DI00000001</v>
          </cell>
          <cell r="B2" t="str">
            <v>ids_codice_origine - testo 32 car [utf8] [testo]</v>
          </cell>
          <cell r="C2" t="str">
            <v>descrizione - testo 64 car [utf8] [testo]</v>
          </cell>
          <cell r="D2" t="str">
            <v>lunghezza_totale - decimale 8 byte [km]</v>
          </cell>
          <cell r="E2" t="str">
            <v>utenze_totali - intero 4 byte [nr]</v>
          </cell>
          <cell r="F2" t="str">
            <v>utenze_domestico - intero 4 byte [nr]</v>
          </cell>
          <cell r="G2" t="str">
            <v>utenze_domestico_residente - intero 4 byte [nr]</v>
          </cell>
          <cell r="H2" t="str">
            <v>utenze_domestico_dmin - intero 4 byte [nr]</v>
          </cell>
          <cell r="I2" t="str">
            <v>utenze_commerciali - intero 4 byte [nr]</v>
          </cell>
          <cell r="J2" t="str">
            <v>utenze_pubbliche - intero 4 byte [nr]</v>
          </cell>
          <cell r="K2" t="str">
            <v>utenze_industriali - intero 4 byte [nr]</v>
          </cell>
          <cell r="L2" t="str">
            <v>volume_immesso_rete - decimale 8 byte [mc/anno]</v>
          </cell>
          <cell r="M2" t="str">
            <v>volume_erogato - decimale 8 byte [mc/anno]</v>
          </cell>
          <cell r="N2" t="str">
            <v>volume_fatturato - decimale 8 byte [mc/anno]</v>
          </cell>
          <cell r="O2" t="str">
            <v>volume_terzi_acquistato - decimale 8 byte [mc/anno]</v>
          </cell>
          <cell r="P2" t="str">
            <v>volume_terzi_ceduto - decimale 8 byte [mc/anno]</v>
          </cell>
          <cell r="Q2" t="str">
            <v>pres_misura_pressione - binario 1 bit [sn]</v>
          </cell>
          <cell r="R2" t="str">
            <v>pres_misura_portata - binario 1 bit [sn]</v>
          </cell>
          <cell r="S2" t="str">
            <v>id_tipo_telecontrollo - intero 4 byte [idn]</v>
          </cell>
          <cell r="T2" t="str">
            <v>id_opera_stato - intero 4 byte [idn]</v>
          </cell>
          <cell r="U2" t="str">
            <v>idx_lunghezza_totale - testo 2 car [utf8] [idt]</v>
          </cell>
          <cell r="V2" t="str">
            <v>idx_volume_immesso_rete - testo 2 car [utf8] [idt]</v>
          </cell>
          <cell r="W2" t="str">
            <v>idx_volume_erogato - testo 2 car [utf8] [idt]</v>
          </cell>
          <cell r="X2" t="str">
            <v>idx_volume_fatturato - testo 2 car [utf8] [idt]</v>
          </cell>
          <cell r="Y2" t="str">
            <v>idx_volume_terzi_acquistato - testo 2 car [utf8] [idt]</v>
          </cell>
          <cell r="Z2" t="str">
            <v>idx_volume_terzi_ceduto - testo 2 car [utf8] [idt]</v>
          </cell>
          <cell r="AA2" t="str">
            <v>data_ua - data 8 byte [data]</v>
          </cell>
          <cell r="AB2" t="str">
            <v>intero 4 byte [nr]</v>
          </cell>
          <cell r="AC2" t="str">
            <v>binario 1 bit [sn]</v>
          </cell>
          <cell r="AD2" t="str">
            <v>testo 2 car [utf8] [idt]</v>
          </cell>
          <cell r="AE2" t="str">
            <v>decimale 8 byte [km]</v>
          </cell>
          <cell r="AF2" t="str">
            <v>testo 2 car [utf8] [idt]</v>
          </cell>
          <cell r="AG2" t="str">
            <v>decimale 8 byte [M.C.A.]</v>
          </cell>
          <cell r="AH2" t="str">
            <v>testo 2 car [utf8] [idt]</v>
          </cell>
          <cell r="AI2" t="str">
            <v>decimale 8 byte [M.C.A.]</v>
          </cell>
          <cell r="AJ2" t="str">
            <v>testo 2 car [utf8] [idt]</v>
          </cell>
          <cell r="AK2" t="str">
            <v>decimale 8 byte [M.C.A.]</v>
          </cell>
          <cell r="AL2" t="str">
            <v>testo 2 car [utf8] [idt]</v>
          </cell>
          <cell r="AM2" t="str">
            <v>intero 4 byte [nr]</v>
          </cell>
          <cell r="AN2" t="str">
            <v>intero 4 byte [nr]</v>
          </cell>
          <cell r="AO2" t="str">
            <v>intero 4 byte [nr]</v>
          </cell>
          <cell r="AP2" t="str">
            <v>decimale 8 byte [mc/anno]</v>
          </cell>
          <cell r="AQ2" t="str">
            <v>decimale 8 byte [mc/anno]</v>
          </cell>
          <cell r="AR2" t="str">
            <v>decimale 8 byte [mc/anno]</v>
          </cell>
          <cell r="AS2" t="str">
            <v>decimale 8 byte [mc/anno]</v>
          </cell>
        </row>
        <row r="3">
          <cell r="A3" t="str">
            <v>53300</v>
          </cell>
          <cell r="B3" t="str">
            <v>53500</v>
          </cell>
          <cell r="C3" t="str">
            <v>53600</v>
          </cell>
          <cell r="D3" t="str">
            <v>53700</v>
          </cell>
          <cell r="E3" t="str">
            <v>53800</v>
          </cell>
          <cell r="F3" t="str">
            <v>53900</v>
          </cell>
          <cell r="G3" t="str">
            <v>54000</v>
          </cell>
          <cell r="H3" t="str">
            <v>54100</v>
          </cell>
          <cell r="I3" t="str">
            <v>54200</v>
          </cell>
          <cell r="J3" t="str">
            <v>54300</v>
          </cell>
          <cell r="K3" t="str">
            <v>54400</v>
          </cell>
          <cell r="L3" t="str">
            <v>54500</v>
          </cell>
          <cell r="M3" t="str">
            <v>54600</v>
          </cell>
          <cell r="N3" t="str">
            <v>54700</v>
          </cell>
          <cell r="O3" t="str">
            <v>54800</v>
          </cell>
          <cell r="P3" t="str">
            <v>54900</v>
          </cell>
          <cell r="Q3" t="str">
            <v>55000</v>
          </cell>
          <cell r="R3" t="str">
            <v>55100</v>
          </cell>
          <cell r="S3" t="str">
            <v>55200</v>
          </cell>
          <cell r="T3" t="str">
            <v>55300</v>
          </cell>
          <cell r="U3" t="str">
            <v>55400</v>
          </cell>
          <cell r="V3" t="str">
            <v>55500</v>
          </cell>
          <cell r="W3" t="str">
            <v>55600</v>
          </cell>
          <cell r="X3" t="str">
            <v>55700</v>
          </cell>
          <cell r="Y3" t="str">
            <v>55800</v>
          </cell>
          <cell r="Z3" t="str">
            <v>55900</v>
          </cell>
          <cell r="AA3" t="str">
            <v>56000</v>
          </cell>
          <cell r="AB3" t="str">
            <v>99100</v>
          </cell>
          <cell r="AC3" t="str">
            <v>99200</v>
          </cell>
          <cell r="AD3" t="str">
            <v>99300</v>
          </cell>
          <cell r="AE3" t="str">
            <v>99400</v>
          </cell>
          <cell r="AF3" t="str">
            <v>99500</v>
          </cell>
          <cell r="AG3" t="str">
            <v>99600</v>
          </cell>
          <cell r="AH3" t="str">
            <v>99700</v>
          </cell>
          <cell r="AI3" t="str">
            <v>99800</v>
          </cell>
          <cell r="AJ3" t="str">
            <v>99900</v>
          </cell>
          <cell r="AK3" t="str">
            <v>100000</v>
          </cell>
          <cell r="AL3" t="str">
            <v>100100</v>
          </cell>
          <cell r="AM3" t="str">
            <v>100200</v>
          </cell>
          <cell r="AN3" t="str">
            <v>100300</v>
          </cell>
          <cell r="AO3" t="str">
            <v>100400</v>
          </cell>
          <cell r="AP3" t="str">
            <v>100500</v>
          </cell>
          <cell r="AQ3" t="str">
            <v>100600</v>
          </cell>
          <cell r="AR3" t="str">
            <v>100700</v>
          </cell>
          <cell r="AS3" t="str">
            <v>100800</v>
          </cell>
        </row>
        <row r="4">
          <cell r="B4" t="str">
            <v>DI00904</v>
          </cell>
          <cell r="C4" t="str">
            <v>SALTINO</v>
          </cell>
          <cell r="D4">
            <v>5.5310935640343</v>
          </cell>
          <cell r="E4">
            <v>171</v>
          </cell>
          <cell r="F4">
            <v>145</v>
          </cell>
        </row>
        <row r="4">
          <cell r="H4">
            <v>115</v>
          </cell>
        </row>
        <row r="4">
          <cell r="J4">
            <v>4</v>
          </cell>
          <cell r="K4">
            <v>22</v>
          </cell>
          <cell r="L4">
            <v>52630.4763009947</v>
          </cell>
          <cell r="M4">
            <v>28145.009401379</v>
          </cell>
          <cell r="N4">
            <v>27614.667821991</v>
          </cell>
          <cell r="O4">
            <v>0</v>
          </cell>
          <cell r="P4">
            <v>0</v>
          </cell>
          <cell r="Q4">
            <v>0</v>
          </cell>
          <cell r="R4">
            <v>0</v>
          </cell>
          <cell r="S4">
            <v>1</v>
          </cell>
          <cell r="T4">
            <v>1</v>
          </cell>
          <cell r="U4" t="str">
            <v>B</v>
          </cell>
          <cell r="V4" t="str">
            <v>C</v>
          </cell>
          <cell r="W4" t="str">
            <v>C</v>
          </cell>
          <cell r="X4" t="str">
            <v>A</v>
          </cell>
          <cell r="Y4" t="str">
            <v>A</v>
          </cell>
          <cell r="Z4" t="str">
            <v>A</v>
          </cell>
          <cell r="AA4">
            <v>43262</v>
          </cell>
          <cell r="AB4">
            <v>105</v>
          </cell>
          <cell r="AC4">
            <v>0</v>
          </cell>
          <cell r="AD4" t="str">
            <v>A</v>
          </cell>
          <cell r="AE4">
            <v>0</v>
          </cell>
          <cell r="AF4" t="str">
            <v>A</v>
          </cell>
        </row>
        <row r="4">
          <cell r="AO4">
            <v>171</v>
          </cell>
          <cell r="AP4">
            <v>0</v>
          </cell>
        </row>
      </sheetData>
      <sheetData sheetId="18"/>
      <sheetData sheetId="19"/>
      <sheetData sheetId="20"/>
      <sheetData sheetId="21"/>
      <sheetData sheetId="22"/>
      <sheetData sheetId="23"/>
      <sheetData sheetId="24"/>
      <sheetData sheetId="25"/>
    </sheetDataSet>
  </externalBook>
</externalLink>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B0F0"/>
    <pageSetUpPr fitToPage="false"/>
  </sheetPr>
  <dimension ref="A1:A44"/>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E41" activeCellId="0" sqref="E41"/>
    </sheetView>
  </sheetViews>
  <sheetFormatPr defaultColWidth="9.1484375" defaultRowHeight="12.75" zeroHeight="false" outlineLevelRow="0" outlineLevelCol="0"/>
  <cols>
    <col collapsed="false" customWidth="true" hidden="false" outlineLevel="0" max="1" min="1" style="1" width="84.71"/>
    <col collapsed="false" customWidth="false" hidden="false" outlineLevel="0" max="1024" min="2" style="2" width="9.13"/>
  </cols>
  <sheetData>
    <row r="1" customFormat="false" ht="42" hidden="false" customHeight="true" outlineLevel="0" collapsed="false">
      <c r="A1" s="3" t="s">
        <v>0</v>
      </c>
    </row>
    <row r="2" customFormat="false" ht="89.25" hidden="false" customHeight="true" outlineLevel="0" collapsed="false">
      <c r="A2" s="3" t="s">
        <v>1</v>
      </c>
    </row>
    <row r="3" customFormat="false" ht="89.25" hidden="false" customHeight="true" outlineLevel="0" collapsed="false">
      <c r="A3" s="4" t="s">
        <v>2</v>
      </c>
    </row>
    <row r="4" customFormat="false" ht="18" hidden="false" customHeight="true" outlineLevel="0" collapsed="false">
      <c r="A4" s="5" t="s">
        <v>3</v>
      </c>
    </row>
    <row r="5" customFormat="false" ht="21.75" hidden="false" customHeight="true" outlineLevel="0" collapsed="false">
      <c r="A5" s="6" t="s">
        <v>4</v>
      </c>
    </row>
    <row r="6" customFormat="false" ht="25.5" hidden="false" customHeight="false" outlineLevel="0" collapsed="false">
      <c r="A6" s="5" t="s">
        <v>5</v>
      </c>
    </row>
    <row r="7" customFormat="false" ht="178.5" hidden="false" customHeight="false" outlineLevel="0" collapsed="false">
      <c r="A7" s="6" t="s">
        <v>6</v>
      </c>
    </row>
    <row r="8" customFormat="false" ht="12.75" hidden="false" customHeight="false" outlineLevel="0" collapsed="false">
      <c r="A8" s="5" t="s">
        <v>7</v>
      </c>
    </row>
    <row r="9" customFormat="false" ht="242.25" hidden="false" customHeight="false" outlineLevel="0" collapsed="false">
      <c r="A9" s="6" t="s">
        <v>8</v>
      </c>
    </row>
    <row r="10" customFormat="false" ht="12.75" hidden="false" customHeight="false" outlineLevel="0" collapsed="false">
      <c r="A10" s="5" t="s">
        <v>9</v>
      </c>
    </row>
    <row r="11" customFormat="false" ht="255" hidden="false" customHeight="false" outlineLevel="0" collapsed="false">
      <c r="A11" s="6" t="s">
        <v>10</v>
      </c>
    </row>
    <row r="12" customFormat="false" ht="12.75" hidden="false" customHeight="false" outlineLevel="0" collapsed="false">
      <c r="A12" s="5" t="s">
        <v>11</v>
      </c>
    </row>
    <row r="13" customFormat="false" ht="89.25" hidden="false" customHeight="false" outlineLevel="0" collapsed="false">
      <c r="A13" s="6" t="s">
        <v>12</v>
      </c>
    </row>
    <row r="14" customFormat="false" ht="12.75" hidden="false" customHeight="false" outlineLevel="0" collapsed="false">
      <c r="A14" s="5" t="s">
        <v>13</v>
      </c>
    </row>
    <row r="15" customFormat="false" ht="114.75" hidden="false" customHeight="false" outlineLevel="0" collapsed="false">
      <c r="A15" s="6" t="s">
        <v>14</v>
      </c>
    </row>
    <row r="16" customFormat="false" ht="12.75" hidden="false" customHeight="false" outlineLevel="0" collapsed="false">
      <c r="A16" s="5" t="s">
        <v>15</v>
      </c>
    </row>
    <row r="17" customFormat="false" ht="127.5" hidden="false" customHeight="false" outlineLevel="0" collapsed="false">
      <c r="A17" s="7" t="s">
        <v>16</v>
      </c>
    </row>
    <row r="18" customFormat="false" ht="102" hidden="false" customHeight="false" outlineLevel="0" collapsed="false">
      <c r="A18" s="6" t="s">
        <v>17</v>
      </c>
    </row>
    <row r="19" customFormat="false" ht="12.75" hidden="false" customHeight="false" outlineLevel="0" collapsed="false">
      <c r="A19" s="5" t="s">
        <v>18</v>
      </c>
    </row>
    <row r="20" customFormat="false" ht="76.5" hidden="false" customHeight="false" outlineLevel="0" collapsed="false">
      <c r="A20" s="6" t="s">
        <v>19</v>
      </c>
    </row>
    <row r="21" customFormat="false" ht="12.75" hidden="false" customHeight="false" outlineLevel="0" collapsed="false">
      <c r="A21" s="5" t="s">
        <v>20</v>
      </c>
    </row>
    <row r="22" customFormat="false" ht="114.75" hidden="false" customHeight="false" outlineLevel="0" collapsed="false">
      <c r="A22" s="6" t="s">
        <v>21</v>
      </c>
    </row>
    <row r="23" customFormat="false" ht="12.75" hidden="false" customHeight="false" outlineLevel="0" collapsed="false">
      <c r="A23" s="5" t="s">
        <v>22</v>
      </c>
    </row>
    <row r="24" customFormat="false" ht="51" hidden="false" customHeight="false" outlineLevel="0" collapsed="false">
      <c r="A24" s="6" t="s">
        <v>23</v>
      </c>
    </row>
    <row r="25" customFormat="false" ht="12.75" hidden="false" customHeight="false" outlineLevel="0" collapsed="false">
      <c r="A25" s="5" t="s">
        <v>24</v>
      </c>
    </row>
    <row r="26" customFormat="false" ht="229.5" hidden="false" customHeight="false" outlineLevel="0" collapsed="false">
      <c r="A26" s="6" t="s">
        <v>25</v>
      </c>
    </row>
    <row r="27" customFormat="false" ht="12.75" hidden="false" customHeight="false" outlineLevel="0" collapsed="false">
      <c r="A27" s="5" t="s">
        <v>26</v>
      </c>
    </row>
    <row r="28" customFormat="false" ht="25.5" hidden="false" customHeight="false" outlineLevel="0" collapsed="false">
      <c r="A28" s="7" t="s">
        <v>27</v>
      </c>
    </row>
    <row r="29" customFormat="false" ht="267.75" hidden="false" customHeight="false" outlineLevel="0" collapsed="false">
      <c r="A29" s="8" t="s">
        <v>28</v>
      </c>
    </row>
    <row r="30" customFormat="false" ht="229.5" hidden="false" customHeight="false" outlineLevel="0" collapsed="false">
      <c r="A30" s="8" t="s">
        <v>29</v>
      </c>
    </row>
    <row r="31" customFormat="false" ht="216.75" hidden="false" customHeight="false" outlineLevel="0" collapsed="false">
      <c r="A31" s="8" t="s">
        <v>30</v>
      </c>
    </row>
    <row r="32" customFormat="false" ht="127.5" hidden="false" customHeight="false" outlineLevel="0" collapsed="false">
      <c r="A32" s="8" t="s">
        <v>31</v>
      </c>
    </row>
    <row r="33" customFormat="false" ht="242.25" hidden="false" customHeight="false" outlineLevel="0" collapsed="false">
      <c r="A33" s="8" t="s">
        <v>32</v>
      </c>
    </row>
    <row r="34" customFormat="false" ht="127.5" hidden="false" customHeight="false" outlineLevel="0" collapsed="false">
      <c r="A34" s="9" t="s">
        <v>33</v>
      </c>
    </row>
    <row r="35" customFormat="false" ht="12.75" hidden="false" customHeight="false" outlineLevel="0" collapsed="false">
      <c r="A35" s="5" t="s">
        <v>34</v>
      </c>
    </row>
    <row r="36" customFormat="false" ht="89.25" hidden="false" customHeight="false" outlineLevel="0" collapsed="false">
      <c r="A36" s="6" t="s">
        <v>35</v>
      </c>
    </row>
    <row r="37" customFormat="false" ht="12.75" hidden="false" customHeight="false" outlineLevel="0" collapsed="false">
      <c r="A37" s="5" t="s">
        <v>36</v>
      </c>
    </row>
    <row r="38" customFormat="false" ht="89.25" hidden="false" customHeight="false" outlineLevel="0" collapsed="false">
      <c r="A38" s="6" t="s">
        <v>37</v>
      </c>
    </row>
    <row r="39" customFormat="false" ht="12.75" hidden="false" customHeight="false" outlineLevel="0" collapsed="false">
      <c r="A39" s="5" t="s">
        <v>38</v>
      </c>
    </row>
    <row r="40" customFormat="false" ht="165.75" hidden="false" customHeight="false" outlineLevel="0" collapsed="false">
      <c r="A40" s="6" t="s">
        <v>39</v>
      </c>
    </row>
    <row r="41" customFormat="false" ht="56.25" hidden="false" customHeight="true" outlineLevel="0" collapsed="false">
      <c r="A41" s="10" t="s">
        <v>40</v>
      </c>
    </row>
    <row r="42" customFormat="false" ht="76.5" hidden="false" customHeight="false" outlineLevel="0" collapsed="false">
      <c r="A42" s="11" t="s">
        <v>41</v>
      </c>
    </row>
    <row r="44" customFormat="false" ht="12.75" hidden="false" customHeight="false" outlineLevel="0" collapsed="false">
      <c r="A44" s="1" t="s">
        <v>42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H9"/>
  <sheetViews>
    <sheetView showFormulas="false" showGridLines="true" showRowColHeaders="true" showZeros="true" rightToLeft="false" tabSelected="false" showOutlineSymbols="true" defaultGridColor="true" view="normal" topLeftCell="BC1" colorId="64" zoomScale="90" zoomScaleNormal="90" zoomScalePageLayoutView="100" workbookViewId="0">
      <selection pane="topLeft" activeCell="A4" activeCellId="0" sqref="A4"/>
    </sheetView>
  </sheetViews>
  <sheetFormatPr defaultColWidth="10.72265625" defaultRowHeight="12.75" zeroHeight="false" outlineLevelRow="0" outlineLevelCol="0"/>
  <cols>
    <col collapsed="false" customWidth="true" hidden="false" outlineLevel="0" max="1" min="1" style="0" width="9"/>
    <col collapsed="false" customWidth="true" hidden="false" outlineLevel="0" max="2" min="2" style="0" width="12.29"/>
    <col collapsed="false" customWidth="true" hidden="false" outlineLevel="0" max="3" min="3" style="0" width="36.99"/>
    <col collapsed="false" customWidth="true" hidden="false" outlineLevel="0" max="5" min="4" style="0" width="12.57"/>
    <col collapsed="false" customWidth="true" hidden="false" outlineLevel="0" max="7" min="6" style="0" width="9"/>
    <col collapsed="false" customWidth="true" hidden="false" outlineLevel="0" max="8" min="8" style="0" width="11.42"/>
    <col collapsed="false" customWidth="true" hidden="false" outlineLevel="0" max="9" min="9" style="0" width="9"/>
    <col collapsed="false" customWidth="true" hidden="false" outlineLevel="0" max="10" min="10" style="0" width="22.43"/>
    <col collapsed="false" customWidth="true" hidden="false" outlineLevel="0" max="11" min="11" style="0" width="29.14"/>
    <col collapsed="false" customWidth="true" hidden="false" outlineLevel="0" max="12" min="12" style="0" width="9"/>
    <col collapsed="false" customWidth="true" hidden="false" outlineLevel="0" max="13" min="13" style="0" width="47.86"/>
    <col collapsed="false" customWidth="true" hidden="false" outlineLevel="0" max="14" min="14" style="0" width="11.99"/>
    <col collapsed="false" customWidth="true" hidden="false" outlineLevel="0" max="21" min="15" style="0" width="9"/>
    <col collapsed="false" customWidth="true" hidden="false" outlineLevel="0" max="22" min="22" style="0" width="11.3"/>
    <col collapsed="false" customWidth="true" hidden="false" outlineLevel="0" max="24" min="23" style="0" width="9"/>
    <col collapsed="false" customWidth="true" hidden="false" outlineLevel="0" max="25" min="25" style="0" width="11.99"/>
    <col collapsed="false" customWidth="true" hidden="false" outlineLevel="0" max="26" min="26" style="0" width="9"/>
    <col collapsed="false" customWidth="true" hidden="false" outlineLevel="0" max="27" min="27" style="0" width="11.99"/>
    <col collapsed="false" customWidth="true" hidden="false" outlineLevel="0" max="51" min="28" style="0" width="9"/>
    <col collapsed="false" customWidth="true" hidden="false" outlineLevel="0" max="52" min="52" style="0" width="12.42"/>
    <col collapsed="false" customWidth="true" hidden="false" outlineLevel="0" max="53" min="53" style="0" width="15.87"/>
    <col collapsed="false" customWidth="true" hidden="false" outlineLevel="0" max="54" min="54" style="0" width="16.14"/>
    <col collapsed="false" customWidth="true" hidden="false" outlineLevel="0" max="55" min="55" style="0" width="22.86"/>
    <col collapsed="false" customWidth="true" hidden="false" outlineLevel="0" max="57" min="56" style="118" width="24"/>
    <col collapsed="false" customWidth="true" hidden="false" outlineLevel="0" max="58" min="58" style="0" width="18.71"/>
    <col collapsed="false" customWidth="true" hidden="false" outlineLevel="0" max="59" min="59" style="0" width="21.86"/>
    <col collapsed="false" customWidth="true" hidden="false" outlineLevel="0" max="60" min="60" style="0" width="18"/>
    <col collapsed="false" customWidth="true" hidden="false" outlineLevel="0" max="61" min="61" style="0" width="12.14"/>
    <col collapsed="false" customWidth="true" hidden="false" outlineLevel="0" max="66" min="62" style="0" width="9.13"/>
    <col collapsed="false" customWidth="false" hidden="false" outlineLevel="0" max="108" min="67" style="118" width="10.71"/>
    <col collapsed="false" customWidth="true" hidden="false" outlineLevel="0" max="109" min="109" style="118" width="15.29"/>
    <col collapsed="false" customWidth="true" hidden="false" outlineLevel="0" max="110" min="110" style="118" width="19.57"/>
    <col collapsed="false" customWidth="true" hidden="false" outlineLevel="0" max="111" min="111" style="118" width="39.28"/>
    <col collapsed="false" customWidth="true" hidden="false" outlineLevel="0" max="112" min="112" style="118" width="31.86"/>
    <col collapsed="false" customWidth="false" hidden="false" outlineLevel="0" max="1024" min="113" style="118" width="10.71"/>
  </cols>
  <sheetData>
    <row r="1" s="130" customFormat="true" ht="67.5" hidden="false" customHeight="false" outlineLevel="0" collapsed="false">
      <c r="A1" s="119" t="s">
        <v>11456</v>
      </c>
      <c r="B1" s="119" t="s">
        <v>11457</v>
      </c>
      <c r="C1" s="119" t="s">
        <v>11458</v>
      </c>
      <c r="D1" s="119" t="s">
        <v>11459</v>
      </c>
      <c r="E1" s="119" t="s">
        <v>11460</v>
      </c>
      <c r="F1" s="119" t="s">
        <v>11461</v>
      </c>
      <c r="G1" s="120" t="s">
        <v>11462</v>
      </c>
      <c r="H1" s="120" t="s">
        <v>11463</v>
      </c>
      <c r="I1" s="119" t="s">
        <v>11464</v>
      </c>
      <c r="J1" s="119" t="s">
        <v>11465</v>
      </c>
      <c r="K1" s="119" t="s">
        <v>11466</v>
      </c>
      <c r="L1" s="119" t="s">
        <v>11467</v>
      </c>
      <c r="M1" s="119" t="s">
        <v>11468</v>
      </c>
      <c r="N1" s="119" t="s">
        <v>11469</v>
      </c>
      <c r="O1" s="119" t="s">
        <v>11470</v>
      </c>
      <c r="P1" s="119" t="s">
        <v>11471</v>
      </c>
      <c r="Q1" s="120" t="s">
        <v>11472</v>
      </c>
      <c r="R1" s="119" t="s">
        <v>11473</v>
      </c>
      <c r="S1" s="119" t="s">
        <v>11474</v>
      </c>
      <c r="T1" s="119" t="s">
        <v>11475</v>
      </c>
      <c r="U1" s="119" t="s">
        <v>11476</v>
      </c>
      <c r="V1" s="119" t="s">
        <v>11477</v>
      </c>
      <c r="W1" s="119" t="s">
        <v>11652</v>
      </c>
      <c r="X1" s="119" t="s">
        <v>11479</v>
      </c>
      <c r="Y1" s="119" t="s">
        <v>11480</v>
      </c>
      <c r="Z1" s="119" t="s">
        <v>11481</v>
      </c>
      <c r="AA1" s="119" t="s">
        <v>11482</v>
      </c>
      <c r="AB1" s="119" t="s">
        <v>11483</v>
      </c>
      <c r="AC1" s="119" t="s">
        <v>11484</v>
      </c>
      <c r="AD1" s="119" t="s">
        <v>11653</v>
      </c>
      <c r="AE1" s="119" t="s">
        <v>11654</v>
      </c>
      <c r="AF1" s="119" t="s">
        <v>11655</v>
      </c>
      <c r="AG1" s="119" t="s">
        <v>11491</v>
      </c>
      <c r="AH1" s="119" t="s">
        <v>11492</v>
      </c>
      <c r="AI1" s="119" t="s">
        <v>11493</v>
      </c>
      <c r="AJ1" s="119" t="s">
        <v>11656</v>
      </c>
      <c r="AK1" s="119" t="s">
        <v>11657</v>
      </c>
      <c r="AL1" s="119" t="s">
        <v>11496</v>
      </c>
      <c r="AM1" s="119" t="s">
        <v>11497</v>
      </c>
      <c r="AN1" s="119" t="s">
        <v>11498</v>
      </c>
      <c r="AO1" s="119" t="s">
        <v>11499</v>
      </c>
      <c r="AP1" s="119" t="s">
        <v>11658</v>
      </c>
      <c r="AQ1" s="119" t="s">
        <v>11501</v>
      </c>
      <c r="AR1" s="119" t="s">
        <v>11502</v>
      </c>
      <c r="AS1" s="119" t="s">
        <v>11503</v>
      </c>
      <c r="AT1" s="119" t="s">
        <v>11504</v>
      </c>
      <c r="AU1" s="119" t="s">
        <v>11505</v>
      </c>
      <c r="AV1" s="119" t="s">
        <v>11506</v>
      </c>
      <c r="AW1" s="119" t="s">
        <v>11507</v>
      </c>
      <c r="AX1" s="119" t="s">
        <v>11508</v>
      </c>
      <c r="AY1" s="119" t="s">
        <v>11509</v>
      </c>
      <c r="AZ1" s="121" t="s">
        <v>11510</v>
      </c>
      <c r="BA1" s="138"/>
      <c r="BC1" s="138"/>
      <c r="BF1" s="122"/>
      <c r="BG1" s="122" t="s">
        <v>11511</v>
      </c>
      <c r="BH1" s="122" t="n">
        <f aca="false">+COUNTA(B:B)-3</f>
        <v>0</v>
      </c>
      <c r="BI1" s="157"/>
      <c r="BJ1" s="157"/>
      <c r="BK1" s="157"/>
      <c r="BL1" s="157"/>
      <c r="BM1" s="157"/>
      <c r="BN1" s="157"/>
      <c r="BO1" s="157"/>
      <c r="BP1" s="157"/>
      <c r="BQ1" s="157"/>
      <c r="BR1" s="157"/>
      <c r="BS1" s="157"/>
      <c r="BT1" s="157"/>
      <c r="BU1" s="157"/>
      <c r="BV1" s="157"/>
      <c r="BW1" s="157"/>
      <c r="BX1" s="157"/>
      <c r="BY1" s="157"/>
      <c r="BZ1" s="157"/>
      <c r="CA1" s="157"/>
      <c r="CB1" s="157"/>
      <c r="CC1" s="157"/>
      <c r="CD1" s="157"/>
      <c r="CE1" s="157"/>
      <c r="CF1" s="157"/>
      <c r="CG1" s="157"/>
      <c r="CH1" s="157"/>
      <c r="CI1" s="157"/>
      <c r="CJ1" s="157"/>
      <c r="CK1" s="157"/>
      <c r="CL1" s="157"/>
      <c r="CM1" s="157"/>
      <c r="CN1" s="157"/>
      <c r="CO1" s="157"/>
      <c r="CP1" s="157"/>
      <c r="CQ1" s="157"/>
      <c r="CR1" s="157"/>
      <c r="CS1" s="157"/>
      <c r="CT1" s="157"/>
      <c r="CU1" s="157"/>
      <c r="CV1" s="157"/>
      <c r="CW1" s="157"/>
      <c r="CX1" s="157"/>
      <c r="CY1" s="157"/>
      <c r="CZ1" s="157"/>
      <c r="DA1" s="157"/>
      <c r="DB1" s="157"/>
      <c r="DC1" s="157"/>
      <c r="DD1" s="157"/>
      <c r="DG1" s="125" t="s">
        <v>11512</v>
      </c>
      <c r="DH1" s="125" t="str">
        <f aca="false">IF(SUM(BA:BA)=SUM(BB:BB),"OK","Errore: ripetizione codice origine")</f>
        <v>OK</v>
      </c>
    </row>
    <row r="2" s="158" customFormat="true" ht="90" hidden="false" customHeight="false" outlineLevel="0" collapsed="false">
      <c r="A2" s="126" t="s">
        <v>11659</v>
      </c>
      <c r="B2" s="126" t="s">
        <v>11514</v>
      </c>
      <c r="C2" s="126" t="s">
        <v>11515</v>
      </c>
      <c r="D2" s="126" t="s">
        <v>11516</v>
      </c>
      <c r="E2" s="126" t="s">
        <v>11517</v>
      </c>
      <c r="F2" s="126" t="s">
        <v>11518</v>
      </c>
      <c r="G2" s="127" t="s">
        <v>11519</v>
      </c>
      <c r="H2" s="127" t="s">
        <v>11520</v>
      </c>
      <c r="I2" s="126" t="s">
        <v>11521</v>
      </c>
      <c r="J2" s="126" t="s">
        <v>11522</v>
      </c>
      <c r="K2" s="126" t="s">
        <v>11523</v>
      </c>
      <c r="L2" s="126" t="s">
        <v>11524</v>
      </c>
      <c r="M2" s="126" t="s">
        <v>11525</v>
      </c>
      <c r="N2" s="126" t="s">
        <v>11526</v>
      </c>
      <c r="O2" s="126" t="s">
        <v>11527</v>
      </c>
      <c r="P2" s="126" t="s">
        <v>11528</v>
      </c>
      <c r="Q2" s="127" t="s">
        <v>11529</v>
      </c>
      <c r="R2" s="126" t="s">
        <v>11530</v>
      </c>
      <c r="S2" s="126" t="s">
        <v>11531</v>
      </c>
      <c r="T2" s="126" t="s">
        <v>11532</v>
      </c>
      <c r="U2" s="126" t="s">
        <v>11533</v>
      </c>
      <c r="V2" s="126" t="s">
        <v>11534</v>
      </c>
      <c r="W2" s="126" t="s">
        <v>11660</v>
      </c>
      <c r="X2" s="126" t="s">
        <v>11536</v>
      </c>
      <c r="Y2" s="126" t="s">
        <v>11537</v>
      </c>
      <c r="Z2" s="126" t="s">
        <v>11538</v>
      </c>
      <c r="AA2" s="126" t="s">
        <v>11539</v>
      </c>
      <c r="AB2" s="126" t="s">
        <v>11540</v>
      </c>
      <c r="AC2" s="126" t="s">
        <v>11541</v>
      </c>
      <c r="AD2" s="126" t="s">
        <v>11661</v>
      </c>
      <c r="AE2" s="126" t="s">
        <v>11662</v>
      </c>
      <c r="AF2" s="126" t="s">
        <v>11663</v>
      </c>
      <c r="AG2" s="126" t="s">
        <v>11548</v>
      </c>
      <c r="AH2" s="126" t="s">
        <v>11549</v>
      </c>
      <c r="AI2" s="126" t="s">
        <v>11550</v>
      </c>
      <c r="AJ2" s="126" t="s">
        <v>11551</v>
      </c>
      <c r="AK2" s="126" t="s">
        <v>11552</v>
      </c>
      <c r="AL2" s="126" t="s">
        <v>11553</v>
      </c>
      <c r="AM2" s="126" t="s">
        <v>11554</v>
      </c>
      <c r="AN2" s="126" t="s">
        <v>11555</v>
      </c>
      <c r="AO2" s="126" t="s">
        <v>11556</v>
      </c>
      <c r="AP2" s="126" t="s">
        <v>11664</v>
      </c>
      <c r="AQ2" s="126" t="s">
        <v>11558</v>
      </c>
      <c r="AR2" s="126" t="s">
        <v>11559</v>
      </c>
      <c r="AS2" s="126" t="s">
        <v>11560</v>
      </c>
      <c r="AT2" s="126" t="s">
        <v>11561</v>
      </c>
      <c r="AU2" s="126" t="s">
        <v>11562</v>
      </c>
      <c r="AV2" s="126" t="s">
        <v>11563</v>
      </c>
      <c r="AW2" s="126" t="s">
        <v>11564</v>
      </c>
      <c r="AX2" s="126" t="s">
        <v>11565</v>
      </c>
      <c r="AY2" s="126" t="s">
        <v>11566</v>
      </c>
      <c r="AZ2" s="128"/>
      <c r="BA2" s="138"/>
      <c r="BB2" s="129"/>
      <c r="BC2" s="138"/>
      <c r="BD2" s="130"/>
      <c r="BE2" s="130"/>
      <c r="BF2" s="122"/>
      <c r="BG2" s="122" t="s">
        <v>11567</v>
      </c>
      <c r="BH2" s="122" t="n">
        <f aca="false">+COUNTA([2]Laghi!B$1:B$1048576)-3</f>
        <v>1</v>
      </c>
      <c r="BI2" s="157"/>
      <c r="BJ2" s="157"/>
      <c r="BK2" s="157"/>
      <c r="BL2" s="157"/>
      <c r="BM2" s="157"/>
      <c r="BN2" s="157"/>
      <c r="BO2" s="157"/>
      <c r="BP2" s="157"/>
      <c r="BQ2" s="157"/>
      <c r="BR2" s="157"/>
      <c r="BS2" s="157"/>
      <c r="BT2" s="157"/>
      <c r="BU2" s="157"/>
      <c r="BV2" s="157"/>
      <c r="BW2" s="157"/>
      <c r="BX2" s="157"/>
      <c r="BY2" s="157"/>
      <c r="BZ2" s="157"/>
      <c r="CA2" s="157"/>
      <c r="CB2" s="157"/>
      <c r="CC2" s="157"/>
      <c r="CD2" s="157"/>
      <c r="CE2" s="157"/>
      <c r="CF2" s="157"/>
      <c r="CG2" s="157"/>
      <c r="CH2" s="157"/>
      <c r="CI2" s="157"/>
      <c r="CJ2" s="157"/>
      <c r="CK2" s="157"/>
      <c r="CL2" s="157"/>
      <c r="CM2" s="157"/>
      <c r="CN2" s="157"/>
      <c r="CO2" s="157"/>
      <c r="CP2" s="157"/>
      <c r="CQ2" s="157"/>
      <c r="CR2" s="157"/>
      <c r="CS2" s="157"/>
      <c r="CT2" s="157"/>
      <c r="CU2" s="157"/>
      <c r="CV2" s="157"/>
      <c r="CW2" s="157"/>
      <c r="CX2" s="157"/>
      <c r="CY2" s="157"/>
      <c r="CZ2" s="157"/>
      <c r="DA2" s="157"/>
      <c r="DB2" s="157"/>
      <c r="DC2" s="157"/>
      <c r="DD2" s="157"/>
      <c r="DF2" s="130"/>
      <c r="DG2" s="153" t="s">
        <v>11665</v>
      </c>
      <c r="DH2" s="159" t="str">
        <f aca="false">+IF(SUM(BC:BC)=0,"OK","NO, stato nuove opere non congruente")</f>
        <v>OK</v>
      </c>
    </row>
    <row r="3" s="130" customFormat="true" ht="69.75" hidden="false" customHeight="true" outlineLevel="0" collapsed="false">
      <c r="A3" s="133" t="s">
        <v>11666</v>
      </c>
      <c r="B3" s="133" t="s">
        <v>11667</v>
      </c>
      <c r="C3" s="133" t="s">
        <v>11668</v>
      </c>
      <c r="D3" s="133" t="s">
        <v>11669</v>
      </c>
      <c r="E3" s="133" t="s">
        <v>11670</v>
      </c>
      <c r="F3" s="133" t="s">
        <v>11671</v>
      </c>
      <c r="G3" s="133" t="n">
        <v>111000</v>
      </c>
      <c r="H3" s="133" t="n">
        <v>111100</v>
      </c>
      <c r="I3" s="133" t="s">
        <v>11672</v>
      </c>
      <c r="J3" s="133" t="s">
        <v>11673</v>
      </c>
      <c r="K3" s="133" t="s">
        <v>11674</v>
      </c>
      <c r="L3" s="133" t="s">
        <v>11675</v>
      </c>
      <c r="M3" s="133" t="s">
        <v>11676</v>
      </c>
      <c r="N3" s="133" t="s">
        <v>11677</v>
      </c>
      <c r="O3" s="133" t="s">
        <v>11678</v>
      </c>
      <c r="P3" s="133" t="s">
        <v>11679</v>
      </c>
      <c r="Q3" s="133" t="n">
        <v>111200</v>
      </c>
      <c r="R3" s="133" t="s">
        <v>11680</v>
      </c>
      <c r="S3" s="133" t="s">
        <v>11681</v>
      </c>
      <c r="T3" s="133" t="s">
        <v>11682</v>
      </c>
      <c r="U3" s="133" t="s">
        <v>11683</v>
      </c>
      <c r="V3" s="133" t="s">
        <v>11684</v>
      </c>
      <c r="W3" s="133" t="s">
        <v>11685</v>
      </c>
      <c r="X3" s="133" t="s">
        <v>11686</v>
      </c>
      <c r="Y3" s="133" t="s">
        <v>11687</v>
      </c>
      <c r="Z3" s="133" t="s">
        <v>11688</v>
      </c>
      <c r="AA3" s="133" t="s">
        <v>11689</v>
      </c>
      <c r="AB3" s="133" t="s">
        <v>11690</v>
      </c>
      <c r="AC3" s="133" t="s">
        <v>11691</v>
      </c>
      <c r="AD3" s="133" t="s">
        <v>11692</v>
      </c>
      <c r="AE3" s="133" t="s">
        <v>11693</v>
      </c>
      <c r="AF3" s="133" t="s">
        <v>11694</v>
      </c>
      <c r="AG3" s="133" t="s">
        <v>11695</v>
      </c>
      <c r="AH3" s="133" t="s">
        <v>11696</v>
      </c>
      <c r="AI3" s="133" t="s">
        <v>11697</v>
      </c>
      <c r="AJ3" s="133" t="s">
        <v>11698</v>
      </c>
      <c r="AK3" s="133" t="s">
        <v>11699</v>
      </c>
      <c r="AL3" s="133" t="s">
        <v>11700</v>
      </c>
      <c r="AM3" s="133" t="s">
        <v>11701</v>
      </c>
      <c r="AN3" s="133" t="s">
        <v>11702</v>
      </c>
      <c r="AO3" s="133" t="s">
        <v>11703</v>
      </c>
      <c r="AP3" s="133" t="s">
        <v>11704</v>
      </c>
      <c r="AQ3" s="133" t="s">
        <v>11705</v>
      </c>
      <c r="AR3" s="133" t="s">
        <v>11706</v>
      </c>
      <c r="AS3" s="133" t="s">
        <v>11707</v>
      </c>
      <c r="AT3" s="133" t="s">
        <v>11708</v>
      </c>
      <c r="AU3" s="133" t="s">
        <v>11709</v>
      </c>
      <c r="AV3" s="133" t="s">
        <v>11710</v>
      </c>
      <c r="AW3" s="133" t="s">
        <v>11711</v>
      </c>
      <c r="AX3" s="133" t="s">
        <v>11712</v>
      </c>
      <c r="AY3" s="133" t="s">
        <v>11713</v>
      </c>
      <c r="AZ3" s="134"/>
      <c r="BA3" s="135" t="s">
        <v>11620</v>
      </c>
      <c r="BB3" s="136" t="s">
        <v>11621</v>
      </c>
      <c r="BC3" s="135" t="s">
        <v>11622</v>
      </c>
      <c r="BD3" s="135" t="s">
        <v>11714</v>
      </c>
      <c r="BE3" s="135" t="s">
        <v>11624</v>
      </c>
      <c r="BF3" s="122" t="s">
        <v>11625</v>
      </c>
      <c r="BG3" s="122" t="str">
        <f aca="false">+A1</f>
        <v>codice opera [idt]</v>
      </c>
      <c r="BH3" s="122" t="str">
        <f aca="false">+B1</f>
        <v>codice origine [testo]</v>
      </c>
      <c r="BI3" s="122" t="str">
        <f aca="false">+C1</f>
        <v>descrizione impianto [testo]</v>
      </c>
      <c r="BJ3" s="122" t="str">
        <f aca="false">+D1</f>
        <v>g.boaga NORD [m]</v>
      </c>
      <c r="BK3" s="122" t="str">
        <f aca="false">+E1</f>
        <v>g.boaga EST [m]</v>
      </c>
      <c r="BL3" s="122" t="str">
        <f aca="false">+F1</f>
        <v>fuso RIF. [nr]</v>
      </c>
      <c r="BM3" s="122" t="str">
        <f aca="false">+G1</f>
        <v>codice schema acquedottistico [idt]</v>
      </c>
      <c r="BN3" s="122" t="str">
        <f aca="false">+H1</f>
        <v>descrizione schema acquedottistico [testo]</v>
      </c>
      <c r="BO3" s="122" t="str">
        <f aca="false">+I1</f>
        <v>quota s.l.m [m]</v>
      </c>
      <c r="BP3" s="122" t="str">
        <f aca="false">+J1</f>
        <v>località [testo]</v>
      </c>
      <c r="BQ3" s="122" t="str">
        <f aca="false">+K1</f>
        <v>comune [istat]</v>
      </c>
      <c r="BR3" s="122" t="str">
        <f aca="false">+L1</f>
        <v>bacino appartenza corso acqua [testo]</v>
      </c>
      <c r="BS3" s="122" t="str">
        <f aca="false">+M1</f>
        <v>nome del corso acqua [testo]</v>
      </c>
      <c r="BT3" s="122" t="str">
        <f aca="false">+N1</f>
        <v>classe corso acqua [idn]</v>
      </c>
      <c r="BU3" s="122" t="str">
        <f aca="false">+O1</f>
        <v>estremi della concessione [testo]</v>
      </c>
      <c r="BV3" s="122" t="str">
        <f aca="false">+P1</f>
        <v>portata concessa uso potabile [l/s]</v>
      </c>
      <c r="BW3" s="122" t="str">
        <f aca="false">+Q1</f>
        <v>uso plurimo [sn]</v>
      </c>
      <c r="BX3" s="122" t="str">
        <f aca="false">+R1</f>
        <v>anno costruzione [anno]</v>
      </c>
      <c r="BY3" s="122" t="str">
        <f aca="false">+S1</f>
        <v>anno ristrutturazione [anno]</v>
      </c>
      <c r="BZ3" s="122" t="str">
        <f aca="false">+T1</f>
        <v>conservazione [idn]</v>
      </c>
      <c r="CA3" s="122" t="str">
        <f aca="false">+U1</f>
        <v>utilizzo (continuo,occasionale,periodico) [testo]</v>
      </c>
      <c r="CB3" s="122" t="str">
        <f aca="false">+V1</f>
        <v>utilizzo annuo (0 - 100) [%]</v>
      </c>
      <c r="CC3" s="122" t="str">
        <f aca="false">+W1</f>
        <v>area bacino afferente all'invaso [kmq]</v>
      </c>
      <c r="CD3" s="122" t="str">
        <f aca="false">+X1</f>
        <v>volume prelevato [mc/anno]</v>
      </c>
      <c r="CE3" s="122" t="str">
        <f aca="false">+Y1</f>
        <v>volume immesso in rete [mc/anno]</v>
      </c>
      <c r="CF3" s="122" t="str">
        <f aca="false">+Z1</f>
        <v>portata di esercizio [l/s]</v>
      </c>
      <c r="CG3" s="122" t="str">
        <f aca="false">+AA1</f>
        <v>portata derivata massima [l/s]</v>
      </c>
      <c r="CH3" s="122" t="str">
        <f aca="false">+AB1</f>
        <v>portata derivata minima [l/s]</v>
      </c>
      <c r="CI3" s="122" t="str">
        <f aca="false">+AC1</f>
        <v>portata derivabile massima [l/s]</v>
      </c>
      <c r="CJ3" s="122" t="str">
        <f aca="false">+AD1</f>
        <v>volume invaso [mc]</v>
      </c>
      <c r="CK3" s="122" t="str">
        <f aca="false">+AE1</f>
        <v>altezza diga [m]</v>
      </c>
      <c r="CL3" s="122" t="str">
        <f aca="false">+AF1</f>
        <v>invaso a norma collaudo [sn]</v>
      </c>
      <c r="CM3" s="122" t="str">
        <f aca="false">+AG1</f>
        <v>tipo telecontrollo [idn]</v>
      </c>
      <c r="CN3" s="122" t="str">
        <f aca="false">+AH1</f>
        <v>misura portata [sn]</v>
      </c>
      <c r="CO3" s="122" t="str">
        <f aca="false">+AI1</f>
        <v>zona tutela assoluta [sn]</v>
      </c>
      <c r="CP3" s="122" t="str">
        <f aca="false">+AJ1</f>
        <v>zona rispetto [sn]</v>
      </c>
      <c r="CQ3" s="122" t="str">
        <f aca="false">+AK1</f>
        <v>zona protezione [sn]</v>
      </c>
      <c r="CR3" s="122" t="str">
        <f aca="false">+AL1</f>
        <v>tipo di clorazione [idn]</v>
      </c>
      <c r="CS3" s="122" t="str">
        <f aca="false">+AM1</f>
        <v>anno istallazione cloratore [anno]</v>
      </c>
      <c r="CT3" s="122" t="str">
        <f aca="false">+AN1</f>
        <v>anno ristrutturazione cloratore [anno]</v>
      </c>
      <c r="CU3" s="122" t="str">
        <f aca="false">+AO1</f>
        <v>opera stato [idn]</v>
      </c>
      <c r="CV3" s="122" t="str">
        <f aca="false">+AP1</f>
        <v>ind.conf. area bacino afferente [idt]</v>
      </c>
      <c r="CW3" s="122" t="str">
        <f aca="false">+AQ1</f>
        <v>ind.conf. anno costruzione [idt]</v>
      </c>
      <c r="CX3" s="122" t="str">
        <f aca="false">+AR1</f>
        <v>ind.conf. anno ristrutturazione [idt]</v>
      </c>
      <c r="CY3" s="122" t="str">
        <f aca="false">+AS1</f>
        <v>ind.conf. volume prelevato [idt]</v>
      </c>
      <c r="CZ3" s="122" t="str">
        <f aca="false">+AT1</f>
        <v>ind.conf. volume immesso [idt]</v>
      </c>
      <c r="DA3" s="122" t="str">
        <f aca="false">+AU1</f>
        <v>ind.conf. portata esercizio [idt]</v>
      </c>
      <c r="DB3" s="122" t="str">
        <f aca="false">+AV1</f>
        <v>ind.conf. portata derivata max [idt]</v>
      </c>
      <c r="DC3" s="122" t="str">
        <f aca="false">+AW1</f>
        <v>ind.conf. portata derivata min [idt]</v>
      </c>
      <c r="DD3" s="122" t="str">
        <f aca="false">+AX1</f>
        <v>ind.conf. portata derivabile max [idt]</v>
      </c>
      <c r="DE3" s="137" t="s">
        <v>11626</v>
      </c>
      <c r="DF3" s="158"/>
      <c r="DG3" s="160" t="s">
        <v>11627</v>
      </c>
      <c r="DH3" s="161" t="str">
        <f aca="false">+IF(SUM(BD:BD)=0,"OK","Dati non completi")</f>
        <v>Dati non completi</v>
      </c>
    </row>
    <row r="4" s="118" customFormat="true" ht="43.5" hidden="false" customHeight="true" outlineLevel="0" collapsed="false">
      <c r="B4" s="162"/>
      <c r="C4" s="162"/>
      <c r="D4" s="163"/>
      <c r="E4" s="163"/>
      <c r="W4" s="164"/>
      <c r="AZ4" s="165"/>
      <c r="BA4" s="142" t="n">
        <f aca="false">+IF(B4&gt;0,1,0)</f>
        <v>0</v>
      </c>
      <c r="BB4" s="135" t="n">
        <f aca="false">COUNTIF(B:B,B4)</f>
        <v>0</v>
      </c>
      <c r="BC4" s="142" t="n">
        <f aca="false">+IF(R4=9999,0,IF(R4&lt;'[3]Input anno'!$A$1,0,IF(AO4&lt;4,0,1)))</f>
        <v>0</v>
      </c>
      <c r="BD4" s="143" t="n">
        <f aca="false">+IF(AO4&gt;=3,0,IF(COUNTIF(Laghi_inreti!A:A,B4)&gt;0,0,1))</f>
        <v>1</v>
      </c>
      <c r="BE4" s="143" t="n">
        <f aca="false">+IF(AO4&gt;=3,0,IF(COUNTIF(Laghi_inpotab!A:A,B4)&gt;0,0,1))</f>
        <v>1</v>
      </c>
      <c r="BF4" s="144"/>
      <c r="BG4" s="144" t="n">
        <f aca="false">+COUNTA(A:A)-3</f>
        <v>0</v>
      </c>
      <c r="BH4" s="144" t="n">
        <f aca="false">+COUNTA(B:B)-3</f>
        <v>0</v>
      </c>
      <c r="BI4" s="144" t="n">
        <f aca="false">+COUNTA(C:C)-3</f>
        <v>0</v>
      </c>
      <c r="BJ4" s="144" t="n">
        <f aca="false">+COUNTA(D:D)-3</f>
        <v>0</v>
      </c>
      <c r="BK4" s="144" t="n">
        <f aca="false">+COUNTA(E:E)-3</f>
        <v>0</v>
      </c>
      <c r="BL4" s="144" t="n">
        <f aca="false">+COUNTA(F:F)-3</f>
        <v>0</v>
      </c>
      <c r="BM4" s="144" t="n">
        <f aca="false">+COUNTA(G:G)-3</f>
        <v>0</v>
      </c>
      <c r="BN4" s="144" t="n">
        <f aca="false">+COUNTA(H:H)-3</f>
        <v>0</v>
      </c>
      <c r="BO4" s="144" t="n">
        <f aca="false">+COUNTA(I:I)-3</f>
        <v>0</v>
      </c>
      <c r="BP4" s="144" t="n">
        <f aca="false">+COUNTA(J:J)-3</f>
        <v>0</v>
      </c>
      <c r="BQ4" s="144" t="n">
        <f aca="false">+COUNTA(K:K)-3</f>
        <v>0</v>
      </c>
      <c r="BR4" s="144" t="n">
        <f aca="false">+COUNTA(L:L)-3</f>
        <v>0</v>
      </c>
      <c r="BS4" s="144" t="n">
        <f aca="false">+COUNTA(M:M)-3</f>
        <v>0</v>
      </c>
      <c r="BT4" s="144" t="n">
        <f aca="false">+COUNTA(N:N)-3</f>
        <v>0</v>
      </c>
      <c r="BU4" s="144" t="n">
        <f aca="false">+COUNTA(O:O)-3</f>
        <v>0</v>
      </c>
      <c r="BV4" s="144" t="n">
        <f aca="false">+COUNTA(P:P)-3</f>
        <v>0</v>
      </c>
      <c r="BW4" s="144" t="n">
        <f aca="false">+COUNTA(Q:Q)-3</f>
        <v>0</v>
      </c>
      <c r="BX4" s="144" t="n">
        <f aca="false">+COUNTA(R:R)-3</f>
        <v>0</v>
      </c>
      <c r="BY4" s="144" t="n">
        <f aca="false">+COUNTA(S:S)-3</f>
        <v>0</v>
      </c>
      <c r="BZ4" s="144" t="n">
        <f aca="false">+COUNTA(T:T)-3</f>
        <v>0</v>
      </c>
      <c r="CA4" s="144" t="n">
        <f aca="false">+COUNTA(U:U)-3</f>
        <v>0</v>
      </c>
      <c r="CB4" s="144" t="n">
        <f aca="false">+COUNTA(V:V)-3</f>
        <v>0</v>
      </c>
      <c r="CC4" s="144" t="n">
        <f aca="false">+COUNTA(W:W)-3</f>
        <v>0</v>
      </c>
      <c r="CD4" s="144" t="n">
        <f aca="false">+COUNTA(X:X)-3</f>
        <v>0</v>
      </c>
      <c r="CE4" s="144" t="n">
        <f aca="false">+COUNTA(Y:Y)-3</f>
        <v>0</v>
      </c>
      <c r="CF4" s="144" t="n">
        <f aca="false">+COUNTA(Z:Z)-3</f>
        <v>0</v>
      </c>
      <c r="CG4" s="144" t="n">
        <f aca="false">+COUNTA(AA:AA)-3</f>
        <v>0</v>
      </c>
      <c r="CH4" s="144" t="n">
        <f aca="false">+COUNTA(AB:AB)-3</f>
        <v>0</v>
      </c>
      <c r="CI4" s="144" t="n">
        <f aca="false">+COUNTA(AC:AC)-3</f>
        <v>0</v>
      </c>
      <c r="CJ4" s="144" t="n">
        <f aca="false">+COUNTA(AD:AD)-3</f>
        <v>0</v>
      </c>
      <c r="CK4" s="144" t="n">
        <f aca="false">+COUNTA(AE:AE)-3</f>
        <v>0</v>
      </c>
      <c r="CL4" s="144" t="n">
        <f aca="false">+COUNTA(AF:AF)-3</f>
        <v>0</v>
      </c>
      <c r="CM4" s="144" t="n">
        <f aca="false">+COUNTA(AG:AG)-3</f>
        <v>0</v>
      </c>
      <c r="CN4" s="144" t="n">
        <f aca="false">+COUNTA(AH:AH)-3</f>
        <v>0</v>
      </c>
      <c r="CO4" s="144" t="n">
        <f aca="false">+COUNTA(AI:AI)-3</f>
        <v>0</v>
      </c>
      <c r="CP4" s="144" t="n">
        <f aca="false">+COUNTA(AJ:AJ)-3</f>
        <v>0</v>
      </c>
      <c r="CQ4" s="144" t="n">
        <f aca="false">+COUNTA(AK:AK)-3</f>
        <v>0</v>
      </c>
      <c r="CR4" s="144" t="n">
        <f aca="false">+COUNTA(AL:AL)-3</f>
        <v>0</v>
      </c>
      <c r="CS4" s="144" t="n">
        <f aca="false">+COUNTA(AM:AM)-3</f>
        <v>0</v>
      </c>
      <c r="CT4" s="144" t="n">
        <f aca="false">+COUNTA(AN:AN)-3</f>
        <v>0</v>
      </c>
      <c r="CU4" s="144" t="n">
        <f aca="false">+COUNTA(AO:AO)-3</f>
        <v>0</v>
      </c>
      <c r="CV4" s="144" t="n">
        <f aca="false">+COUNTA(AP:AP)-3</f>
        <v>0</v>
      </c>
      <c r="CW4" s="144" t="n">
        <f aca="false">+COUNTA(AQ:AQ)-3</f>
        <v>0</v>
      </c>
      <c r="CX4" s="144" t="n">
        <f aca="false">+COUNTA(AR:AR)-3</f>
        <v>0</v>
      </c>
      <c r="CY4" s="144" t="n">
        <f aca="false">+COUNTA(AS:AS)-3</f>
        <v>0</v>
      </c>
      <c r="CZ4" s="144" t="n">
        <f aca="false">+COUNTA(AT:AT)-3</f>
        <v>0</v>
      </c>
      <c r="DA4" s="144" t="n">
        <f aca="false">+COUNTA(AU:AU)-3</f>
        <v>0</v>
      </c>
      <c r="DB4" s="144" t="n">
        <f aca="false">+COUNTA(AV:AV)-3</f>
        <v>0</v>
      </c>
      <c r="DC4" s="144" t="n">
        <f aca="false">+COUNTA(AW:AW)-3</f>
        <v>0</v>
      </c>
      <c r="DD4" s="144" t="n">
        <f aca="false">+COUNTA(AX:AX)-3</f>
        <v>0</v>
      </c>
      <c r="DE4" s="145" t="n">
        <f aca="false">SUM(BG4:DD4)</f>
        <v>0</v>
      </c>
      <c r="DG4" s="160" t="s">
        <v>11715</v>
      </c>
      <c r="DH4" s="161" t="str">
        <f aca="false">+IF(SUM(BE:BE)=0,"OK","Dati non completi")</f>
        <v>Dati non completi</v>
      </c>
    </row>
    <row r="5" s="118" customFormat="true" ht="25.5" hidden="false" customHeight="false" outlineLevel="0" collapsed="false">
      <c r="D5" s="163"/>
      <c r="E5" s="163"/>
      <c r="W5" s="164"/>
      <c r="AZ5" s="165"/>
      <c r="BA5" s="142"/>
      <c r="BB5" s="142"/>
      <c r="BC5" s="142"/>
      <c r="BD5" s="147"/>
      <c r="BE5" s="147"/>
      <c r="BF5" s="148" t="s">
        <v>11629</v>
      </c>
      <c r="BG5" s="149" t="e">
        <f aca="false">+BG4/$BH$1</f>
        <v>#DIV/0!</v>
      </c>
      <c r="BH5" s="149" t="e">
        <f aca="false">+BH4/$BH$1</f>
        <v>#DIV/0!</v>
      </c>
      <c r="BI5" s="149" t="e">
        <f aca="false">+BI4/$BH$1</f>
        <v>#DIV/0!</v>
      </c>
      <c r="BJ5" s="149" t="e">
        <f aca="false">+BJ4/$BH$1</f>
        <v>#DIV/0!</v>
      </c>
      <c r="BK5" s="149" t="e">
        <f aca="false">+BK4/$BH$1</f>
        <v>#DIV/0!</v>
      </c>
      <c r="BL5" s="149" t="e">
        <f aca="false">+BL4/$BH$1</f>
        <v>#DIV/0!</v>
      </c>
      <c r="BM5" s="149" t="e">
        <f aca="false">+BM4/$BH$1</f>
        <v>#DIV/0!</v>
      </c>
      <c r="BN5" s="149" t="e">
        <f aca="false">+BN4/$BH$1</f>
        <v>#DIV/0!</v>
      </c>
      <c r="BO5" s="149" t="e">
        <f aca="false">+BO4/$BH$1</f>
        <v>#DIV/0!</v>
      </c>
      <c r="BP5" s="149" t="e">
        <f aca="false">+BP4/$BH$1</f>
        <v>#DIV/0!</v>
      </c>
      <c r="BQ5" s="149" t="e">
        <f aca="false">+BQ4/$BH$1</f>
        <v>#DIV/0!</v>
      </c>
      <c r="BR5" s="149" t="e">
        <f aca="false">+BR4/$BH$1</f>
        <v>#DIV/0!</v>
      </c>
      <c r="BS5" s="149" t="e">
        <f aca="false">+BS4/$BH$1</f>
        <v>#DIV/0!</v>
      </c>
      <c r="BT5" s="149" t="e">
        <f aca="false">+BT4/$BH$1</f>
        <v>#DIV/0!</v>
      </c>
      <c r="BU5" s="149" t="e">
        <f aca="false">+BU4/$BH$1</f>
        <v>#DIV/0!</v>
      </c>
      <c r="BV5" s="149" t="e">
        <f aca="false">+BV4/$BH$1</f>
        <v>#DIV/0!</v>
      </c>
      <c r="BW5" s="149" t="e">
        <f aca="false">+BW4/$BH$1</f>
        <v>#DIV/0!</v>
      </c>
      <c r="BX5" s="149" t="e">
        <f aca="false">+BX4/$BH$1</f>
        <v>#DIV/0!</v>
      </c>
      <c r="BY5" s="149" t="e">
        <f aca="false">+BY4/$BH$1</f>
        <v>#DIV/0!</v>
      </c>
      <c r="BZ5" s="149" t="e">
        <f aca="false">+BZ4/$BH$1</f>
        <v>#DIV/0!</v>
      </c>
      <c r="CA5" s="149" t="e">
        <f aca="false">+CA4/$BH$1</f>
        <v>#DIV/0!</v>
      </c>
      <c r="CB5" s="149" t="e">
        <f aca="false">+CB4/$BH$1</f>
        <v>#DIV/0!</v>
      </c>
      <c r="CC5" s="149" t="e">
        <f aca="false">+CC4/$BH$1</f>
        <v>#DIV/0!</v>
      </c>
      <c r="CD5" s="149" t="e">
        <f aca="false">+CD4/$BH$1</f>
        <v>#DIV/0!</v>
      </c>
      <c r="CE5" s="149" t="e">
        <f aca="false">+CE4/$BH$1</f>
        <v>#DIV/0!</v>
      </c>
      <c r="CF5" s="149" t="e">
        <f aca="false">+CF4/$BH$1</f>
        <v>#DIV/0!</v>
      </c>
      <c r="CG5" s="149" t="e">
        <f aca="false">+CG4/$BH$1</f>
        <v>#DIV/0!</v>
      </c>
      <c r="CH5" s="149" t="e">
        <f aca="false">+CH4/$BH$1</f>
        <v>#DIV/0!</v>
      </c>
      <c r="CI5" s="149" t="e">
        <f aca="false">+CI4/$BH$1</f>
        <v>#DIV/0!</v>
      </c>
      <c r="CJ5" s="149" t="e">
        <f aca="false">+CJ4/$BH$1</f>
        <v>#DIV/0!</v>
      </c>
      <c r="CK5" s="149" t="e">
        <f aca="false">+CK4/$BH$1</f>
        <v>#DIV/0!</v>
      </c>
      <c r="CL5" s="149" t="e">
        <f aca="false">+CL4/$BH$1</f>
        <v>#DIV/0!</v>
      </c>
      <c r="CM5" s="149" t="e">
        <f aca="false">+CM4/$BH$1</f>
        <v>#DIV/0!</v>
      </c>
      <c r="CN5" s="149" t="e">
        <f aca="false">+CN4/$BH$1</f>
        <v>#DIV/0!</v>
      </c>
      <c r="CO5" s="149" t="e">
        <f aca="false">+CO4/$BH$1</f>
        <v>#DIV/0!</v>
      </c>
      <c r="CP5" s="149" t="e">
        <f aca="false">+CP4/$BH$1</f>
        <v>#DIV/0!</v>
      </c>
      <c r="CQ5" s="149" t="e">
        <f aca="false">+CQ4/$BH$1</f>
        <v>#DIV/0!</v>
      </c>
      <c r="CR5" s="149" t="e">
        <f aca="false">+CR4/$BH$1</f>
        <v>#DIV/0!</v>
      </c>
      <c r="CS5" s="149" t="e">
        <f aca="false">+CS4/$BH$1</f>
        <v>#DIV/0!</v>
      </c>
      <c r="CT5" s="149" t="e">
        <f aca="false">+CT4/$BH$1</f>
        <v>#DIV/0!</v>
      </c>
      <c r="CU5" s="149" t="e">
        <f aca="false">+CU4/$BH$1</f>
        <v>#DIV/0!</v>
      </c>
      <c r="CV5" s="149" t="e">
        <f aca="false">+CV4/$BH$1</f>
        <v>#DIV/0!</v>
      </c>
      <c r="CW5" s="149" t="e">
        <f aca="false">+CW4/$BH$1</f>
        <v>#DIV/0!</v>
      </c>
      <c r="CX5" s="149" t="e">
        <f aca="false">+CX4/$BH$1</f>
        <v>#DIV/0!</v>
      </c>
      <c r="CY5" s="149" t="e">
        <f aca="false">+CY4/$BH$1</f>
        <v>#DIV/0!</v>
      </c>
      <c r="CZ5" s="149" t="e">
        <f aca="false">+CZ4/$BH$1</f>
        <v>#DIV/0!</v>
      </c>
      <c r="DA5" s="149" t="e">
        <f aca="false">+DA4/$BH$1</f>
        <v>#DIV/0!</v>
      </c>
      <c r="DB5" s="149" t="e">
        <f aca="false">+DB4/$BH$1</f>
        <v>#DIV/0!</v>
      </c>
      <c r="DC5" s="149" t="e">
        <f aca="false">+DC4/$BH$1</f>
        <v>#DIV/0!</v>
      </c>
      <c r="DD5" s="149" t="e">
        <f aca="false">+DD4/$BH$1</f>
        <v>#DIV/0!</v>
      </c>
      <c r="DE5" s="145"/>
      <c r="DG5" s="160" t="s">
        <v>11630</v>
      </c>
      <c r="DH5" s="166" t="e">
        <f aca="false">+IF(MIN(BG8:DD8)=0%,"OK","Grado di compilazione inferiore a quello del DBI A-1")</f>
        <v>#DIV/0!</v>
      </c>
    </row>
    <row r="6" s="118" customFormat="true" ht="15" hidden="false" customHeight="false" outlineLevel="0" collapsed="false">
      <c r="D6" s="163"/>
      <c r="E6" s="163"/>
      <c r="W6" s="164"/>
      <c r="AZ6" s="165"/>
      <c r="BA6" s="142"/>
      <c r="BB6" s="142"/>
      <c r="BC6" s="142"/>
      <c r="BD6" s="147"/>
      <c r="BE6" s="147"/>
      <c r="BF6" s="148"/>
      <c r="BG6" s="144" t="n">
        <f aca="false">+COUNTA([2]Laghi!A$1:A$1048576)-3</f>
        <v>0</v>
      </c>
      <c r="BH6" s="144" t="n">
        <f aca="false">+COUNTA([2]Laghi!B$1:B$1048576)-3</f>
        <v>1</v>
      </c>
      <c r="BI6" s="144" t="n">
        <f aca="false">+COUNTA([2]Laghi!C$1:C$1048576)-3</f>
        <v>1</v>
      </c>
      <c r="BJ6" s="144" t="n">
        <f aca="false">+COUNTA([2]Laghi!D$1:D$1048576)-3</f>
        <v>0</v>
      </c>
      <c r="BK6" s="144" t="n">
        <f aca="false">+COUNTA([2]Laghi!E$1:E$1048576)-3</f>
        <v>0</v>
      </c>
      <c r="BL6" s="144" t="n">
        <f aca="false">+COUNTA([2]Laghi!F$1:F$1048576)-3</f>
        <v>0</v>
      </c>
      <c r="BM6" s="144" t="n">
        <f aca="false">+COUNTA([2]Laghi!G$1:G$1048576)-3</f>
        <v>0</v>
      </c>
      <c r="BN6" s="144" t="n">
        <f aca="false">+COUNTA([2]Laghi!H$1:H$1048576)-3</f>
        <v>0</v>
      </c>
      <c r="BO6" s="144" t="n">
        <f aca="false">+COUNTA([2]Laghi!I$1:I$1048576)-3</f>
        <v>0</v>
      </c>
      <c r="BP6" s="144" t="n">
        <f aca="false">+COUNTA([2]Laghi!J$1:J$1048576)-3</f>
        <v>0</v>
      </c>
      <c r="BQ6" s="144" t="n">
        <f aca="false">+COUNTA([2]Laghi!K$1:K$1048576)-3</f>
        <v>0</v>
      </c>
      <c r="BR6" s="144" t="n">
        <f aca="false">+COUNTA([2]Laghi!L$1:L$1048576)-3</f>
        <v>0</v>
      </c>
      <c r="BS6" s="144" t="n">
        <f aca="false">+COUNTA([2]Laghi!M$1:M$1048576)-3</f>
        <v>0</v>
      </c>
      <c r="BT6" s="144" t="n">
        <f aca="false">+COUNTA([2]Laghi!N$1:N$1048576)-3</f>
        <v>0</v>
      </c>
      <c r="BU6" s="144" t="n">
        <f aca="false">+COUNTA([2]Laghi!O$1:O$1048576)-3</f>
        <v>0</v>
      </c>
      <c r="BV6" s="144" t="n">
        <f aca="false">+COUNTA([2]Laghi!P$1:P$1048576)-3</f>
        <v>0</v>
      </c>
      <c r="BW6" s="144" t="n">
        <f aca="false">+COUNTA([2]Laghi!Q$1:Q$1048576)-3</f>
        <v>0</v>
      </c>
      <c r="BX6" s="144" t="n">
        <f aca="false">+COUNTA([2]Laghi!R$1:R$1048576)-3</f>
        <v>0</v>
      </c>
      <c r="BY6" s="144" t="n">
        <f aca="false">+COUNTA([2]Laghi!S$1:S$1048576)-3</f>
        <v>0</v>
      </c>
      <c r="BZ6" s="144" t="n">
        <f aca="false">+COUNTA([2]Laghi!T$1:T$1048576)-3</f>
        <v>0</v>
      </c>
      <c r="CA6" s="144" t="n">
        <f aca="false">+COUNTA([2]Laghi!U$1:U$1048576)-3</f>
        <v>0</v>
      </c>
      <c r="CB6" s="144" t="n">
        <f aca="false">+COUNTA([2]Laghi!V$1:V$1048576)-3</f>
        <v>0</v>
      </c>
      <c r="CC6" s="144" t="n">
        <f aca="false">+COUNTA([2]Laghi!W$1:W$1048576)-3</f>
        <v>0</v>
      </c>
      <c r="CD6" s="144" t="n">
        <f aca="false">+COUNTA([2]Laghi!X$1:X$1048576)-3</f>
        <v>0</v>
      </c>
      <c r="CE6" s="144" t="n">
        <f aca="false">+COUNTA([2]Laghi!Y$1:Y$1048576)-3</f>
        <v>0</v>
      </c>
      <c r="CF6" s="144" t="n">
        <f aca="false">+COUNTA([2]Laghi!Z$1:Z$1048576)-3</f>
        <v>0</v>
      </c>
      <c r="CG6" s="144" t="n">
        <f aca="false">+COUNTA([2]Laghi!AA$1:AA$1048576)-3</f>
        <v>0</v>
      </c>
      <c r="CH6" s="144" t="n">
        <f aca="false">+COUNTA([2]Laghi!AB$1:AB$1048576)-3</f>
        <v>0</v>
      </c>
      <c r="CI6" s="144" t="n">
        <f aca="false">+COUNTA([2]Laghi!AC$1:AC$1048576)-3</f>
        <v>0</v>
      </c>
      <c r="CJ6" s="144" t="n">
        <f aca="false">+COUNTA([2]Laghi!AD$1:AD$1048576)-3</f>
        <v>0</v>
      </c>
      <c r="CK6" s="144" t="n">
        <f aca="false">+COUNTA([2]Laghi!AE$1:AE$1048576)-3</f>
        <v>0</v>
      </c>
      <c r="CL6" s="144" t="n">
        <f aca="false">+COUNTA([2]Laghi!AF$1:AF$1048576)-3</f>
        <v>0</v>
      </c>
      <c r="CM6" s="144" t="n">
        <f aca="false">+COUNTA([2]Laghi!AG$1:AG$1048576)-3</f>
        <v>0</v>
      </c>
      <c r="CN6" s="144" t="n">
        <f aca="false">+COUNTA([2]Laghi!AH$1:AH$1048576)-3</f>
        <v>0</v>
      </c>
      <c r="CO6" s="144" t="n">
        <f aca="false">+COUNTA([2]Laghi!AI$1:AI$1048576)-3</f>
        <v>0</v>
      </c>
      <c r="CP6" s="144" t="n">
        <f aca="false">+COUNTA([2]Laghi!AJ$1:AJ$1048576)-3</f>
        <v>0</v>
      </c>
      <c r="CQ6" s="144" t="n">
        <f aca="false">+COUNTA([2]Laghi!AK$1:AK$1048576)-3</f>
        <v>0</v>
      </c>
      <c r="CR6" s="144" t="n">
        <f aca="false">+COUNTA([2]Laghi!AL$1:AL$1048576)-3</f>
        <v>0</v>
      </c>
      <c r="CS6" s="144" t="n">
        <f aca="false">+COUNTA([2]Laghi!AM$1:AM$1048576)-3</f>
        <v>0</v>
      </c>
      <c r="CT6" s="144" t="n">
        <f aca="false">+COUNTA([2]Laghi!AN$1:AN$1048576)-3</f>
        <v>0</v>
      </c>
      <c r="CU6" s="144" t="n">
        <f aca="false">+COUNTA([2]Laghi!AO$1:AO$1048576)-3</f>
        <v>1</v>
      </c>
      <c r="CV6" s="144" t="n">
        <f aca="false">+COUNTA([2]Laghi!AP$1:AP$1048576)-3</f>
        <v>0</v>
      </c>
      <c r="CW6" s="144" t="n">
        <f aca="false">+COUNTA([2]Laghi!AQ$1:AQ$1048576)-3</f>
        <v>0</v>
      </c>
      <c r="CX6" s="144" t="n">
        <f aca="false">+COUNTA([2]Laghi!AR$1:AR$1048576)-3</f>
        <v>0</v>
      </c>
      <c r="CY6" s="144" t="n">
        <f aca="false">+COUNTA([2]Laghi!AS$1:AS$1048576)-3</f>
        <v>0</v>
      </c>
      <c r="CZ6" s="144" t="n">
        <f aca="false">+COUNTA([2]Laghi!AT$1:AT$1048576)-3</f>
        <v>0</v>
      </c>
      <c r="DA6" s="144" t="n">
        <f aca="false">+COUNTA([2]Laghi!AU$1:AU$1048576)-3</f>
        <v>0</v>
      </c>
      <c r="DB6" s="144" t="n">
        <f aca="false">+COUNTA([2]Laghi!AV$1:AV$1048576)-3</f>
        <v>0</v>
      </c>
      <c r="DC6" s="144" t="n">
        <f aca="false">+COUNTA([2]Laghi!AW$1:AW$1048576)-3</f>
        <v>0</v>
      </c>
      <c r="DD6" s="144" t="n">
        <f aca="false">+COUNTA([2]Laghi!AX$1:AX$1048576)-3</f>
        <v>0</v>
      </c>
      <c r="DE6" s="145" t="n">
        <f aca="false">SUM(BG6:DD6)</f>
        <v>3</v>
      </c>
    </row>
    <row r="7" s="118" customFormat="true" ht="69" hidden="false" customHeight="true" outlineLevel="0" collapsed="false">
      <c r="D7" s="163"/>
      <c r="E7" s="163"/>
      <c r="W7" s="164"/>
      <c r="AZ7" s="165"/>
      <c r="BA7" s="142"/>
      <c r="BB7" s="142"/>
      <c r="BC7" s="142"/>
      <c r="BD7" s="147"/>
      <c r="BE7" s="147"/>
      <c r="BF7" s="148" t="s">
        <v>11631</v>
      </c>
      <c r="BG7" s="149" t="n">
        <f aca="false">+BG6/$BH$2</f>
        <v>0</v>
      </c>
      <c r="BH7" s="149" t="n">
        <f aca="false">+BH6/$BH$2</f>
        <v>1</v>
      </c>
      <c r="BI7" s="149" t="n">
        <f aca="false">+BI6/$BH$2</f>
        <v>1</v>
      </c>
      <c r="BJ7" s="149" t="n">
        <f aca="false">+BJ6/$BH$2</f>
        <v>0</v>
      </c>
      <c r="BK7" s="149" t="n">
        <f aca="false">+BK6/$BH$2</f>
        <v>0</v>
      </c>
      <c r="BL7" s="149" t="n">
        <f aca="false">+BL6/$BH$2</f>
        <v>0</v>
      </c>
      <c r="BM7" s="149" t="n">
        <f aca="false">+BM6/$BH$2</f>
        <v>0</v>
      </c>
      <c r="BN7" s="149" t="n">
        <f aca="false">+BN6/$BH$2</f>
        <v>0</v>
      </c>
      <c r="BO7" s="149" t="n">
        <f aca="false">+BO6/$BH$2</f>
        <v>0</v>
      </c>
      <c r="BP7" s="149" t="n">
        <f aca="false">+BP6/$BH$2</f>
        <v>0</v>
      </c>
      <c r="BQ7" s="149" t="n">
        <f aca="false">+BQ6/$BH$2</f>
        <v>0</v>
      </c>
      <c r="BR7" s="149" t="n">
        <f aca="false">+BR6/$BH$2</f>
        <v>0</v>
      </c>
      <c r="BS7" s="149" t="n">
        <f aca="false">+BS6/$BH$2</f>
        <v>0</v>
      </c>
      <c r="BT7" s="149" t="n">
        <f aca="false">+BT6/$BH$2</f>
        <v>0</v>
      </c>
      <c r="BU7" s="149" t="n">
        <f aca="false">+BU6/$BH$2</f>
        <v>0</v>
      </c>
      <c r="BV7" s="149" t="n">
        <f aca="false">+BV6/$BH$2</f>
        <v>0</v>
      </c>
      <c r="BW7" s="149" t="n">
        <f aca="false">+BW6/$BH$2</f>
        <v>0</v>
      </c>
      <c r="BX7" s="149" t="n">
        <f aca="false">+BX6/$BH$2</f>
        <v>0</v>
      </c>
      <c r="BY7" s="149" t="n">
        <f aca="false">+BY6/$BH$2</f>
        <v>0</v>
      </c>
      <c r="BZ7" s="149" t="n">
        <f aca="false">+BZ6/$BH$2</f>
        <v>0</v>
      </c>
      <c r="CA7" s="149" t="n">
        <f aca="false">+CA6/$BH$2</f>
        <v>0</v>
      </c>
      <c r="CB7" s="149" t="n">
        <f aca="false">+CB6/$BH$2</f>
        <v>0</v>
      </c>
      <c r="CC7" s="149" t="n">
        <f aca="false">+CC6/$BH$2</f>
        <v>0</v>
      </c>
      <c r="CD7" s="149" t="n">
        <f aca="false">+CD6/$BH$2</f>
        <v>0</v>
      </c>
      <c r="CE7" s="149" t="n">
        <f aca="false">+CE6/$BH$2</f>
        <v>0</v>
      </c>
      <c r="CF7" s="149" t="n">
        <f aca="false">+CF6/$BH$2</f>
        <v>0</v>
      </c>
      <c r="CG7" s="149" t="n">
        <f aca="false">+CG6/$BH$2</f>
        <v>0</v>
      </c>
      <c r="CH7" s="149" t="n">
        <f aca="false">+CH6/$BH$2</f>
        <v>0</v>
      </c>
      <c r="CI7" s="149" t="n">
        <f aca="false">+CI6/$BH$2</f>
        <v>0</v>
      </c>
      <c r="CJ7" s="149" t="n">
        <f aca="false">+CJ6/$BH$2</f>
        <v>0</v>
      </c>
      <c r="CK7" s="149" t="n">
        <f aca="false">+CK6/$BH$2</f>
        <v>0</v>
      </c>
      <c r="CL7" s="149" t="n">
        <f aca="false">+CL6/$BH$2</f>
        <v>0</v>
      </c>
      <c r="CM7" s="149" t="n">
        <f aca="false">+CM6/$BH$2</f>
        <v>0</v>
      </c>
      <c r="CN7" s="149" t="n">
        <f aca="false">+CN6/$BH$2</f>
        <v>0</v>
      </c>
      <c r="CO7" s="149" t="n">
        <f aca="false">+CO6/$BH$2</f>
        <v>0</v>
      </c>
      <c r="CP7" s="149" t="n">
        <f aca="false">+CP6/$BH$2</f>
        <v>0</v>
      </c>
      <c r="CQ7" s="149" t="n">
        <f aca="false">+CQ6/$BH$2</f>
        <v>0</v>
      </c>
      <c r="CR7" s="149" t="n">
        <f aca="false">+CR6/$BH$2</f>
        <v>0</v>
      </c>
      <c r="CS7" s="149" t="n">
        <f aca="false">+CS6/$BH$2</f>
        <v>0</v>
      </c>
      <c r="CT7" s="149" t="n">
        <f aca="false">+CT6/$BH$2</f>
        <v>0</v>
      </c>
      <c r="CU7" s="149" t="n">
        <f aca="false">+CU6/$BH$2</f>
        <v>1</v>
      </c>
      <c r="CV7" s="149" t="n">
        <f aca="false">+CV6/$BH$2</f>
        <v>0</v>
      </c>
      <c r="CW7" s="149" t="n">
        <f aca="false">+CW6/$BH$2</f>
        <v>0</v>
      </c>
      <c r="CX7" s="149" t="n">
        <f aca="false">+CX6/$BH$2</f>
        <v>0</v>
      </c>
      <c r="CY7" s="149" t="n">
        <f aca="false">+CY6/$BH$2</f>
        <v>0</v>
      </c>
      <c r="CZ7" s="149" t="n">
        <f aca="false">+CZ6/$BH$2</f>
        <v>0</v>
      </c>
      <c r="DA7" s="149" t="n">
        <f aca="false">+DA6/$BH$2</f>
        <v>0</v>
      </c>
      <c r="DB7" s="149" t="n">
        <f aca="false">+DB6/$BH$2</f>
        <v>0</v>
      </c>
      <c r="DC7" s="149" t="n">
        <f aca="false">+DC6/$BH$2</f>
        <v>0</v>
      </c>
      <c r="DD7" s="149" t="n">
        <f aca="false">+DD6/$BH$2</f>
        <v>0</v>
      </c>
      <c r="DE7" s="145"/>
    </row>
    <row r="8" s="118" customFormat="true" ht="15" hidden="false" customHeight="false" outlineLevel="0" collapsed="false">
      <c r="D8" s="163"/>
      <c r="E8" s="163"/>
      <c r="W8" s="164"/>
      <c r="AZ8" s="165"/>
      <c r="BA8" s="142"/>
      <c r="BB8" s="142"/>
      <c r="BC8" s="142"/>
      <c r="BD8" s="147"/>
      <c r="BE8" s="147"/>
      <c r="BF8" s="148" t="s">
        <v>11632</v>
      </c>
      <c r="BG8" s="151" t="e">
        <f aca="false">+BG5-BG7</f>
        <v>#DIV/0!</v>
      </c>
      <c r="BH8" s="151" t="e">
        <f aca="false">+BH5-BH7</f>
        <v>#DIV/0!</v>
      </c>
      <c r="BI8" s="151" t="e">
        <f aca="false">+BI5-BI7</f>
        <v>#DIV/0!</v>
      </c>
      <c r="BJ8" s="151" t="e">
        <f aca="false">+BJ5-BJ7</f>
        <v>#DIV/0!</v>
      </c>
      <c r="BK8" s="151" t="e">
        <f aca="false">+BK5-BK7</f>
        <v>#DIV/0!</v>
      </c>
      <c r="BL8" s="151" t="e">
        <f aca="false">+BL5-BL7</f>
        <v>#DIV/0!</v>
      </c>
      <c r="BM8" s="151" t="e">
        <f aca="false">+BM5-BM7</f>
        <v>#DIV/0!</v>
      </c>
      <c r="BN8" s="151" t="e">
        <f aca="false">+BN5-BN7</f>
        <v>#DIV/0!</v>
      </c>
      <c r="BO8" s="151" t="e">
        <f aca="false">+BO5-BO7</f>
        <v>#DIV/0!</v>
      </c>
      <c r="BP8" s="151" t="e">
        <f aca="false">+BP5-BP7</f>
        <v>#DIV/0!</v>
      </c>
      <c r="BQ8" s="151" t="e">
        <f aca="false">+BQ5-BQ7</f>
        <v>#DIV/0!</v>
      </c>
      <c r="BR8" s="151" t="e">
        <f aca="false">+BR5-BR7</f>
        <v>#DIV/0!</v>
      </c>
      <c r="BS8" s="151" t="e">
        <f aca="false">+BS5-BS7</f>
        <v>#DIV/0!</v>
      </c>
      <c r="BT8" s="151" t="e">
        <f aca="false">+BT5-BT7</f>
        <v>#DIV/0!</v>
      </c>
      <c r="BU8" s="151" t="e">
        <f aca="false">+BU5-BU7</f>
        <v>#DIV/0!</v>
      </c>
      <c r="BV8" s="151" t="e">
        <f aca="false">+BV5-BV7</f>
        <v>#DIV/0!</v>
      </c>
      <c r="BW8" s="151" t="e">
        <f aca="false">+BW5-BW7</f>
        <v>#DIV/0!</v>
      </c>
      <c r="BX8" s="151" t="e">
        <f aca="false">+BX5-BX7</f>
        <v>#DIV/0!</v>
      </c>
      <c r="BY8" s="151" t="e">
        <f aca="false">+BY5-BY7</f>
        <v>#DIV/0!</v>
      </c>
      <c r="BZ8" s="151" t="e">
        <f aca="false">+BZ5-BZ7</f>
        <v>#DIV/0!</v>
      </c>
      <c r="CA8" s="151" t="e">
        <f aca="false">+CA5-CA7</f>
        <v>#DIV/0!</v>
      </c>
      <c r="CB8" s="151" t="e">
        <f aca="false">+CB5-CB7</f>
        <v>#DIV/0!</v>
      </c>
      <c r="CC8" s="151" t="e">
        <f aca="false">+CC5-CC7</f>
        <v>#DIV/0!</v>
      </c>
      <c r="CD8" s="151" t="e">
        <f aca="false">+CD5-CD7</f>
        <v>#DIV/0!</v>
      </c>
      <c r="CE8" s="151" t="e">
        <f aca="false">+CE5-CE7</f>
        <v>#DIV/0!</v>
      </c>
      <c r="CF8" s="151" t="e">
        <f aca="false">+CF5-CF7</f>
        <v>#DIV/0!</v>
      </c>
      <c r="CG8" s="151" t="e">
        <f aca="false">+CG5-CG7</f>
        <v>#DIV/0!</v>
      </c>
      <c r="CH8" s="151" t="e">
        <f aca="false">+CH5-CH7</f>
        <v>#DIV/0!</v>
      </c>
      <c r="CI8" s="151" t="e">
        <f aca="false">+CI5-CI7</f>
        <v>#DIV/0!</v>
      </c>
      <c r="CJ8" s="151" t="e">
        <f aca="false">+CJ5-CJ7</f>
        <v>#DIV/0!</v>
      </c>
      <c r="CK8" s="151" t="e">
        <f aca="false">+CK5-CK7</f>
        <v>#DIV/0!</v>
      </c>
      <c r="CL8" s="151" t="e">
        <f aca="false">+CL5-CL7</f>
        <v>#DIV/0!</v>
      </c>
      <c r="CM8" s="151" t="e">
        <f aca="false">+CM5-CM7</f>
        <v>#DIV/0!</v>
      </c>
      <c r="CN8" s="151" t="e">
        <f aca="false">+CN5-CN7</f>
        <v>#DIV/0!</v>
      </c>
      <c r="CO8" s="151" t="e">
        <f aca="false">+CO5-CO7</f>
        <v>#DIV/0!</v>
      </c>
      <c r="CP8" s="151" t="e">
        <f aca="false">+CP5-CP7</f>
        <v>#DIV/0!</v>
      </c>
      <c r="CQ8" s="151" t="e">
        <f aca="false">+CQ5-CQ7</f>
        <v>#DIV/0!</v>
      </c>
      <c r="CR8" s="151" t="e">
        <f aca="false">+CR5-CR7</f>
        <v>#DIV/0!</v>
      </c>
      <c r="CS8" s="151" t="e">
        <f aca="false">+CS5-CS7</f>
        <v>#DIV/0!</v>
      </c>
      <c r="CT8" s="151" t="e">
        <f aca="false">+CT5-CT7</f>
        <v>#DIV/0!</v>
      </c>
      <c r="CU8" s="151" t="e">
        <f aca="false">+CU5-CU7</f>
        <v>#DIV/0!</v>
      </c>
      <c r="CV8" s="151" t="e">
        <f aca="false">+CV5-CV7</f>
        <v>#DIV/0!</v>
      </c>
      <c r="CW8" s="151" t="e">
        <f aca="false">+CW5-CW7</f>
        <v>#DIV/0!</v>
      </c>
      <c r="CX8" s="151" t="e">
        <f aca="false">+CX5-CX7</f>
        <v>#DIV/0!</v>
      </c>
      <c r="CY8" s="151" t="e">
        <f aca="false">+CY5-CY7</f>
        <v>#DIV/0!</v>
      </c>
      <c r="CZ8" s="151" t="e">
        <f aca="false">+CZ5-CZ7</f>
        <v>#DIV/0!</v>
      </c>
      <c r="DA8" s="151" t="e">
        <f aca="false">+DA5-DA7</f>
        <v>#DIV/0!</v>
      </c>
      <c r="DB8" s="151" t="e">
        <f aca="false">+DB5-DB7</f>
        <v>#DIV/0!</v>
      </c>
      <c r="DC8" s="151" t="e">
        <f aca="false">+DC5-DC7</f>
        <v>#DIV/0!</v>
      </c>
      <c r="DD8" s="151" t="e">
        <f aca="false">+DD5-DD7</f>
        <v>#DIV/0!</v>
      </c>
      <c r="DE8" s="145" t="n">
        <f aca="false">+DE4-DE6</f>
        <v>-3</v>
      </c>
    </row>
    <row r="9" s="118" customFormat="true" ht="15" hidden="false" customHeight="false" outlineLevel="0" collapsed="false">
      <c r="D9" s="163"/>
      <c r="E9" s="163"/>
      <c r="W9" s="164"/>
      <c r="AZ9" s="165"/>
      <c r="BA9" s="142"/>
      <c r="BB9" s="142"/>
      <c r="BC9" s="142"/>
      <c r="BD9" s="147"/>
      <c r="BE9" s="147"/>
      <c r="BF9" s="0"/>
      <c r="BG9" s="0"/>
      <c r="BH9" s="0"/>
      <c r="BI9" s="0"/>
      <c r="BJ9" s="0"/>
      <c r="BK9" s="0"/>
      <c r="BL9" s="0"/>
      <c r="BM9" s="0"/>
      <c r="BN9" s="0"/>
      <c r="DE9" s="152" t="n">
        <f aca="false">+DE8/DE6</f>
        <v>-1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5" activeCellId="0" sqref="E5"/>
    </sheetView>
  </sheetViews>
  <sheetFormatPr defaultColWidth="8.6953125" defaultRowHeight="12.75" zeroHeight="false" outlineLevelRow="0" outlineLevelCol="0"/>
  <cols>
    <col collapsed="false" customWidth="true" hidden="false" outlineLevel="0" max="1" min="1" style="118" width="19.14"/>
    <col collapsed="false" customWidth="true" hidden="false" outlineLevel="0" max="3" min="2" style="118" width="15.15"/>
    <col collapsed="false" customWidth="true" hidden="false" outlineLevel="0" max="5" min="5" style="142" width="23.87"/>
    <col collapsed="false" customWidth="true" hidden="false" outlineLevel="0" max="7" min="7" style="0" width="19.57"/>
    <col collapsed="false" customWidth="true" hidden="false" outlineLevel="0" max="8" min="8" style="0" width="5.14"/>
  </cols>
  <sheetData>
    <row r="1" customFormat="false" ht="56.25" hidden="false" customHeight="false" outlineLevel="0" collapsed="false">
      <c r="A1" s="119" t="s">
        <v>11633</v>
      </c>
      <c r="B1" s="119" t="s">
        <v>11634</v>
      </c>
      <c r="C1" s="119" t="s">
        <v>11716</v>
      </c>
      <c r="D1" s="121" t="s">
        <v>11510</v>
      </c>
      <c r="G1" s="132" t="s">
        <v>11636</v>
      </c>
      <c r="H1" s="132" t="e">
        <f aca="false">+IF(SUM(E:E)=0,"OK","Codici stato opera non accettabili")</f>
        <v>#N/A</v>
      </c>
    </row>
    <row r="2" customFormat="false" ht="56.25" hidden="false" customHeight="false" outlineLevel="0" collapsed="false">
      <c r="A2" s="119" t="s">
        <v>11633</v>
      </c>
      <c r="B2" s="126" t="s">
        <v>11638</v>
      </c>
      <c r="C2" s="126" t="s">
        <v>11639</v>
      </c>
      <c r="D2" s="128"/>
      <c r="G2" s="137" t="s">
        <v>11640</v>
      </c>
      <c r="H2" s="137" t="n">
        <f aca="false">+COUNTA(A:A)+COUNTA(B:B)+COUNTA(C:C)-9</f>
        <v>0</v>
      </c>
    </row>
    <row r="3" customFormat="false" ht="12.75" hidden="false" customHeight="false" outlineLevel="0" collapsed="false">
      <c r="A3" s="133" t="s">
        <v>11717</v>
      </c>
      <c r="B3" s="133" t="s">
        <v>11718</v>
      </c>
      <c r="C3" s="133" t="s">
        <v>11719</v>
      </c>
      <c r="D3" s="134"/>
      <c r="E3" s="135" t="s">
        <v>11644</v>
      </c>
    </row>
    <row r="4" customFormat="false" ht="12.75" hidden="false" customHeight="false" outlineLevel="0" collapsed="false">
      <c r="A4" s="162"/>
      <c r="B4" s="167"/>
      <c r="C4" s="162"/>
      <c r="E4" s="142" t="e">
        <f aca="false">+IF(VLOOKUP(A4,Laghi!B:AO,40,FALSE())&lt;3,0,1)</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ColWidth="8.6953125" defaultRowHeight="12.75" zeroHeight="false" outlineLevelRow="0" outlineLevelCol="0"/>
  <cols>
    <col collapsed="false" customWidth="true" hidden="false" outlineLevel="0" max="5" min="5" style="142" width="17.13"/>
    <col collapsed="false" customWidth="true" hidden="false" outlineLevel="0" max="7" min="7" style="0" width="19.57"/>
    <col collapsed="false" customWidth="true" hidden="false" outlineLevel="0" max="8" min="8" style="0" width="12.86"/>
  </cols>
  <sheetData>
    <row r="1" customFormat="false" ht="78.75" hidden="false" customHeight="false" outlineLevel="0" collapsed="false">
      <c r="A1" s="119" t="s">
        <v>11633</v>
      </c>
      <c r="B1" s="119" t="s">
        <v>11645</v>
      </c>
      <c r="C1" s="119" t="s">
        <v>11646</v>
      </c>
      <c r="D1" s="121" t="s">
        <v>11510</v>
      </c>
      <c r="G1" s="132" t="s">
        <v>11636</v>
      </c>
      <c r="H1" s="153" t="e">
        <f aca="false">+IF(SUM(E:E)=0,"OK","Stato opera non congruente")</f>
        <v>#N/A</v>
      </c>
    </row>
    <row r="2" customFormat="false" ht="90" hidden="false" customHeight="false" outlineLevel="0" collapsed="false">
      <c r="A2" s="126" t="s">
        <v>11637</v>
      </c>
      <c r="B2" s="126" t="s">
        <v>11647</v>
      </c>
      <c r="C2" s="126" t="s">
        <v>11648</v>
      </c>
      <c r="D2" s="128"/>
      <c r="G2" s="137" t="s">
        <v>11640</v>
      </c>
      <c r="H2" s="137" t="n">
        <f aca="false">+COUNTA(A:A)+COUNTA(B:B)+COUNTA(C:C)-9</f>
        <v>0</v>
      </c>
    </row>
    <row r="3" customFormat="false" ht="25.5" hidden="false" customHeight="false" outlineLevel="0" collapsed="false">
      <c r="A3" s="133" t="s">
        <v>11720</v>
      </c>
      <c r="B3" s="133" t="s">
        <v>11721</v>
      </c>
      <c r="C3" s="133" t="s">
        <v>11722</v>
      </c>
      <c r="D3" s="134"/>
      <c r="E3" s="135" t="s">
        <v>11644</v>
      </c>
    </row>
    <row r="4" customFormat="false" ht="12.75" hidden="false" customHeight="false" outlineLevel="0" collapsed="false">
      <c r="A4" s="162"/>
      <c r="B4" s="168"/>
      <c r="C4" s="162"/>
      <c r="D4" s="155"/>
      <c r="E4" s="156" t="e">
        <f aca="false">+IF(VLOOKUP(A4,Laghi!B:AP,41,FALSE())&lt;3,0,1)</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E9"/>
  <sheetViews>
    <sheetView showFormulas="false" showGridLines="true" showRowColHeaders="true" showZeros="true" rightToLeft="false" tabSelected="false" showOutlineSymbols="true" defaultGridColor="true" view="normal" topLeftCell="DB1" colorId="64" zoomScale="89" zoomScaleNormal="89" zoomScalePageLayoutView="100" workbookViewId="0">
      <selection pane="topLeft" activeCell="AZ4" activeCellId="0" sqref="AZ4"/>
    </sheetView>
  </sheetViews>
  <sheetFormatPr defaultColWidth="9.1484375" defaultRowHeight="12.75" zeroHeight="false" outlineLevelRow="0" outlineLevelCol="0"/>
  <cols>
    <col collapsed="false" customWidth="true" hidden="false" outlineLevel="0" max="2" min="1" style="0" width="9"/>
    <col collapsed="false" customWidth="true" hidden="false" outlineLevel="0" max="3" min="3" style="0" width="36.99"/>
    <col collapsed="false" customWidth="true" hidden="false" outlineLevel="0" max="4" min="4" style="0" width="21.29"/>
    <col collapsed="false" customWidth="true" hidden="false" outlineLevel="0" max="5" min="5" style="0" width="19.3"/>
    <col collapsed="false" customWidth="true" hidden="false" outlineLevel="0" max="7" min="6" style="0" width="9"/>
    <col collapsed="false" customWidth="true" hidden="false" outlineLevel="0" max="8" min="8" style="0" width="20.3"/>
    <col collapsed="false" customWidth="true" hidden="false" outlineLevel="0" max="9" min="9" style="0" width="9"/>
    <col collapsed="false" customWidth="true" hidden="false" outlineLevel="0" max="10" min="10" style="0" width="66.42"/>
    <col collapsed="false" customWidth="true" hidden="false" outlineLevel="0" max="11" min="11" style="0" width="11.99"/>
    <col collapsed="false" customWidth="true" hidden="false" outlineLevel="0" max="18" min="12" style="0" width="9"/>
    <col collapsed="false" customWidth="true" hidden="false" outlineLevel="0" max="19" min="19" style="0" width="11.3"/>
    <col collapsed="false" customWidth="true" hidden="false" outlineLevel="0" max="22" min="20" style="0" width="9"/>
    <col collapsed="false" customWidth="true" hidden="false" outlineLevel="0" max="23" min="23" style="0" width="10.99"/>
    <col collapsed="false" customWidth="true" hidden="false" outlineLevel="0" max="27" min="24" style="0" width="11.99"/>
    <col collapsed="false" customWidth="true" hidden="false" outlineLevel="0" max="28" min="28" style="0" width="10.99"/>
    <col collapsed="false" customWidth="true" hidden="false" outlineLevel="0" max="48" min="29" style="0" width="9"/>
    <col collapsed="false" customWidth="true" hidden="false" outlineLevel="0" max="49" min="49" style="0" width="12.42"/>
    <col collapsed="false" customWidth="true" hidden="false" outlineLevel="0" max="51" min="50" style="0" width="5.01"/>
    <col collapsed="false" customWidth="true" hidden="false" outlineLevel="0" max="52" min="52" style="142" width="16.29"/>
    <col collapsed="false" customWidth="true" hidden="false" outlineLevel="0" max="53" min="53" style="0" width="16.14"/>
    <col collapsed="false" customWidth="true" hidden="false" outlineLevel="0" max="54" min="54" style="0" width="22.86"/>
    <col collapsed="false" customWidth="true" hidden="false" outlineLevel="0" max="55" min="55" style="169" width="20.57"/>
    <col collapsed="false" customWidth="true" hidden="false" outlineLevel="0" max="56" min="56" style="142" width="16.71"/>
    <col collapsed="false" customWidth="true" hidden="false" outlineLevel="0" max="57" min="57" style="142" width="13.43"/>
    <col collapsed="false" customWidth="false" hidden="false" outlineLevel="0" max="87" min="58" style="142" width="9.13"/>
    <col collapsed="false" customWidth="false" hidden="false" outlineLevel="0" max="105" min="88" style="156" width="9.13"/>
    <col collapsed="false" customWidth="true" hidden="false" outlineLevel="0" max="106" min="106" style="118" width="11.71"/>
    <col collapsed="false" customWidth="true" hidden="false" outlineLevel="0" max="107" min="107" style="170" width="22.01"/>
    <col collapsed="false" customWidth="true" hidden="false" outlineLevel="0" max="108" min="108" style="118" width="41.87"/>
    <col collapsed="false" customWidth="true" hidden="false" outlineLevel="0" max="109" min="109" style="118" width="30.7"/>
    <col collapsed="false" customWidth="true" hidden="false" outlineLevel="0" max="110" min="110" style="118" width="91"/>
    <col collapsed="false" customWidth="false" hidden="false" outlineLevel="0" max="1024" min="111" style="118" width="9.13"/>
  </cols>
  <sheetData>
    <row r="1" s="130" customFormat="true" ht="85.5" hidden="false" customHeight="true" outlineLevel="0" collapsed="false">
      <c r="A1" s="119" t="s">
        <v>11456</v>
      </c>
      <c r="B1" s="119" t="s">
        <v>11457</v>
      </c>
      <c r="C1" s="119" t="s">
        <v>11458</v>
      </c>
      <c r="D1" s="119" t="s">
        <v>11459</v>
      </c>
      <c r="E1" s="119" t="s">
        <v>11460</v>
      </c>
      <c r="F1" s="119" t="s">
        <v>11461</v>
      </c>
      <c r="G1" s="120" t="s">
        <v>11723</v>
      </c>
      <c r="H1" s="120" t="s">
        <v>11724</v>
      </c>
      <c r="I1" s="120" t="s">
        <v>11462</v>
      </c>
      <c r="J1" s="120" t="s">
        <v>11463</v>
      </c>
      <c r="K1" s="119" t="s">
        <v>11464</v>
      </c>
      <c r="L1" s="119" t="s">
        <v>11465</v>
      </c>
      <c r="M1" s="119" t="s">
        <v>11466</v>
      </c>
      <c r="N1" s="119" t="s">
        <v>11470</v>
      </c>
      <c r="O1" s="119" t="s">
        <v>11471</v>
      </c>
      <c r="P1" s="120" t="s">
        <v>11472</v>
      </c>
      <c r="Q1" s="119" t="s">
        <v>11725</v>
      </c>
      <c r="R1" s="119" t="s">
        <v>11474</v>
      </c>
      <c r="S1" s="119" t="s">
        <v>11475</v>
      </c>
      <c r="T1" s="119" t="s">
        <v>11476</v>
      </c>
      <c r="U1" s="119" t="s">
        <v>11726</v>
      </c>
      <c r="V1" s="119" t="s">
        <v>11727</v>
      </c>
      <c r="W1" s="119" t="s">
        <v>11728</v>
      </c>
      <c r="X1" s="119" t="s">
        <v>11729</v>
      </c>
      <c r="Y1" s="119" t="s">
        <v>11730</v>
      </c>
      <c r="Z1" s="119" t="s">
        <v>11479</v>
      </c>
      <c r="AA1" s="119" t="s">
        <v>11480</v>
      </c>
      <c r="AB1" s="119" t="s">
        <v>11481</v>
      </c>
      <c r="AC1" s="119" t="s">
        <v>11731</v>
      </c>
      <c r="AD1" s="119" t="s">
        <v>11732</v>
      </c>
      <c r="AE1" s="119" t="s">
        <v>11491</v>
      </c>
      <c r="AF1" s="119" t="s">
        <v>11492</v>
      </c>
      <c r="AG1" s="119" t="s">
        <v>11733</v>
      </c>
      <c r="AH1" s="119" t="s">
        <v>11493</v>
      </c>
      <c r="AI1" s="119" t="s">
        <v>11656</v>
      </c>
      <c r="AJ1" s="119" t="s">
        <v>11657</v>
      </c>
      <c r="AK1" s="119" t="s">
        <v>11496</v>
      </c>
      <c r="AL1" s="119" t="s">
        <v>11497</v>
      </c>
      <c r="AM1" s="119" t="s">
        <v>11498</v>
      </c>
      <c r="AN1" s="119" t="s">
        <v>11734</v>
      </c>
      <c r="AO1" s="119" t="s">
        <v>11499</v>
      </c>
      <c r="AP1" s="119" t="s">
        <v>11735</v>
      </c>
      <c r="AQ1" s="119" t="s">
        <v>11502</v>
      </c>
      <c r="AR1" s="119" t="s">
        <v>11736</v>
      </c>
      <c r="AS1" s="119" t="s">
        <v>11503</v>
      </c>
      <c r="AT1" s="119" t="s">
        <v>11504</v>
      </c>
      <c r="AU1" s="119" t="s">
        <v>11505</v>
      </c>
      <c r="AV1" s="119" t="s">
        <v>11737</v>
      </c>
      <c r="AW1" s="119" t="s">
        <v>11738</v>
      </c>
      <c r="AX1" s="119" t="s">
        <v>11509</v>
      </c>
      <c r="AY1" s="121" t="s">
        <v>11510</v>
      </c>
      <c r="AZ1" s="135"/>
      <c r="BB1" s="138"/>
      <c r="BC1" s="171"/>
      <c r="BD1" s="172"/>
      <c r="BE1" s="172" t="s">
        <v>11511</v>
      </c>
      <c r="BF1" s="172" t="n">
        <f aca="false">+COUNTA(B:B)-3</f>
        <v>0</v>
      </c>
      <c r="BG1" s="172"/>
      <c r="BH1" s="172"/>
      <c r="BI1" s="172"/>
      <c r="BJ1" s="172"/>
      <c r="BK1" s="172"/>
      <c r="BL1" s="172"/>
      <c r="BM1" s="172"/>
      <c r="BN1" s="172"/>
      <c r="BO1" s="172"/>
      <c r="BP1" s="172"/>
      <c r="BQ1" s="172"/>
      <c r="BR1" s="172"/>
      <c r="BS1" s="172"/>
      <c r="BT1" s="172"/>
      <c r="BU1" s="172"/>
      <c r="BV1" s="172"/>
      <c r="BW1" s="172"/>
      <c r="BX1" s="172"/>
      <c r="BY1" s="172"/>
      <c r="BZ1" s="172"/>
      <c r="CA1" s="172"/>
      <c r="CB1" s="172"/>
      <c r="CC1" s="172"/>
      <c r="CD1" s="172"/>
      <c r="CE1" s="172"/>
      <c r="CF1" s="172"/>
      <c r="CG1" s="172"/>
      <c r="CH1" s="172"/>
      <c r="CI1" s="172"/>
      <c r="CJ1" s="172"/>
      <c r="CK1" s="172"/>
      <c r="CL1" s="172"/>
      <c r="CM1" s="172"/>
      <c r="CN1" s="172"/>
      <c r="CO1" s="172"/>
      <c r="CP1" s="172"/>
      <c r="CQ1" s="172"/>
      <c r="CR1" s="172"/>
      <c r="CS1" s="172"/>
      <c r="CT1" s="172"/>
      <c r="CU1" s="172"/>
      <c r="CV1" s="172"/>
      <c r="CW1" s="172"/>
      <c r="CX1" s="172"/>
      <c r="CY1" s="172"/>
      <c r="CZ1" s="172"/>
      <c r="DA1" s="172"/>
      <c r="DD1" s="125" t="s">
        <v>11512</v>
      </c>
      <c r="DE1" s="125" t="str">
        <f aca="false">IF(SUM(AZ:AZ)=SUM(BA:BA),"OK","Errore: ripetizione codice origine")</f>
        <v>OK</v>
      </c>
    </row>
    <row r="2" s="130" customFormat="true" ht="71.25" hidden="false" customHeight="true" outlineLevel="0" collapsed="false">
      <c r="A2" s="126" t="s">
        <v>11739</v>
      </c>
      <c r="B2" s="126" t="s">
        <v>11514</v>
      </c>
      <c r="C2" s="126" t="s">
        <v>11515</v>
      </c>
      <c r="D2" s="126" t="s">
        <v>11516</v>
      </c>
      <c r="E2" s="126" t="s">
        <v>11517</v>
      </c>
      <c r="F2" s="126" t="s">
        <v>11518</v>
      </c>
      <c r="G2" s="127" t="s">
        <v>11740</v>
      </c>
      <c r="H2" s="127" t="s">
        <v>11741</v>
      </c>
      <c r="I2" s="127" t="s">
        <v>11519</v>
      </c>
      <c r="J2" s="127" t="s">
        <v>11520</v>
      </c>
      <c r="K2" s="126" t="s">
        <v>11521</v>
      </c>
      <c r="L2" s="126" t="s">
        <v>11522</v>
      </c>
      <c r="M2" s="126" t="s">
        <v>11523</v>
      </c>
      <c r="N2" s="126" t="s">
        <v>11527</v>
      </c>
      <c r="O2" s="126" t="s">
        <v>11528</v>
      </c>
      <c r="P2" s="127" t="s">
        <v>11529</v>
      </c>
      <c r="Q2" s="126" t="s">
        <v>11742</v>
      </c>
      <c r="R2" s="126" t="s">
        <v>11531</v>
      </c>
      <c r="S2" s="126" t="s">
        <v>11532</v>
      </c>
      <c r="T2" s="126" t="s">
        <v>11533</v>
      </c>
      <c r="U2" s="126" t="s">
        <v>11534</v>
      </c>
      <c r="V2" s="126" t="s">
        <v>11743</v>
      </c>
      <c r="W2" s="126" t="s">
        <v>11744</v>
      </c>
      <c r="X2" s="126" t="s">
        <v>11745</v>
      </c>
      <c r="Y2" s="126" t="s">
        <v>11746</v>
      </c>
      <c r="Z2" s="126" t="s">
        <v>11536</v>
      </c>
      <c r="AA2" s="126" t="s">
        <v>11537</v>
      </c>
      <c r="AB2" s="126" t="s">
        <v>11538</v>
      </c>
      <c r="AC2" s="126" t="s">
        <v>11747</v>
      </c>
      <c r="AD2" s="126" t="s">
        <v>11748</v>
      </c>
      <c r="AE2" s="126" t="s">
        <v>11548</v>
      </c>
      <c r="AF2" s="126" t="s">
        <v>11549</v>
      </c>
      <c r="AG2" s="126" t="s">
        <v>11749</v>
      </c>
      <c r="AH2" s="126" t="s">
        <v>11550</v>
      </c>
      <c r="AI2" s="126" t="s">
        <v>11551</v>
      </c>
      <c r="AJ2" s="126" t="s">
        <v>11552</v>
      </c>
      <c r="AK2" s="126" t="s">
        <v>11553</v>
      </c>
      <c r="AL2" s="126" t="s">
        <v>11554</v>
      </c>
      <c r="AM2" s="126" t="s">
        <v>11555</v>
      </c>
      <c r="AN2" s="126" t="s">
        <v>11750</v>
      </c>
      <c r="AO2" s="126" t="s">
        <v>11556</v>
      </c>
      <c r="AP2" s="126" t="s">
        <v>11751</v>
      </c>
      <c r="AQ2" s="126" t="s">
        <v>11559</v>
      </c>
      <c r="AR2" s="126" t="s">
        <v>11752</v>
      </c>
      <c r="AS2" s="126" t="s">
        <v>11560</v>
      </c>
      <c r="AT2" s="126" t="s">
        <v>11561</v>
      </c>
      <c r="AU2" s="126" t="s">
        <v>11562</v>
      </c>
      <c r="AV2" s="126" t="s">
        <v>11753</v>
      </c>
      <c r="AW2" s="126" t="s">
        <v>11754</v>
      </c>
      <c r="AX2" s="126" t="s">
        <v>11566</v>
      </c>
      <c r="AY2" s="128"/>
      <c r="AZ2" s="135"/>
      <c r="BA2" s="129"/>
      <c r="BB2" s="138"/>
      <c r="BC2" s="171"/>
      <c r="BD2" s="172"/>
      <c r="BE2" s="172" t="s">
        <v>11567</v>
      </c>
      <c r="BF2" s="172" t="n">
        <f aca="false">+COUNTA([2]Pozzi!B$1:B$1048576)-3</f>
        <v>1</v>
      </c>
      <c r="BG2" s="172"/>
      <c r="BH2" s="172"/>
      <c r="BI2" s="172"/>
      <c r="BJ2" s="172"/>
      <c r="BK2" s="172"/>
      <c r="BL2" s="172"/>
      <c r="BM2" s="172"/>
      <c r="BN2" s="172"/>
      <c r="BO2" s="172"/>
      <c r="BP2" s="172"/>
      <c r="BQ2" s="172"/>
      <c r="BR2" s="172"/>
      <c r="BS2" s="172"/>
      <c r="BT2" s="172"/>
      <c r="BU2" s="172"/>
      <c r="BV2" s="172"/>
      <c r="BW2" s="172"/>
      <c r="BX2" s="172"/>
      <c r="BY2" s="172"/>
      <c r="BZ2" s="172"/>
      <c r="CA2" s="172"/>
      <c r="CB2" s="172"/>
      <c r="CC2" s="172"/>
      <c r="CD2" s="172"/>
      <c r="CE2" s="172"/>
      <c r="CF2" s="172"/>
      <c r="CG2" s="172"/>
      <c r="CH2" s="172"/>
      <c r="CI2" s="172"/>
      <c r="CJ2" s="172"/>
      <c r="CK2" s="172"/>
      <c r="CL2" s="172"/>
      <c r="CM2" s="172"/>
      <c r="CN2" s="172"/>
      <c r="CO2" s="172"/>
      <c r="CP2" s="172"/>
      <c r="CQ2" s="172"/>
      <c r="CR2" s="172"/>
      <c r="CS2" s="172"/>
      <c r="CT2" s="172"/>
      <c r="CU2" s="172"/>
      <c r="CV2" s="172"/>
      <c r="CW2" s="172"/>
      <c r="CX2" s="172"/>
      <c r="CY2" s="172"/>
      <c r="CZ2" s="172"/>
      <c r="DA2" s="172"/>
      <c r="DC2" s="173"/>
      <c r="DD2" s="160" t="s">
        <v>11568</v>
      </c>
      <c r="DE2" s="161" t="str">
        <f aca="false">+IF(SUM(BB:BB)=0,"OK","Anno di costruzione nuove opere non congruente con stato opera")</f>
        <v>OK</v>
      </c>
    </row>
    <row r="3" s="158" customFormat="true" ht="76.5" hidden="false" customHeight="false" outlineLevel="0" collapsed="false">
      <c r="A3" s="133" t="s">
        <v>11755</v>
      </c>
      <c r="B3" s="133" t="s">
        <v>11756</v>
      </c>
      <c r="C3" s="133" t="s">
        <v>11757</v>
      </c>
      <c r="D3" s="133" t="s">
        <v>11758</v>
      </c>
      <c r="E3" s="133" t="s">
        <v>11759</v>
      </c>
      <c r="F3" s="133" t="s">
        <v>11760</v>
      </c>
      <c r="G3" s="133" t="n">
        <v>111300</v>
      </c>
      <c r="H3" s="133" t="n">
        <v>111400</v>
      </c>
      <c r="I3" s="133" t="n">
        <v>111500</v>
      </c>
      <c r="J3" s="133" t="n">
        <v>111600</v>
      </c>
      <c r="K3" s="133" t="s">
        <v>11761</v>
      </c>
      <c r="L3" s="133" t="s">
        <v>11762</v>
      </c>
      <c r="M3" s="133" t="s">
        <v>11763</v>
      </c>
      <c r="N3" s="133" t="s">
        <v>11764</v>
      </c>
      <c r="O3" s="133" t="s">
        <v>11765</v>
      </c>
      <c r="P3" s="133" t="n">
        <v>111700</v>
      </c>
      <c r="Q3" s="133" t="s">
        <v>11766</v>
      </c>
      <c r="R3" s="133" t="s">
        <v>11767</v>
      </c>
      <c r="S3" s="133" t="s">
        <v>11768</v>
      </c>
      <c r="T3" s="133" t="s">
        <v>11769</v>
      </c>
      <c r="U3" s="133" t="s">
        <v>11770</v>
      </c>
      <c r="V3" s="133" t="s">
        <v>11771</v>
      </c>
      <c r="W3" s="133" t="s">
        <v>11772</v>
      </c>
      <c r="X3" s="133" t="s">
        <v>11773</v>
      </c>
      <c r="Y3" s="133" t="s">
        <v>11774</v>
      </c>
      <c r="Z3" s="133" t="s">
        <v>11775</v>
      </c>
      <c r="AA3" s="133" t="s">
        <v>11776</v>
      </c>
      <c r="AB3" s="133" t="s">
        <v>11777</v>
      </c>
      <c r="AC3" s="133" t="s">
        <v>11778</v>
      </c>
      <c r="AD3" s="133" t="s">
        <v>11779</v>
      </c>
      <c r="AE3" s="133" t="s">
        <v>11780</v>
      </c>
      <c r="AF3" s="133" t="s">
        <v>11781</v>
      </c>
      <c r="AG3" s="133" t="s">
        <v>11782</v>
      </c>
      <c r="AH3" s="133" t="s">
        <v>11783</v>
      </c>
      <c r="AI3" s="133" t="s">
        <v>11784</v>
      </c>
      <c r="AJ3" s="133" t="s">
        <v>11785</v>
      </c>
      <c r="AK3" s="133" t="s">
        <v>11786</v>
      </c>
      <c r="AL3" s="133" t="s">
        <v>11787</v>
      </c>
      <c r="AM3" s="133" t="s">
        <v>11788</v>
      </c>
      <c r="AN3" s="133" t="s">
        <v>11789</v>
      </c>
      <c r="AO3" s="133" t="s">
        <v>11790</v>
      </c>
      <c r="AP3" s="133" t="s">
        <v>11791</v>
      </c>
      <c r="AQ3" s="133" t="s">
        <v>11792</v>
      </c>
      <c r="AR3" s="133" t="s">
        <v>11793</v>
      </c>
      <c r="AS3" s="133" t="s">
        <v>11794</v>
      </c>
      <c r="AT3" s="133" t="s">
        <v>11795</v>
      </c>
      <c r="AU3" s="133" t="s">
        <v>11796</v>
      </c>
      <c r="AV3" s="133" t="s">
        <v>11797</v>
      </c>
      <c r="AW3" s="133" t="s">
        <v>11798</v>
      </c>
      <c r="AX3" s="133" t="s">
        <v>11799</v>
      </c>
      <c r="AY3" s="134"/>
      <c r="AZ3" s="135" t="s">
        <v>11620</v>
      </c>
      <c r="BA3" s="136" t="s">
        <v>11621</v>
      </c>
      <c r="BB3" s="135" t="s">
        <v>11622</v>
      </c>
      <c r="BC3" s="135" t="s">
        <v>11800</v>
      </c>
      <c r="BD3" s="172" t="s">
        <v>11625</v>
      </c>
      <c r="BE3" s="172" t="str">
        <f aca="false">+A1</f>
        <v>codice opera [idt]</v>
      </c>
      <c r="BF3" s="172" t="str">
        <f aca="false">+B1</f>
        <v>codice origine [testo]</v>
      </c>
      <c r="BG3" s="172" t="str">
        <f aca="false">+C1</f>
        <v>descrizione impianto [testo]</v>
      </c>
      <c r="BH3" s="172" t="str">
        <f aca="false">+D1</f>
        <v>g.boaga NORD [m]</v>
      </c>
      <c r="BI3" s="172" t="str">
        <f aca="false">+E1</f>
        <v>g.boaga EST [m]</v>
      </c>
      <c r="BJ3" s="172" t="str">
        <f aca="false">+F1</f>
        <v>fuso RIF. [nr]</v>
      </c>
      <c r="BK3" s="172" t="str">
        <f aca="false">+G1</f>
        <v>codice campo pozzi [idt]</v>
      </c>
      <c r="BL3" s="172" t="str">
        <f aca="false">+H1</f>
        <v>denominazione campo pozzi [testo]</v>
      </c>
      <c r="BM3" s="172" t="str">
        <f aca="false">+I1</f>
        <v>codice schema acquedottistico [idt]</v>
      </c>
      <c r="BN3" s="172" t="str">
        <f aca="false">+J1</f>
        <v>descrizione schema acquedottistico [testo]</v>
      </c>
      <c r="BO3" s="172" t="str">
        <f aca="false">+K1</f>
        <v>quota s.l.m [m]</v>
      </c>
      <c r="BP3" s="172" t="str">
        <f aca="false">+L1</f>
        <v>località [testo]</v>
      </c>
      <c r="BQ3" s="172" t="str">
        <f aca="false">+M1</f>
        <v>comune [istat]</v>
      </c>
      <c r="BR3" s="172" t="str">
        <f aca="false">+N1</f>
        <v>estremi della concessione [testo]</v>
      </c>
      <c r="BS3" s="172" t="str">
        <f aca="false">+O1</f>
        <v>portata concessa uso potabile [l/s]</v>
      </c>
      <c r="BT3" s="172" t="str">
        <f aca="false">+P1</f>
        <v>uso plurimo [sn]</v>
      </c>
      <c r="BU3" s="172" t="str">
        <f aca="false">+Q1</f>
        <v>anno perforazione [anno]</v>
      </c>
      <c r="BV3" s="172" t="str">
        <f aca="false">+R1</f>
        <v>anno ristrutturazione [anno]</v>
      </c>
      <c r="BW3" s="172" t="str">
        <f aca="false">+S1</f>
        <v>conservazione [idn]</v>
      </c>
      <c r="BX3" s="172" t="str">
        <f aca="false">+T1</f>
        <v>utilizzo (continuo,occasionale,periodico) [testo]</v>
      </c>
      <c r="BY3" s="172" t="str">
        <f aca="false">+U1</f>
        <v>utilizzo annuo (0-100) [%]</v>
      </c>
      <c r="BZ3" s="172" t="str">
        <f aca="false">+V1</f>
        <v>profondità di perforazione [m]</v>
      </c>
      <c r="CA3" s="172" t="str">
        <f aca="false">+W1</f>
        <v>diametro perforazione [mm]</v>
      </c>
      <c r="CB3" s="172" t="str">
        <f aca="false">+X1</f>
        <v>potenza installata [Kw]</v>
      </c>
      <c r="CC3" s="172" t="str">
        <f aca="false">+Y1</f>
        <v>consumo di energia [kwh/anno]</v>
      </c>
      <c r="CD3" s="172" t="str">
        <f aca="false">+Z1</f>
        <v>volume prelevato [mc/anno]</v>
      </c>
      <c r="CE3" s="172" t="str">
        <f aca="false">+AA1</f>
        <v>volume immesso in rete [mc/anno]</v>
      </c>
      <c r="CF3" s="172" t="str">
        <f aca="false">+AB1</f>
        <v>portata di esercizio [l/s]</v>
      </c>
      <c r="CG3" s="172" t="str">
        <f aca="false">+AC1</f>
        <v>portata di utilizzo massima [l/s]</v>
      </c>
      <c r="CH3" s="172" t="str">
        <f aca="false">+AD1</f>
        <v>portata di utilizzo minima [l/s]</v>
      </c>
      <c r="CI3" s="172" t="str">
        <f aca="false">+AE1</f>
        <v>tipo telecontrollo [idn]</v>
      </c>
      <c r="CJ3" s="172" t="str">
        <f aca="false">+AF1</f>
        <v>misura portata [sn]</v>
      </c>
      <c r="CK3" s="172" t="str">
        <f aca="false">+AG1</f>
        <v>misura pressione [sn]</v>
      </c>
      <c r="CL3" s="172" t="str">
        <f aca="false">+AH1</f>
        <v>zona tutela assoluta [sn]</v>
      </c>
      <c r="CM3" s="172" t="str">
        <f aca="false">+AI1</f>
        <v>zona rispetto [sn]</v>
      </c>
      <c r="CN3" s="172" t="str">
        <f aca="false">+AJ1</f>
        <v>zona protezione [sn]</v>
      </c>
      <c r="CO3" s="172" t="str">
        <f aca="false">+AK1</f>
        <v>tipo di clorazione [idn]</v>
      </c>
      <c r="CP3" s="172" t="str">
        <f aca="false">+AL1</f>
        <v>anno istallazione cloratore [anno]</v>
      </c>
      <c r="CQ3" s="172" t="str">
        <f aca="false">+AM1</f>
        <v>anno ristrutturazione cloratore [anno]</v>
      </c>
      <c r="CR3" s="172" t="str">
        <f aca="false">+AN1</f>
        <v>episodi inquinamento 5anni [sn]</v>
      </c>
      <c r="CS3" s="172" t="str">
        <f aca="false">+AO1</f>
        <v>opera stato [idn]</v>
      </c>
      <c r="CT3" s="172" t="str">
        <f aca="false">+AP1</f>
        <v>ind.conf. anno perforazione [idt]</v>
      </c>
      <c r="CU3" s="172" t="str">
        <f aca="false">+AQ1</f>
        <v>ind.conf. anno ristrutturazione [idt]</v>
      </c>
      <c r="CV3" s="172" t="str">
        <f aca="false">+AR1</f>
        <v>ind.conf. potenza installata [idt]</v>
      </c>
      <c r="CW3" s="172" t="str">
        <f aca="false">+AS1</f>
        <v>ind.conf. volume prelevato [idt]</v>
      </c>
      <c r="CX3" s="172" t="str">
        <f aca="false">+AT1</f>
        <v>ind.conf. volume immesso [idt]</v>
      </c>
      <c r="CY3" s="172" t="str">
        <f aca="false">+AU1</f>
        <v>ind.conf. portata esercizio [idt]</v>
      </c>
      <c r="CZ3" s="172" t="str">
        <f aca="false">+AV1</f>
        <v>ind.conf. portata utilizzo max [idt]</v>
      </c>
      <c r="DA3" s="172" t="str">
        <f aca="false">+AW1</f>
        <v>ind.conf. portata utilizzo min [idt]</v>
      </c>
      <c r="DB3" s="137" t="s">
        <v>11626</v>
      </c>
      <c r="DC3" s="173"/>
      <c r="DD3" s="160" t="s">
        <v>11627</v>
      </c>
      <c r="DE3" s="161" t="str">
        <f aca="false">+IF(SUM(BC:BC)=0,"OK","Dati non completi")</f>
        <v>Dati non completi</v>
      </c>
    </row>
    <row r="4" customFormat="false" ht="25.5" hidden="false" customHeight="false" outlineLevel="0" collapsed="false">
      <c r="A4" s="162"/>
      <c r="B4" s="162"/>
      <c r="C4" s="162"/>
      <c r="D4" s="162"/>
      <c r="E4" s="162"/>
      <c r="F4" s="162"/>
      <c r="G4" s="162"/>
      <c r="H4" s="162"/>
      <c r="I4" s="162"/>
      <c r="J4" s="162"/>
      <c r="K4" s="162"/>
      <c r="L4" s="162"/>
      <c r="M4" s="162"/>
      <c r="N4" s="162"/>
      <c r="O4" s="162"/>
      <c r="P4" s="162"/>
      <c r="Q4" s="162"/>
      <c r="R4" s="162"/>
      <c r="S4" s="162"/>
      <c r="T4" s="162"/>
      <c r="U4" s="162"/>
      <c r="V4" s="162"/>
      <c r="W4" s="162"/>
      <c r="X4" s="162"/>
      <c r="Y4" s="174"/>
      <c r="Z4" s="174"/>
      <c r="AA4" s="174"/>
      <c r="AB4" s="174"/>
      <c r="AC4" s="174"/>
      <c r="AD4" s="162"/>
      <c r="AE4" s="162"/>
      <c r="AF4" s="162"/>
      <c r="AG4" s="162"/>
      <c r="AH4" s="162"/>
      <c r="AI4" s="162"/>
      <c r="AJ4" s="162"/>
      <c r="AK4" s="162"/>
      <c r="AL4" s="162"/>
      <c r="AM4" s="162"/>
      <c r="AN4" s="162"/>
      <c r="AO4" s="162"/>
      <c r="AP4" s="162"/>
      <c r="AQ4" s="162"/>
      <c r="AR4" s="162"/>
      <c r="AS4" s="162"/>
      <c r="AT4" s="162"/>
      <c r="AU4" s="162"/>
      <c r="AV4" s="162"/>
      <c r="AW4" s="162"/>
      <c r="AX4" s="155"/>
      <c r="AY4" s="155"/>
      <c r="AZ4" s="142" t="n">
        <f aca="false">+IF(B4&gt;0,1,0)</f>
        <v>0</v>
      </c>
      <c r="BA4" s="135" t="n">
        <f aca="false">COUNTIF(B:B,B4)</f>
        <v>0</v>
      </c>
      <c r="BB4" s="142" t="n">
        <f aca="false">+IF(Q4=9999,0,IF(Q4&lt;'[3]Input anno'!$A$1,0,IF(AO4&lt;4,0,1)))</f>
        <v>0</v>
      </c>
      <c r="BC4" s="142" t="n">
        <f aca="false">+IF(AO4&gt;=3,0,IF(COUNTIF(Pozzi_inreti!A:A,B4)&gt;0,0,1))</f>
        <v>1</v>
      </c>
      <c r="BD4" s="175"/>
      <c r="BE4" s="175" t="n">
        <f aca="false">+COUNTA(A:A)-3</f>
        <v>0</v>
      </c>
      <c r="BF4" s="175" t="n">
        <f aca="false">+COUNTA(B:B)-3</f>
        <v>0</v>
      </c>
      <c r="BG4" s="175" t="n">
        <f aca="false">+COUNTA(C:C)-3</f>
        <v>0</v>
      </c>
      <c r="BH4" s="175" t="n">
        <f aca="false">+COUNTA(D:D)-3</f>
        <v>0</v>
      </c>
      <c r="BI4" s="175" t="n">
        <f aca="false">+COUNTA(E:E)-3</f>
        <v>0</v>
      </c>
      <c r="BJ4" s="175" t="n">
        <f aca="false">+COUNTA(F:F)-3</f>
        <v>0</v>
      </c>
      <c r="BK4" s="175" t="n">
        <f aca="false">+COUNTA(G:G)-3</f>
        <v>0</v>
      </c>
      <c r="BL4" s="175" t="n">
        <f aca="false">+COUNTA(H:H)-3</f>
        <v>0</v>
      </c>
      <c r="BM4" s="175" t="n">
        <f aca="false">+COUNTA(I:I)-3</f>
        <v>0</v>
      </c>
      <c r="BN4" s="175" t="n">
        <f aca="false">+COUNTA(J:J)-3</f>
        <v>0</v>
      </c>
      <c r="BO4" s="175" t="n">
        <f aca="false">+COUNTA(K:K)-3</f>
        <v>0</v>
      </c>
      <c r="BP4" s="175" t="n">
        <f aca="false">+COUNTA(L:L)-3</f>
        <v>0</v>
      </c>
      <c r="BQ4" s="175" t="n">
        <f aca="false">+COUNTA(M:M)-3</f>
        <v>0</v>
      </c>
      <c r="BR4" s="175" t="n">
        <f aca="false">+COUNTA(N:N)-3</f>
        <v>0</v>
      </c>
      <c r="BS4" s="175" t="n">
        <f aca="false">+COUNTA(O:O)-3</f>
        <v>0</v>
      </c>
      <c r="BT4" s="175" t="n">
        <f aca="false">+COUNTA(P:P)-3</f>
        <v>0</v>
      </c>
      <c r="BU4" s="175" t="n">
        <f aca="false">+COUNTA(Q:Q)-3</f>
        <v>0</v>
      </c>
      <c r="BV4" s="175" t="n">
        <f aca="false">+COUNTA(R:R)-3</f>
        <v>0</v>
      </c>
      <c r="BW4" s="175" t="n">
        <f aca="false">+COUNTA(S:S)-3</f>
        <v>0</v>
      </c>
      <c r="BX4" s="175" t="n">
        <f aca="false">+COUNTA(T:T)-3</f>
        <v>0</v>
      </c>
      <c r="BY4" s="175" t="n">
        <f aca="false">+COUNTA(U:U)-3</f>
        <v>0</v>
      </c>
      <c r="BZ4" s="175" t="n">
        <f aca="false">+COUNTA(V:V)-3</f>
        <v>0</v>
      </c>
      <c r="CA4" s="175" t="n">
        <f aca="false">+COUNTA(W:W)-3</f>
        <v>0</v>
      </c>
      <c r="CB4" s="175" t="n">
        <f aca="false">+COUNTA(X:X)-3</f>
        <v>0</v>
      </c>
      <c r="CC4" s="175" t="n">
        <f aca="false">+COUNTA(Y:Y)-3</f>
        <v>0</v>
      </c>
      <c r="CD4" s="175" t="n">
        <f aca="false">+COUNTA(Z:Z)-3</f>
        <v>0</v>
      </c>
      <c r="CE4" s="175" t="n">
        <f aca="false">+COUNTA(AA:AA)-3</f>
        <v>0</v>
      </c>
      <c r="CF4" s="175" t="n">
        <f aca="false">+COUNTA(AB:AB)-3</f>
        <v>0</v>
      </c>
      <c r="CG4" s="175" t="n">
        <f aca="false">+COUNTA(AC:AC)-3</f>
        <v>0</v>
      </c>
      <c r="CH4" s="175" t="n">
        <f aca="false">+COUNTA(AD:AD)-3</f>
        <v>0</v>
      </c>
      <c r="CI4" s="175" t="n">
        <f aca="false">+COUNTA(AE:AE)-3</f>
        <v>0</v>
      </c>
      <c r="CJ4" s="175" t="n">
        <f aca="false">+COUNTA(AF:AF)-3</f>
        <v>0</v>
      </c>
      <c r="CK4" s="175" t="n">
        <f aca="false">+COUNTA(AG:AG)-3</f>
        <v>0</v>
      </c>
      <c r="CL4" s="175" t="n">
        <f aca="false">+COUNTA(AH:AH)-3</f>
        <v>0</v>
      </c>
      <c r="CM4" s="175" t="n">
        <f aca="false">+COUNTA(AI:AI)-3</f>
        <v>0</v>
      </c>
      <c r="CN4" s="175" t="n">
        <f aca="false">+COUNTA(AJ:AJ)-3</f>
        <v>0</v>
      </c>
      <c r="CO4" s="175" t="n">
        <f aca="false">+COUNTA(AK:AK)-3</f>
        <v>0</v>
      </c>
      <c r="CP4" s="175" t="n">
        <f aca="false">+COUNTA(AL:AL)-3</f>
        <v>0</v>
      </c>
      <c r="CQ4" s="175" t="n">
        <f aca="false">+COUNTA(AM:AM)-3</f>
        <v>0</v>
      </c>
      <c r="CR4" s="175" t="n">
        <f aca="false">+COUNTA(AN:AN)-3</f>
        <v>0</v>
      </c>
      <c r="CS4" s="175" t="n">
        <f aca="false">+COUNTA(AO:AO)-3</f>
        <v>0</v>
      </c>
      <c r="CT4" s="175" t="n">
        <f aca="false">+COUNTA(AP:AP)-3</f>
        <v>0</v>
      </c>
      <c r="CU4" s="175" t="n">
        <f aca="false">+COUNTA(AQ:AQ)-3</f>
        <v>0</v>
      </c>
      <c r="CV4" s="175" t="n">
        <f aca="false">+COUNTA(AR:AR)-3</f>
        <v>0</v>
      </c>
      <c r="CW4" s="175" t="n">
        <f aca="false">+COUNTA(AS:AS)-3</f>
        <v>0</v>
      </c>
      <c r="CX4" s="175" t="n">
        <f aca="false">+COUNTA(AT:AT)-3</f>
        <v>0</v>
      </c>
      <c r="CY4" s="175" t="n">
        <f aca="false">+COUNTA(AU:AU)-3</f>
        <v>0</v>
      </c>
      <c r="CZ4" s="175" t="n">
        <f aca="false">+COUNTA(AV:AV)-3</f>
        <v>0</v>
      </c>
      <c r="DA4" s="175" t="n">
        <f aca="false">+COUNTA(AW:AW)-3</f>
        <v>0</v>
      </c>
      <c r="DB4" s="145" t="n">
        <f aca="false">SUM(BE4:CZ4)</f>
        <v>0</v>
      </c>
      <c r="DD4" s="160" t="s">
        <v>11630</v>
      </c>
      <c r="DE4" s="166" t="e">
        <f aca="false">+IF(MIN(BE8:DA8)=0%,"OK","Grado di compilazione inferiore a quello del DBI A-1")</f>
        <v>#DIV/0!</v>
      </c>
    </row>
    <row r="5" customFormat="false" ht="15" hidden="false" customHeight="false" outlineLevel="0" collapsed="false">
      <c r="A5" s="162"/>
      <c r="B5" s="162"/>
      <c r="C5" s="162"/>
      <c r="D5" s="162"/>
      <c r="E5" s="162"/>
      <c r="F5" s="162"/>
      <c r="G5" s="162"/>
      <c r="H5" s="162"/>
      <c r="I5" s="162"/>
      <c r="J5" s="162"/>
      <c r="K5" s="162"/>
      <c r="L5" s="162"/>
      <c r="M5" s="162"/>
      <c r="N5" s="162"/>
      <c r="O5" s="162"/>
      <c r="P5" s="162"/>
      <c r="Q5" s="162"/>
      <c r="R5" s="162"/>
      <c r="S5" s="162"/>
      <c r="T5" s="162"/>
      <c r="U5" s="162"/>
      <c r="V5" s="162"/>
      <c r="W5" s="162"/>
      <c r="X5" s="162"/>
      <c r="Y5" s="174"/>
      <c r="Z5" s="174"/>
      <c r="AA5" s="174"/>
      <c r="AB5" s="174"/>
      <c r="AC5" s="174"/>
      <c r="AD5" s="162"/>
      <c r="AE5" s="162"/>
      <c r="AF5" s="162"/>
      <c r="AG5" s="162"/>
      <c r="AH5" s="162"/>
      <c r="AI5" s="162"/>
      <c r="AJ5" s="162"/>
      <c r="AK5" s="162"/>
      <c r="AL5" s="162"/>
      <c r="AM5" s="162"/>
      <c r="AN5" s="162"/>
      <c r="AO5" s="162"/>
      <c r="AP5" s="162"/>
      <c r="AQ5" s="162"/>
      <c r="AR5" s="162"/>
      <c r="AS5" s="162"/>
      <c r="AT5" s="162"/>
      <c r="AU5" s="162"/>
      <c r="AV5" s="162"/>
      <c r="AW5" s="162"/>
      <c r="AX5" s="155"/>
      <c r="AY5" s="155"/>
      <c r="BA5" s="142"/>
      <c r="BB5" s="142"/>
      <c r="BC5" s="147"/>
      <c r="BD5" s="176" t="s">
        <v>11629</v>
      </c>
      <c r="BE5" s="177" t="e">
        <f aca="false">+BE4/$BF$1</f>
        <v>#DIV/0!</v>
      </c>
      <c r="BF5" s="177" t="e">
        <f aca="false">+BF4/$BF$1</f>
        <v>#DIV/0!</v>
      </c>
      <c r="BG5" s="177" t="e">
        <f aca="false">+BG4/$BF$1</f>
        <v>#DIV/0!</v>
      </c>
      <c r="BH5" s="177" t="e">
        <f aca="false">+BH4/$BF$1</f>
        <v>#DIV/0!</v>
      </c>
      <c r="BI5" s="177" t="e">
        <f aca="false">+BI4/$BF$1</f>
        <v>#DIV/0!</v>
      </c>
      <c r="BJ5" s="177" t="e">
        <f aca="false">+BJ4/$BF$1</f>
        <v>#DIV/0!</v>
      </c>
      <c r="BK5" s="177" t="e">
        <f aca="false">+BK4/$BF$1</f>
        <v>#DIV/0!</v>
      </c>
      <c r="BL5" s="177" t="e">
        <f aca="false">+BL4/$BF$1</f>
        <v>#DIV/0!</v>
      </c>
      <c r="BM5" s="177" t="e">
        <f aca="false">+BM4/$BF$1</f>
        <v>#DIV/0!</v>
      </c>
      <c r="BN5" s="177" t="e">
        <f aca="false">+BN4/$BF$1</f>
        <v>#DIV/0!</v>
      </c>
      <c r="BO5" s="177" t="e">
        <f aca="false">+BO4/$BF$1</f>
        <v>#DIV/0!</v>
      </c>
      <c r="BP5" s="177" t="e">
        <f aca="false">+BP4/$BF$1</f>
        <v>#DIV/0!</v>
      </c>
      <c r="BQ5" s="177" t="e">
        <f aca="false">+BQ4/$BF$1</f>
        <v>#DIV/0!</v>
      </c>
      <c r="BR5" s="177" t="e">
        <f aca="false">+BR4/$BF$1</f>
        <v>#DIV/0!</v>
      </c>
      <c r="BS5" s="177" t="e">
        <f aca="false">+BS4/$BF$1</f>
        <v>#DIV/0!</v>
      </c>
      <c r="BT5" s="177" t="e">
        <f aca="false">+BT4/$BF$1</f>
        <v>#DIV/0!</v>
      </c>
      <c r="BU5" s="177" t="e">
        <f aca="false">+BU4/$BF$1</f>
        <v>#DIV/0!</v>
      </c>
      <c r="BV5" s="177" t="e">
        <f aca="false">+BV4/$BF$1</f>
        <v>#DIV/0!</v>
      </c>
      <c r="BW5" s="177" t="e">
        <f aca="false">+BW4/$BF$1</f>
        <v>#DIV/0!</v>
      </c>
      <c r="BX5" s="177" t="e">
        <f aca="false">+BX4/$BF$1</f>
        <v>#DIV/0!</v>
      </c>
      <c r="BY5" s="177" t="e">
        <f aca="false">+BY4/$BF$1</f>
        <v>#DIV/0!</v>
      </c>
      <c r="BZ5" s="177" t="e">
        <f aca="false">+BZ4/$BF$1</f>
        <v>#DIV/0!</v>
      </c>
      <c r="CA5" s="177" t="e">
        <f aca="false">+CA4/$BF$1</f>
        <v>#DIV/0!</v>
      </c>
      <c r="CB5" s="177" t="e">
        <f aca="false">+CB4/$BF$1</f>
        <v>#DIV/0!</v>
      </c>
      <c r="CC5" s="177" t="e">
        <f aca="false">+CC4/$BF$1</f>
        <v>#DIV/0!</v>
      </c>
      <c r="CD5" s="177" t="e">
        <f aca="false">+CD4/$BF$1</f>
        <v>#DIV/0!</v>
      </c>
      <c r="CE5" s="177" t="e">
        <f aca="false">+CE4/$BF$1</f>
        <v>#DIV/0!</v>
      </c>
      <c r="CF5" s="177" t="e">
        <f aca="false">+CF4/$BF$1</f>
        <v>#DIV/0!</v>
      </c>
      <c r="CG5" s="177" t="e">
        <f aca="false">+CG4/$BF$1</f>
        <v>#DIV/0!</v>
      </c>
      <c r="CH5" s="177" t="e">
        <f aca="false">+CH4/$BF$1</f>
        <v>#DIV/0!</v>
      </c>
      <c r="CI5" s="177" t="e">
        <f aca="false">+CI4/$BF$1</f>
        <v>#DIV/0!</v>
      </c>
      <c r="CJ5" s="177" t="e">
        <f aca="false">+CJ4/$BF$1</f>
        <v>#DIV/0!</v>
      </c>
      <c r="CK5" s="177" t="e">
        <f aca="false">+CK4/$BF$1</f>
        <v>#DIV/0!</v>
      </c>
      <c r="CL5" s="177" t="e">
        <f aca="false">+CL4/$BF$1</f>
        <v>#DIV/0!</v>
      </c>
      <c r="CM5" s="177" t="e">
        <f aca="false">+CM4/$BF$1</f>
        <v>#DIV/0!</v>
      </c>
      <c r="CN5" s="177" t="e">
        <f aca="false">+CN4/$BF$1</f>
        <v>#DIV/0!</v>
      </c>
      <c r="CO5" s="177" t="e">
        <f aca="false">+CO4/$BF$1</f>
        <v>#DIV/0!</v>
      </c>
      <c r="CP5" s="177" t="e">
        <f aca="false">+CP4/$BF$1</f>
        <v>#DIV/0!</v>
      </c>
      <c r="CQ5" s="177" t="e">
        <f aca="false">+CQ4/$BF$1</f>
        <v>#DIV/0!</v>
      </c>
      <c r="CR5" s="177" t="e">
        <f aca="false">+CR4/$BF$1</f>
        <v>#DIV/0!</v>
      </c>
      <c r="CS5" s="177" t="e">
        <f aca="false">+CS4/$BF$1</f>
        <v>#DIV/0!</v>
      </c>
      <c r="CT5" s="177" t="e">
        <f aca="false">+CT4/$BF$1</f>
        <v>#DIV/0!</v>
      </c>
      <c r="CU5" s="177" t="e">
        <f aca="false">+CU4/$BF$1</f>
        <v>#DIV/0!</v>
      </c>
      <c r="CV5" s="177" t="e">
        <f aca="false">+CV4/$BF$1</f>
        <v>#DIV/0!</v>
      </c>
      <c r="CW5" s="177" t="e">
        <f aca="false">+CW4/$BF$1</f>
        <v>#DIV/0!</v>
      </c>
      <c r="CX5" s="177" t="e">
        <f aca="false">+CX4/$BF$1</f>
        <v>#DIV/0!</v>
      </c>
      <c r="CY5" s="177" t="e">
        <f aca="false">+CY4/$BF$1</f>
        <v>#DIV/0!</v>
      </c>
      <c r="CZ5" s="177" t="e">
        <f aca="false">+CZ4/$BF$1</f>
        <v>#DIV/0!</v>
      </c>
      <c r="DA5" s="177" t="e">
        <f aca="false">+DA4/$BF$1</f>
        <v>#DIV/0!</v>
      </c>
      <c r="DB5" s="145"/>
    </row>
    <row r="6" customFormat="false" ht="15" hidden="false" customHeight="false" outlineLevel="0" collapsed="false">
      <c r="A6" s="162"/>
      <c r="B6" s="162"/>
      <c r="C6" s="162"/>
      <c r="D6" s="162"/>
      <c r="E6" s="162"/>
      <c r="F6" s="162"/>
      <c r="G6" s="162"/>
      <c r="H6" s="162"/>
      <c r="I6" s="162"/>
      <c r="J6" s="162"/>
      <c r="K6" s="162"/>
      <c r="L6" s="162"/>
      <c r="M6" s="162"/>
      <c r="N6" s="162"/>
      <c r="O6" s="162"/>
      <c r="P6" s="162"/>
      <c r="Q6" s="162"/>
      <c r="R6" s="162"/>
      <c r="S6" s="162"/>
      <c r="T6" s="162"/>
      <c r="U6" s="162"/>
      <c r="V6" s="162"/>
      <c r="W6" s="162"/>
      <c r="X6" s="162"/>
      <c r="Y6" s="174"/>
      <c r="Z6" s="174"/>
      <c r="AA6" s="174"/>
      <c r="AB6" s="174"/>
      <c r="AC6" s="174"/>
      <c r="AD6" s="162"/>
      <c r="AE6" s="162"/>
      <c r="AF6" s="162"/>
      <c r="AG6" s="162"/>
      <c r="AH6" s="162"/>
      <c r="AI6" s="162"/>
      <c r="AJ6" s="162"/>
      <c r="AK6" s="162"/>
      <c r="AL6" s="162"/>
      <c r="AM6" s="162"/>
      <c r="AN6" s="162"/>
      <c r="AO6" s="162"/>
      <c r="AP6" s="162"/>
      <c r="AQ6" s="162"/>
      <c r="AR6" s="162"/>
      <c r="AS6" s="162"/>
      <c r="AT6" s="162"/>
      <c r="AU6" s="162"/>
      <c r="AV6" s="162"/>
      <c r="AW6" s="162"/>
      <c r="AX6" s="155"/>
      <c r="AY6" s="155"/>
      <c r="BA6" s="142"/>
      <c r="BB6" s="142"/>
      <c r="BC6" s="147"/>
      <c r="BD6" s="176"/>
      <c r="BE6" s="175" t="n">
        <f aca="false">+COUNTA([2]Pozzi!A$1:A$1048576)-3</f>
        <v>0</v>
      </c>
      <c r="BF6" s="175" t="n">
        <f aca="false">+COUNTA([2]Pozzi!B$1:B$1048576)-3</f>
        <v>1</v>
      </c>
      <c r="BG6" s="175" t="n">
        <f aca="false">+COUNTA([2]Pozzi!C$1:C$1048576)-3</f>
        <v>1</v>
      </c>
      <c r="BH6" s="175" t="n">
        <f aca="false">+COUNTA([2]Pozzi!D$1:D$1048576)-3</f>
        <v>0</v>
      </c>
      <c r="BI6" s="175" t="n">
        <f aca="false">+COUNTA([2]Pozzi!E$1:E$1048576)-3</f>
        <v>0</v>
      </c>
      <c r="BJ6" s="175" t="n">
        <f aca="false">+COUNTA([2]Pozzi!F$1:F$1048576)-3</f>
        <v>0</v>
      </c>
      <c r="BK6" s="175" t="n">
        <f aca="false">+COUNTA([2]Pozzi!G$1:G$1048576)-3</f>
        <v>0</v>
      </c>
      <c r="BL6" s="175" t="n">
        <f aca="false">+COUNTA([2]Pozzi!H$1:H$1048576)-3</f>
        <v>0</v>
      </c>
      <c r="BM6" s="175" t="n">
        <f aca="false">+COUNTA([2]Pozzi!I$1:I$1048576)-3</f>
        <v>0</v>
      </c>
      <c r="BN6" s="175" t="n">
        <f aca="false">+COUNTA([2]Pozzi!J$1:J$1048576)-3</f>
        <v>0</v>
      </c>
      <c r="BO6" s="175" t="n">
        <f aca="false">+COUNTA([2]Pozzi!K$1:K$1048576)-3</f>
        <v>0</v>
      </c>
      <c r="BP6" s="175" t="n">
        <f aca="false">+COUNTA([2]Pozzi!L$1:L$1048576)-3</f>
        <v>0</v>
      </c>
      <c r="BQ6" s="175" t="n">
        <f aca="false">+COUNTA([2]Pozzi!M$1:M$1048576)-3</f>
        <v>0</v>
      </c>
      <c r="BR6" s="175" t="n">
        <f aca="false">+COUNTA([2]Pozzi!N$1:N$1048576)-3</f>
        <v>0</v>
      </c>
      <c r="BS6" s="175" t="n">
        <f aca="false">+COUNTA([2]Pozzi!O$1:O$1048576)-3</f>
        <v>0</v>
      </c>
      <c r="BT6" s="175" t="n">
        <f aca="false">+COUNTA([2]Pozzi!P$1:P$1048576)-3</f>
        <v>0</v>
      </c>
      <c r="BU6" s="175" t="n">
        <f aca="false">+COUNTA([2]Pozzi!Q$1:Q$1048576)-3</f>
        <v>0</v>
      </c>
      <c r="BV6" s="175" t="n">
        <f aca="false">+COUNTA([2]Pozzi!R$1:R$1048576)-3</f>
        <v>0</v>
      </c>
      <c r="BW6" s="175" t="n">
        <f aca="false">+COUNTA([2]Pozzi!S$1:S$1048576)-3</f>
        <v>0</v>
      </c>
      <c r="BX6" s="175" t="n">
        <f aca="false">+COUNTA([2]Pozzi!T$1:T$1048576)-3</f>
        <v>0</v>
      </c>
      <c r="BY6" s="175" t="n">
        <f aca="false">+COUNTA([2]Pozzi!U$1:U$1048576)-3</f>
        <v>0</v>
      </c>
      <c r="BZ6" s="175" t="n">
        <f aca="false">+COUNTA([2]Pozzi!V$1:V$1048576)-3</f>
        <v>0</v>
      </c>
      <c r="CA6" s="175" t="n">
        <f aca="false">+COUNTA([2]Pozzi!W$1:W$1048576)-3</f>
        <v>0</v>
      </c>
      <c r="CB6" s="175" t="n">
        <f aca="false">+COUNTA([2]Pozzi!X$1:X$1048576)-3</f>
        <v>0</v>
      </c>
      <c r="CC6" s="175" t="n">
        <f aca="false">+COUNTA([2]Pozzi!Y$1:Y$1048576)-3</f>
        <v>0</v>
      </c>
      <c r="CD6" s="175" t="n">
        <f aca="false">+COUNTA([2]Pozzi!Z$1:Z$1048576)-3</f>
        <v>0</v>
      </c>
      <c r="CE6" s="175" t="n">
        <f aca="false">+COUNTA([2]Pozzi!AA$1:AA$1048576)-3</f>
        <v>0</v>
      </c>
      <c r="CF6" s="175" t="n">
        <f aca="false">+COUNTA([2]Pozzi!AB$1:AB$1048576)-3</f>
        <v>0</v>
      </c>
      <c r="CG6" s="175" t="n">
        <f aca="false">+COUNTA([2]Pozzi!AC$1:AC$1048576)-3</f>
        <v>0</v>
      </c>
      <c r="CH6" s="175" t="n">
        <f aca="false">+COUNTA([2]Pozzi!AD$1:AD$1048576)-3</f>
        <v>0</v>
      </c>
      <c r="CI6" s="175" t="n">
        <f aca="false">+COUNTA([2]Pozzi!AE$1:AE$1048576)-3</f>
        <v>0</v>
      </c>
      <c r="CJ6" s="175" t="n">
        <f aca="false">+COUNTA([2]Pozzi!AF$1:AF$1048576)-3</f>
        <v>0</v>
      </c>
      <c r="CK6" s="175" t="n">
        <f aca="false">+COUNTA([2]Pozzi!AG$1:AG$1048576)-3</f>
        <v>0</v>
      </c>
      <c r="CL6" s="175" t="n">
        <f aca="false">+COUNTA([2]Pozzi!AH$1:AH$1048576)-3</f>
        <v>0</v>
      </c>
      <c r="CM6" s="175" t="n">
        <f aca="false">+COUNTA([2]Pozzi!AI$1:AI$1048576)-3</f>
        <v>0</v>
      </c>
      <c r="CN6" s="175" t="n">
        <f aca="false">+COUNTA([2]Pozzi!AJ$1:AJ$1048576)-3</f>
        <v>0</v>
      </c>
      <c r="CO6" s="175" t="n">
        <f aca="false">+COUNTA([2]Pozzi!AK$1:AK$1048576)-3</f>
        <v>0</v>
      </c>
      <c r="CP6" s="175" t="n">
        <f aca="false">+COUNTA([2]Pozzi!AL$1:AL$1048576)-3</f>
        <v>0</v>
      </c>
      <c r="CQ6" s="175" t="n">
        <f aca="false">+COUNTA([2]Pozzi!AM$1:AM$1048576)-3</f>
        <v>0</v>
      </c>
      <c r="CR6" s="175" t="n">
        <f aca="false">+COUNTA([2]Pozzi!AN$1:AN$1048576)-3</f>
        <v>0</v>
      </c>
      <c r="CS6" s="175" t="n">
        <f aca="false">+COUNTA([2]Pozzi!AO$1:AO$1048576)-3</f>
        <v>1</v>
      </c>
      <c r="CT6" s="175" t="n">
        <f aca="false">+COUNTA([2]Pozzi!AP$1:AP$1048576)-3</f>
        <v>0</v>
      </c>
      <c r="CU6" s="175" t="n">
        <f aca="false">+COUNTA([2]Pozzi!AQ$1:AQ$1048576)-3</f>
        <v>0</v>
      </c>
      <c r="CV6" s="175" t="n">
        <f aca="false">+COUNTA([2]Pozzi!AR$1:AR$1048576)-3</f>
        <v>0</v>
      </c>
      <c r="CW6" s="175" t="n">
        <f aca="false">+COUNTA([2]Pozzi!AS$1:AS$1048576)-3</f>
        <v>0</v>
      </c>
      <c r="CX6" s="175" t="n">
        <f aca="false">+COUNTA([2]Pozzi!AT$1:AT$1048576)-3</f>
        <v>0</v>
      </c>
      <c r="CY6" s="175" t="n">
        <f aca="false">+COUNTA([2]Pozzi!AU$1:AU$1048576)-3</f>
        <v>0</v>
      </c>
      <c r="CZ6" s="175" t="n">
        <f aca="false">+COUNTA([2]Pozzi!AV$1:AV$1048576)-3</f>
        <v>0</v>
      </c>
      <c r="DA6" s="175" t="n">
        <f aca="false">+COUNTA([2]Pozzi!AW$1:AW$1048576)-3</f>
        <v>0</v>
      </c>
      <c r="DB6" s="145" t="n">
        <f aca="false">SUM(BE6:CZ6)</f>
        <v>3</v>
      </c>
    </row>
    <row r="7" customFormat="false" ht="15" hidden="false" customHeight="false" outlineLevel="0" collapsed="false">
      <c r="A7" s="162"/>
      <c r="B7" s="162"/>
      <c r="C7" s="162"/>
      <c r="D7" s="162"/>
      <c r="E7" s="162"/>
      <c r="F7" s="162"/>
      <c r="G7" s="162"/>
      <c r="H7" s="162"/>
      <c r="I7" s="162"/>
      <c r="J7" s="162"/>
      <c r="K7" s="162"/>
      <c r="L7" s="162"/>
      <c r="M7" s="162"/>
      <c r="N7" s="162"/>
      <c r="O7" s="162"/>
      <c r="P7" s="162"/>
      <c r="Q7" s="162"/>
      <c r="R7" s="162"/>
      <c r="S7" s="162"/>
      <c r="T7" s="162"/>
      <c r="U7" s="162"/>
      <c r="V7" s="162"/>
      <c r="W7" s="162"/>
      <c r="X7" s="118"/>
      <c r="Y7" s="174"/>
      <c r="Z7" s="174"/>
      <c r="AA7" s="174"/>
      <c r="AB7" s="174"/>
      <c r="AC7" s="174"/>
      <c r="AD7" s="162"/>
      <c r="AE7" s="162"/>
      <c r="AF7" s="162"/>
      <c r="AG7" s="162"/>
      <c r="AH7" s="162"/>
      <c r="AI7" s="162"/>
      <c r="AJ7" s="162"/>
      <c r="AK7" s="162"/>
      <c r="AL7" s="162"/>
      <c r="AM7" s="162"/>
      <c r="AN7" s="162"/>
      <c r="AO7" s="162"/>
      <c r="AP7" s="162"/>
      <c r="AQ7" s="162"/>
      <c r="AR7" s="162"/>
      <c r="AS7" s="162"/>
      <c r="AT7" s="162"/>
      <c r="AU7" s="162"/>
      <c r="AV7" s="162"/>
      <c r="AW7" s="162"/>
      <c r="AX7" s="155"/>
      <c r="AY7" s="155"/>
      <c r="BA7" s="142"/>
      <c r="BB7" s="142"/>
      <c r="BC7" s="147"/>
      <c r="BD7" s="176" t="s">
        <v>11631</v>
      </c>
      <c r="BE7" s="177" t="n">
        <f aca="false">+BE6/$BF$2</f>
        <v>0</v>
      </c>
      <c r="BF7" s="177" t="n">
        <f aca="false">+BF6/$BF$2</f>
        <v>1</v>
      </c>
      <c r="BG7" s="177" t="n">
        <f aca="false">+BG6/$BF$2</f>
        <v>1</v>
      </c>
      <c r="BH7" s="177" t="n">
        <f aca="false">+BH6/$BF$2</f>
        <v>0</v>
      </c>
      <c r="BI7" s="177" t="n">
        <f aca="false">+BI6/$BF$2</f>
        <v>0</v>
      </c>
      <c r="BJ7" s="177" t="n">
        <f aca="false">+BJ6/$BF$2</f>
        <v>0</v>
      </c>
      <c r="BK7" s="177" t="n">
        <f aca="false">+BK6/$BF$2</f>
        <v>0</v>
      </c>
      <c r="BL7" s="177" t="n">
        <f aca="false">+BL6/$BF$2</f>
        <v>0</v>
      </c>
      <c r="BM7" s="177" t="n">
        <f aca="false">+BM6/$BF$2</f>
        <v>0</v>
      </c>
      <c r="BN7" s="177" t="n">
        <f aca="false">+BN6/$BF$2</f>
        <v>0</v>
      </c>
      <c r="BO7" s="177" t="n">
        <f aca="false">+BO6/$BF$2</f>
        <v>0</v>
      </c>
      <c r="BP7" s="177" t="n">
        <f aca="false">+BP6/$BF$2</f>
        <v>0</v>
      </c>
      <c r="BQ7" s="177" t="n">
        <f aca="false">+BQ6/$BF$2</f>
        <v>0</v>
      </c>
      <c r="BR7" s="177" t="n">
        <f aca="false">+BR6/$BF$2</f>
        <v>0</v>
      </c>
      <c r="BS7" s="177" t="n">
        <f aca="false">+BS6/$BF$2</f>
        <v>0</v>
      </c>
      <c r="BT7" s="177" t="n">
        <f aca="false">+BT6/$BF$2</f>
        <v>0</v>
      </c>
      <c r="BU7" s="177" t="n">
        <f aca="false">+BU6/$BF$2</f>
        <v>0</v>
      </c>
      <c r="BV7" s="177" t="n">
        <f aca="false">+BV6/$BF$2</f>
        <v>0</v>
      </c>
      <c r="BW7" s="177" t="n">
        <f aca="false">+BW6/$BF$2</f>
        <v>0</v>
      </c>
      <c r="BX7" s="177" t="n">
        <f aca="false">+BX6/$BF$2</f>
        <v>0</v>
      </c>
      <c r="BY7" s="177" t="n">
        <f aca="false">+BY6/$BF$2</f>
        <v>0</v>
      </c>
      <c r="BZ7" s="177" t="n">
        <f aca="false">+BZ6/$BF$2</f>
        <v>0</v>
      </c>
      <c r="CA7" s="177" t="n">
        <f aca="false">+CA6/$BF$2</f>
        <v>0</v>
      </c>
      <c r="CB7" s="177" t="n">
        <f aca="false">+CB6/$BF$2</f>
        <v>0</v>
      </c>
      <c r="CC7" s="177" t="n">
        <f aca="false">+CC6/$BF$2</f>
        <v>0</v>
      </c>
      <c r="CD7" s="177" t="n">
        <f aca="false">+CD6/$BF$2</f>
        <v>0</v>
      </c>
      <c r="CE7" s="177" t="n">
        <f aca="false">+CE6/$BF$2</f>
        <v>0</v>
      </c>
      <c r="CF7" s="177" t="n">
        <f aca="false">+CF6/$BF$2</f>
        <v>0</v>
      </c>
      <c r="CG7" s="177" t="n">
        <f aca="false">+CG6/$BF$2</f>
        <v>0</v>
      </c>
      <c r="CH7" s="177" t="n">
        <f aca="false">+CH6/$BF$2</f>
        <v>0</v>
      </c>
      <c r="CI7" s="177" t="n">
        <f aca="false">+CI6/$BF$2</f>
        <v>0</v>
      </c>
      <c r="CJ7" s="177" t="n">
        <f aca="false">+CJ6/$BF$2</f>
        <v>0</v>
      </c>
      <c r="CK7" s="177" t="n">
        <f aca="false">+CK6/$BF$2</f>
        <v>0</v>
      </c>
      <c r="CL7" s="177" t="n">
        <f aca="false">+CL6/$BF$2</f>
        <v>0</v>
      </c>
      <c r="CM7" s="177" t="n">
        <f aca="false">+CM6/$BF$2</f>
        <v>0</v>
      </c>
      <c r="CN7" s="177" t="n">
        <f aca="false">+CN6/$BF$2</f>
        <v>0</v>
      </c>
      <c r="CO7" s="177" t="n">
        <f aca="false">+CO6/$BF$2</f>
        <v>0</v>
      </c>
      <c r="CP7" s="177" t="n">
        <f aca="false">+CP6/$BF$2</f>
        <v>0</v>
      </c>
      <c r="CQ7" s="177" t="n">
        <f aca="false">+CQ6/$BF$2</f>
        <v>0</v>
      </c>
      <c r="CR7" s="177" t="n">
        <f aca="false">+CR6/$BF$2</f>
        <v>0</v>
      </c>
      <c r="CS7" s="177" t="n">
        <f aca="false">+CS6/$BF$2</f>
        <v>1</v>
      </c>
      <c r="CT7" s="177" t="n">
        <f aca="false">+CT6/$BF$2</f>
        <v>0</v>
      </c>
      <c r="CU7" s="177" t="n">
        <f aca="false">+CU6/$BF$2</f>
        <v>0</v>
      </c>
      <c r="CV7" s="177" t="n">
        <f aca="false">+CV6/$BF$2</f>
        <v>0</v>
      </c>
      <c r="CW7" s="177" t="n">
        <f aca="false">+CW6/$BF$2</f>
        <v>0</v>
      </c>
      <c r="CX7" s="177" t="n">
        <f aca="false">+CX6/$BF$2</f>
        <v>0</v>
      </c>
      <c r="CY7" s="177" t="n">
        <f aca="false">+CY6/$BF$2</f>
        <v>0</v>
      </c>
      <c r="CZ7" s="177" t="n">
        <f aca="false">+CZ6/$BF$2</f>
        <v>0</v>
      </c>
      <c r="DA7" s="177" t="n">
        <f aca="false">+DA6/$BF$2</f>
        <v>0</v>
      </c>
      <c r="DB7" s="145"/>
    </row>
    <row r="8" customFormat="false" ht="15" hidden="false" customHeight="false" outlineLevel="0" collapsed="false">
      <c r="A8" s="162"/>
      <c r="B8" s="162"/>
      <c r="C8" s="162"/>
      <c r="D8" s="162"/>
      <c r="E8" s="162"/>
      <c r="F8" s="162"/>
      <c r="G8" s="162"/>
      <c r="H8" s="162"/>
      <c r="I8" s="162"/>
      <c r="J8" s="162"/>
      <c r="K8" s="162"/>
      <c r="L8" s="162"/>
      <c r="M8" s="162"/>
      <c r="N8" s="162"/>
      <c r="O8" s="162"/>
      <c r="P8" s="162"/>
      <c r="Q8" s="162"/>
      <c r="R8" s="162"/>
      <c r="S8" s="162"/>
      <c r="T8" s="162"/>
      <c r="U8" s="162"/>
      <c r="V8" s="162"/>
      <c r="W8" s="162"/>
      <c r="X8" s="118"/>
      <c r="Y8" s="174"/>
      <c r="Z8" s="174"/>
      <c r="AA8" s="174"/>
      <c r="AB8" s="174"/>
      <c r="AC8" s="174"/>
      <c r="AD8" s="162"/>
      <c r="AE8" s="162"/>
      <c r="AF8" s="162"/>
      <c r="AG8" s="162"/>
      <c r="AH8" s="162"/>
      <c r="AI8" s="162"/>
      <c r="AJ8" s="162"/>
      <c r="AK8" s="162"/>
      <c r="AL8" s="162"/>
      <c r="AM8" s="162"/>
      <c r="AN8" s="162"/>
      <c r="AO8" s="162"/>
      <c r="AP8" s="162"/>
      <c r="AQ8" s="162"/>
      <c r="AR8" s="162"/>
      <c r="AS8" s="162"/>
      <c r="AT8" s="162"/>
      <c r="AU8" s="162"/>
      <c r="AV8" s="162"/>
      <c r="AW8" s="162"/>
      <c r="AX8" s="155"/>
      <c r="AY8" s="155"/>
      <c r="BA8" s="142"/>
      <c r="BB8" s="142"/>
      <c r="BC8" s="147"/>
      <c r="BD8" s="176" t="s">
        <v>11632</v>
      </c>
      <c r="BE8" s="178" t="e">
        <f aca="false">+BE5-BE7</f>
        <v>#DIV/0!</v>
      </c>
      <c r="BF8" s="178" t="e">
        <f aca="false">+BF5-BF7</f>
        <v>#DIV/0!</v>
      </c>
      <c r="BG8" s="178" t="e">
        <f aca="false">+BG5-BG7</f>
        <v>#DIV/0!</v>
      </c>
      <c r="BH8" s="178" t="e">
        <f aca="false">+BH5-BH7</f>
        <v>#DIV/0!</v>
      </c>
      <c r="BI8" s="178" t="e">
        <f aca="false">+BI5-BI7</f>
        <v>#DIV/0!</v>
      </c>
      <c r="BJ8" s="178" t="e">
        <f aca="false">+BJ5-BJ7</f>
        <v>#DIV/0!</v>
      </c>
      <c r="BK8" s="178" t="e">
        <f aca="false">+BK5-BK7</f>
        <v>#DIV/0!</v>
      </c>
      <c r="BL8" s="178" t="e">
        <f aca="false">+BL5-BL7</f>
        <v>#DIV/0!</v>
      </c>
      <c r="BM8" s="178" t="e">
        <f aca="false">+BM5-BM7</f>
        <v>#DIV/0!</v>
      </c>
      <c r="BN8" s="178" t="e">
        <f aca="false">+BN5-BN7</f>
        <v>#DIV/0!</v>
      </c>
      <c r="BO8" s="178" t="e">
        <f aca="false">+BO5-BO7</f>
        <v>#DIV/0!</v>
      </c>
      <c r="BP8" s="178" t="e">
        <f aca="false">+BP5-BP7</f>
        <v>#DIV/0!</v>
      </c>
      <c r="BQ8" s="178" t="e">
        <f aca="false">+BQ5-BQ7</f>
        <v>#DIV/0!</v>
      </c>
      <c r="BR8" s="178" t="e">
        <f aca="false">+BR5-BR7</f>
        <v>#DIV/0!</v>
      </c>
      <c r="BS8" s="178" t="e">
        <f aca="false">+BS5-BS7</f>
        <v>#DIV/0!</v>
      </c>
      <c r="BT8" s="178" t="e">
        <f aca="false">+BT5-BT7</f>
        <v>#DIV/0!</v>
      </c>
      <c r="BU8" s="178" t="e">
        <f aca="false">+BU5-BU7</f>
        <v>#DIV/0!</v>
      </c>
      <c r="BV8" s="178" t="e">
        <f aca="false">+BV5-BV7</f>
        <v>#DIV/0!</v>
      </c>
      <c r="BW8" s="178" t="e">
        <f aca="false">+BW5-BW7</f>
        <v>#DIV/0!</v>
      </c>
      <c r="BX8" s="178" t="e">
        <f aca="false">+BX5-BX7</f>
        <v>#DIV/0!</v>
      </c>
      <c r="BY8" s="178" t="e">
        <f aca="false">+BY5-BY7</f>
        <v>#DIV/0!</v>
      </c>
      <c r="BZ8" s="178" t="e">
        <f aca="false">+BZ5-BZ7</f>
        <v>#DIV/0!</v>
      </c>
      <c r="CA8" s="178" t="e">
        <f aca="false">+CA5-CA7</f>
        <v>#DIV/0!</v>
      </c>
      <c r="CB8" s="178" t="e">
        <f aca="false">+CB5-CB7</f>
        <v>#DIV/0!</v>
      </c>
      <c r="CC8" s="178" t="e">
        <f aca="false">+CC5-CC7</f>
        <v>#DIV/0!</v>
      </c>
      <c r="CD8" s="178" t="e">
        <f aca="false">+CD5-CD7</f>
        <v>#DIV/0!</v>
      </c>
      <c r="CE8" s="178" t="e">
        <f aca="false">+CE5-CE7</f>
        <v>#DIV/0!</v>
      </c>
      <c r="CF8" s="178" t="e">
        <f aca="false">+CF5-CF7</f>
        <v>#DIV/0!</v>
      </c>
      <c r="CG8" s="178" t="e">
        <f aca="false">+CG5-CG7</f>
        <v>#DIV/0!</v>
      </c>
      <c r="CH8" s="178" t="e">
        <f aca="false">+CH5-CH7</f>
        <v>#DIV/0!</v>
      </c>
      <c r="CI8" s="178" t="e">
        <f aca="false">+CI5-CI7</f>
        <v>#DIV/0!</v>
      </c>
      <c r="CJ8" s="178" t="e">
        <f aca="false">+CJ5-CJ7</f>
        <v>#DIV/0!</v>
      </c>
      <c r="CK8" s="178" t="e">
        <f aca="false">+CK5-CK7</f>
        <v>#DIV/0!</v>
      </c>
      <c r="CL8" s="178" t="e">
        <f aca="false">+CL5-CL7</f>
        <v>#DIV/0!</v>
      </c>
      <c r="CM8" s="178" t="e">
        <f aca="false">+CM5-CM7</f>
        <v>#DIV/0!</v>
      </c>
      <c r="CN8" s="178" t="e">
        <f aca="false">+CN5-CN7</f>
        <v>#DIV/0!</v>
      </c>
      <c r="CO8" s="178" t="e">
        <f aca="false">+CO5-CO7</f>
        <v>#DIV/0!</v>
      </c>
      <c r="CP8" s="178" t="e">
        <f aca="false">+CP5-CP7</f>
        <v>#DIV/0!</v>
      </c>
      <c r="CQ8" s="178" t="e">
        <f aca="false">+CQ5-CQ7</f>
        <v>#DIV/0!</v>
      </c>
      <c r="CR8" s="178" t="e">
        <f aca="false">+CR5-CR7</f>
        <v>#DIV/0!</v>
      </c>
      <c r="CS8" s="178" t="e">
        <f aca="false">+CS5-CS7</f>
        <v>#DIV/0!</v>
      </c>
      <c r="CT8" s="178" t="e">
        <f aca="false">+CT5-CT7</f>
        <v>#DIV/0!</v>
      </c>
      <c r="CU8" s="178" t="e">
        <f aca="false">+CU5-CU7</f>
        <v>#DIV/0!</v>
      </c>
      <c r="CV8" s="178" t="e">
        <f aca="false">+CV5-CV7</f>
        <v>#DIV/0!</v>
      </c>
      <c r="CW8" s="178" t="e">
        <f aca="false">+CW5-CW7</f>
        <v>#DIV/0!</v>
      </c>
      <c r="CX8" s="178" t="e">
        <f aca="false">+CX5-CX7</f>
        <v>#DIV/0!</v>
      </c>
      <c r="CY8" s="178" t="e">
        <f aca="false">+CY5-CY7</f>
        <v>#DIV/0!</v>
      </c>
      <c r="CZ8" s="178" t="e">
        <f aca="false">+CZ5-CZ7</f>
        <v>#DIV/0!</v>
      </c>
      <c r="DA8" s="178" t="e">
        <f aca="false">+DA5-DA7</f>
        <v>#DIV/0!</v>
      </c>
      <c r="DB8" s="145" t="n">
        <f aca="false">+DB4-DB6</f>
        <v>-3</v>
      </c>
    </row>
    <row r="9" customFormat="false" ht="15" hidden="false" customHeight="false" outlineLevel="0" collapsed="false">
      <c r="A9" s="162"/>
      <c r="B9" s="162"/>
      <c r="C9" s="162"/>
      <c r="D9" s="162"/>
      <c r="E9" s="162"/>
      <c r="F9" s="162"/>
      <c r="G9" s="162"/>
      <c r="H9" s="162"/>
      <c r="I9" s="162"/>
      <c r="J9" s="162"/>
      <c r="K9" s="162"/>
      <c r="L9" s="162"/>
      <c r="M9" s="162"/>
      <c r="N9" s="162"/>
      <c r="O9" s="162"/>
      <c r="P9" s="162"/>
      <c r="Q9" s="162"/>
      <c r="R9" s="162"/>
      <c r="S9" s="162"/>
      <c r="T9" s="162"/>
      <c r="U9" s="162"/>
      <c r="V9" s="162"/>
      <c r="W9" s="162"/>
      <c r="X9" s="162"/>
      <c r="Y9" s="174"/>
      <c r="Z9" s="174"/>
      <c r="AA9" s="174"/>
      <c r="AB9" s="174"/>
      <c r="AC9" s="174"/>
      <c r="AD9" s="162"/>
      <c r="AE9" s="162"/>
      <c r="AF9" s="162"/>
      <c r="AG9" s="162"/>
      <c r="AH9" s="162"/>
      <c r="AI9" s="162"/>
      <c r="AJ9" s="162"/>
      <c r="AK9" s="162"/>
      <c r="AL9" s="162"/>
      <c r="AM9" s="162"/>
      <c r="AN9" s="162"/>
      <c r="AO9" s="162"/>
      <c r="AP9" s="162"/>
      <c r="AQ9" s="162"/>
      <c r="AR9" s="162"/>
      <c r="AS9" s="162"/>
      <c r="AT9" s="162"/>
      <c r="AU9" s="162"/>
      <c r="AV9" s="162"/>
      <c r="AW9" s="162"/>
      <c r="AX9" s="155"/>
      <c r="AY9" s="155"/>
      <c r="BA9" s="142"/>
      <c r="BB9" s="142"/>
      <c r="BC9" s="147"/>
      <c r="CJ9" s="142"/>
      <c r="CK9" s="142"/>
      <c r="CL9" s="142"/>
      <c r="DB9" s="152" t="n">
        <f aca="false">+DB8/DB6</f>
        <v>-1</v>
      </c>
    </row>
  </sheetData>
  <conditionalFormatting sqref="Z102">
    <cfRule type="cellIs" priority="2" operator="lessThan" aboveAverage="0" equalAverage="0" bottom="0" percent="0" rank="0" text="" dxfId="3">
      <formula>0</formula>
    </cfRule>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9"/>
  <sheetViews>
    <sheetView showFormulas="false" showGridLines="true" showRowColHeaders="true" showZeros="true" rightToLeft="false" tabSelected="false" showOutlineSymbols="true" defaultGridColor="true" view="normal" topLeftCell="AB1" colorId="64" zoomScale="80" zoomScaleNormal="80" zoomScalePageLayoutView="100" workbookViewId="0">
      <selection pane="topLeft" activeCell="N4" activeCellId="0" sqref="N4"/>
    </sheetView>
  </sheetViews>
  <sheetFormatPr defaultColWidth="8.6953125" defaultRowHeight="12.75" zeroHeight="false" outlineLevelRow="0" outlineLevelCol="0"/>
  <cols>
    <col collapsed="false" customWidth="true" hidden="false" outlineLevel="0" max="1" min="1" style="118" width="20.86"/>
    <col collapsed="false" customWidth="true" hidden="false" outlineLevel="0" max="2" min="2" style="118" width="18.71"/>
    <col collapsed="false" customWidth="true" hidden="false" outlineLevel="0" max="3" min="3" style="118" width="17.86"/>
    <col collapsed="false" customWidth="true" hidden="false" outlineLevel="0" max="4" min="4" style="118" width="19"/>
    <col collapsed="false" customWidth="true" hidden="false" outlineLevel="0" max="5" min="5" style="118" width="19.99"/>
    <col collapsed="false" customWidth="true" hidden="false" outlineLevel="0" max="6" min="6" style="118" width="17.29"/>
    <col collapsed="false" customWidth="true" hidden="false" outlineLevel="0" max="7" min="7" style="118" width="19"/>
    <col collapsed="false" customWidth="true" hidden="false" outlineLevel="0" max="8" min="8" style="118" width="18.58"/>
    <col collapsed="false" customWidth="true" hidden="false" outlineLevel="0" max="9" min="9" style="118" width="18.13"/>
    <col collapsed="false" customWidth="true" hidden="false" outlineLevel="0" max="10" min="10" style="118" width="19.3"/>
    <col collapsed="false" customWidth="true" hidden="false" outlineLevel="0" max="11" min="11" style="118" width="17.86"/>
    <col collapsed="false" customWidth="true" hidden="false" outlineLevel="0" max="12" min="12" style="118" width="14.01"/>
    <col collapsed="false" customWidth="true" hidden="false" outlineLevel="0" max="13" min="13" style="118" width="19.42"/>
    <col collapsed="false" customWidth="true" hidden="false" outlineLevel="0" max="15" min="15" style="142" width="16.29"/>
    <col collapsed="false" customWidth="true" hidden="false" outlineLevel="0" max="16" min="16" style="142" width="25.71"/>
    <col collapsed="false" customWidth="true" hidden="false" outlineLevel="0" max="17" min="17" style="0" width="30.7"/>
    <col collapsed="false" customWidth="true" hidden="false" outlineLevel="0" max="18" min="18" style="0" width="27.99"/>
    <col collapsed="false" customWidth="true" hidden="false" outlineLevel="0" max="19" min="19" style="0" width="22.43"/>
    <col collapsed="false" customWidth="true" hidden="false" outlineLevel="0" max="30" min="20" style="0" width="12.57"/>
    <col collapsed="false" customWidth="true" hidden="false" outlineLevel="0" max="31" min="31" style="0" width="15"/>
    <col collapsed="false" customWidth="true" hidden="false" outlineLevel="0" max="32" min="32" style="0" width="36.71"/>
    <col collapsed="false" customWidth="true" hidden="false" outlineLevel="0" max="33" min="33" style="0" width="50.57"/>
  </cols>
  <sheetData>
    <row r="1" customFormat="false" ht="45" hidden="false" customHeight="false" outlineLevel="0" collapsed="false">
      <c r="A1" s="119" t="s">
        <v>11633</v>
      </c>
      <c r="B1" s="119" t="s">
        <v>11475</v>
      </c>
      <c r="C1" s="119" t="s">
        <v>11801</v>
      </c>
      <c r="D1" s="119" t="s">
        <v>11474</v>
      </c>
      <c r="E1" s="119" t="s">
        <v>11802</v>
      </c>
      <c r="F1" s="119" t="s">
        <v>11803</v>
      </c>
      <c r="G1" s="119" t="s">
        <v>11804</v>
      </c>
      <c r="H1" s="119" t="s">
        <v>11805</v>
      </c>
      <c r="I1" s="119" t="s">
        <v>11806</v>
      </c>
      <c r="J1" s="119" t="s">
        <v>11502</v>
      </c>
      <c r="K1" s="119" t="s">
        <v>11807</v>
      </c>
      <c r="L1" s="119" t="s">
        <v>11808</v>
      </c>
      <c r="M1" s="119" t="s">
        <v>11809</v>
      </c>
      <c r="N1" s="179" t="s">
        <v>11510</v>
      </c>
      <c r="Q1" s="172"/>
      <c r="R1" s="172" t="s">
        <v>11511</v>
      </c>
      <c r="S1" s="172" t="n">
        <f aca="false">+COUNTA(A:A)-3</f>
        <v>0</v>
      </c>
      <c r="T1" s="175"/>
      <c r="U1" s="175"/>
      <c r="V1" s="175"/>
      <c r="W1" s="175"/>
      <c r="X1" s="175"/>
      <c r="Y1" s="175"/>
      <c r="Z1" s="175"/>
      <c r="AA1" s="175"/>
      <c r="AB1" s="175"/>
      <c r="AC1" s="175"/>
      <c r="AD1" s="175"/>
      <c r="AE1" s="180"/>
      <c r="AF1" s="181" t="s">
        <v>11810</v>
      </c>
      <c r="AG1" s="181" t="str">
        <f aca="false">+IF(SUM(O:O)=0,"OK","Codice opera non presente nel foglio principale")</f>
        <v>Codice opera non presente nel foglio principale</v>
      </c>
    </row>
    <row r="2" customFormat="false" ht="45" hidden="false" customHeight="false" outlineLevel="0" collapsed="false">
      <c r="A2" s="126" t="s">
        <v>11637</v>
      </c>
      <c r="B2" s="126" t="s">
        <v>11532</v>
      </c>
      <c r="C2" s="126" t="s">
        <v>11811</v>
      </c>
      <c r="D2" s="126" t="s">
        <v>11531</v>
      </c>
      <c r="E2" s="126" t="s">
        <v>11812</v>
      </c>
      <c r="F2" s="126" t="s">
        <v>11813</v>
      </c>
      <c r="G2" s="126" t="s">
        <v>11814</v>
      </c>
      <c r="H2" s="126" t="s">
        <v>11815</v>
      </c>
      <c r="I2" s="126" t="s">
        <v>11816</v>
      </c>
      <c r="J2" s="126" t="s">
        <v>11559</v>
      </c>
      <c r="K2" s="126" t="s">
        <v>11817</v>
      </c>
      <c r="L2" s="126" t="s">
        <v>11818</v>
      </c>
      <c r="M2" s="126" t="s">
        <v>11819</v>
      </c>
      <c r="N2" s="182"/>
      <c r="P2" s="154"/>
      <c r="Q2" s="172"/>
      <c r="R2" s="172" t="s">
        <v>11567</v>
      </c>
      <c r="S2" s="172" t="n">
        <f aca="false">+COUNTA([2]Pozzi_pompe!$A$1:$A$1048576)-3</f>
        <v>1</v>
      </c>
      <c r="T2" s="175"/>
      <c r="U2" s="175"/>
      <c r="V2" s="175"/>
      <c r="W2" s="175"/>
      <c r="X2" s="175"/>
      <c r="Y2" s="175"/>
      <c r="Z2" s="175"/>
      <c r="AA2" s="175"/>
      <c r="AB2" s="175"/>
      <c r="AC2" s="175"/>
      <c r="AD2" s="175"/>
      <c r="AE2" s="180"/>
      <c r="AF2" s="181" t="s">
        <v>11820</v>
      </c>
      <c r="AG2" s="181" t="e">
        <f aca="false">+IF(SUM(P:P)=0,"OK","Stato opera non congruente")</f>
        <v>#N/A</v>
      </c>
    </row>
    <row r="3" customFormat="false" ht="51" hidden="false" customHeight="false" outlineLevel="0" collapsed="false">
      <c r="A3" s="133" t="s">
        <v>11821</v>
      </c>
      <c r="B3" s="133" t="s">
        <v>11822</v>
      </c>
      <c r="C3" s="133" t="s">
        <v>11823</v>
      </c>
      <c r="D3" s="133" t="s">
        <v>11824</v>
      </c>
      <c r="E3" s="133" t="s">
        <v>11825</v>
      </c>
      <c r="F3" s="133" t="s">
        <v>11826</v>
      </c>
      <c r="G3" s="133" t="s">
        <v>11827</v>
      </c>
      <c r="H3" s="133" t="s">
        <v>11828</v>
      </c>
      <c r="I3" s="133" t="s">
        <v>11829</v>
      </c>
      <c r="J3" s="133" t="s">
        <v>11830</v>
      </c>
      <c r="K3" s="133" t="s">
        <v>11831</v>
      </c>
      <c r="L3" s="133" t="s">
        <v>11832</v>
      </c>
      <c r="M3" s="133" t="s">
        <v>11833</v>
      </c>
      <c r="N3" s="183"/>
      <c r="O3" s="135" t="s">
        <v>11834</v>
      </c>
      <c r="P3" s="135" t="s">
        <v>11835</v>
      </c>
      <c r="Q3" s="172" t="s">
        <v>11625</v>
      </c>
      <c r="R3" s="172" t="str">
        <f aca="false">+A1</f>
        <v>codice opera [idt]
o
codice origine [idt]</v>
      </c>
      <c r="S3" s="172" t="str">
        <f aca="false">+B1</f>
        <v>conservazione [idn]</v>
      </c>
      <c r="T3" s="172" t="str">
        <f aca="false">+C1</f>
        <v>anno installazione [anno]</v>
      </c>
      <c r="U3" s="172" t="str">
        <f aca="false">+D1</f>
        <v>anno ristrutturazione [anno]</v>
      </c>
      <c r="V3" s="172" t="str">
        <f aca="false">+E1</f>
        <v>potenza [Kw]</v>
      </c>
      <c r="W3" s="172" t="str">
        <f aca="false">+F1</f>
        <v>portata [l/s]</v>
      </c>
      <c r="X3" s="172" t="str">
        <f aca="false">+G1</f>
        <v>prevalenza [M.C.A.]</v>
      </c>
      <c r="Y3" s="172" t="str">
        <f aca="false">+H1</f>
        <v>funziona riserva [sn]</v>
      </c>
      <c r="Z3" s="172" t="str">
        <f aca="false">+I1</f>
        <v>ind.conf. anno installazione [idt]</v>
      </c>
      <c r="AA3" s="172" t="str">
        <f aca="false">+J1</f>
        <v>ind.conf. anno ristrutturazione [idt]</v>
      </c>
      <c r="AB3" s="172" t="str">
        <f aca="false">+K1</f>
        <v>ind.conf. potenza [idt]</v>
      </c>
      <c r="AC3" s="172" t="str">
        <f aca="false">+L1</f>
        <v>ind.conf. portata [idt]</v>
      </c>
      <c r="AD3" s="172" t="str">
        <f aca="false">+M1</f>
        <v>ind.conf. prevalenza [idt]</v>
      </c>
      <c r="AE3" s="137" t="s">
        <v>11626</v>
      </c>
      <c r="AF3" s="181" t="s">
        <v>11630</v>
      </c>
      <c r="AG3" s="184" t="e">
        <f aca="false">+IF(MIN(R8:AD8)=0%,"OK","Grado di compilazione inferiore a quello del DBI A-1")</f>
        <v>#DIV/0!</v>
      </c>
    </row>
    <row r="4" customFormat="false" ht="12.75" hidden="false" customHeight="false" outlineLevel="0" collapsed="false">
      <c r="A4" s="162"/>
      <c r="O4" s="142" t="n">
        <f aca="false">+IF(COUNTIF(Pozzi!B:B,A4)=1,0,1)</f>
        <v>1</v>
      </c>
      <c r="P4" s="142" t="e">
        <f aca="false">+IF(VLOOKUP(A4,Pozzi!B:AO,40,FALSE())&lt;3,0,1)</f>
        <v>#N/A</v>
      </c>
      <c r="Q4" s="175"/>
      <c r="R4" s="175" t="n">
        <f aca="false">+COUNTA(A:A)-3</f>
        <v>0</v>
      </c>
      <c r="S4" s="175" t="n">
        <f aca="false">+COUNTA(B:B)-3</f>
        <v>0</v>
      </c>
      <c r="T4" s="175" t="n">
        <f aca="false">+COUNTA(C:C)-3</f>
        <v>0</v>
      </c>
      <c r="U4" s="175" t="n">
        <f aca="false">+COUNTA(D:D)-3</f>
        <v>0</v>
      </c>
      <c r="V4" s="175" t="n">
        <f aca="false">+COUNTA(E:E)-3</f>
        <v>0</v>
      </c>
      <c r="W4" s="175" t="n">
        <f aca="false">+COUNTA(F:F)-3</f>
        <v>0</v>
      </c>
      <c r="X4" s="175" t="n">
        <f aca="false">+COUNTA(G:G)-3</f>
        <v>0</v>
      </c>
      <c r="Y4" s="175" t="n">
        <f aca="false">+COUNTA(H:H)-3</f>
        <v>0</v>
      </c>
      <c r="Z4" s="175" t="n">
        <f aca="false">+COUNTA(I:I)-3</f>
        <v>0</v>
      </c>
      <c r="AA4" s="175" t="n">
        <f aca="false">+COUNTA(J:J)-3</f>
        <v>0</v>
      </c>
      <c r="AB4" s="175" t="n">
        <f aca="false">+COUNTA(K:K)-3</f>
        <v>0</v>
      </c>
      <c r="AC4" s="175" t="n">
        <f aca="false">+COUNTA(L:L)-3</f>
        <v>0</v>
      </c>
      <c r="AD4" s="175" t="n">
        <f aca="false">+COUNTA(M:M)-3</f>
        <v>0</v>
      </c>
      <c r="AE4" s="145" t="n">
        <f aca="false">SUM(R4:AD4)</f>
        <v>0</v>
      </c>
    </row>
    <row r="5" customFormat="false" ht="12.75" hidden="false" customHeight="false" outlineLevel="0" collapsed="false">
      <c r="Q5" s="176" t="s">
        <v>11629</v>
      </c>
      <c r="R5" s="177" t="e">
        <f aca="false">+R4/$S$1</f>
        <v>#DIV/0!</v>
      </c>
      <c r="S5" s="177" t="e">
        <f aca="false">+S4/$S$1</f>
        <v>#DIV/0!</v>
      </c>
      <c r="T5" s="177" t="e">
        <f aca="false">+T4/$S$1</f>
        <v>#DIV/0!</v>
      </c>
      <c r="U5" s="177" t="e">
        <f aca="false">+U4/$S$1</f>
        <v>#DIV/0!</v>
      </c>
      <c r="V5" s="177" t="e">
        <f aca="false">+V4/$S$1</f>
        <v>#DIV/0!</v>
      </c>
      <c r="W5" s="177" t="e">
        <f aca="false">+W4/$S$1</f>
        <v>#DIV/0!</v>
      </c>
      <c r="X5" s="177" t="e">
        <f aca="false">+X4/$S$1</f>
        <v>#DIV/0!</v>
      </c>
      <c r="Y5" s="177" t="e">
        <f aca="false">+Y4/$S$1</f>
        <v>#DIV/0!</v>
      </c>
      <c r="Z5" s="177" t="e">
        <f aca="false">+Z4/$S$1</f>
        <v>#DIV/0!</v>
      </c>
      <c r="AA5" s="177" t="e">
        <f aca="false">+AA4/$S$1</f>
        <v>#DIV/0!</v>
      </c>
      <c r="AB5" s="177" t="e">
        <f aca="false">+AB4/$S$1</f>
        <v>#DIV/0!</v>
      </c>
      <c r="AC5" s="177" t="e">
        <f aca="false">+AC4/$S$1</f>
        <v>#DIV/0!</v>
      </c>
      <c r="AD5" s="177" t="e">
        <f aca="false">+AD4/$S$1</f>
        <v>#DIV/0!</v>
      </c>
      <c r="AE5" s="145"/>
    </row>
    <row r="6" customFormat="false" ht="12.75" hidden="false" customHeight="false" outlineLevel="0" collapsed="false">
      <c r="Q6" s="176"/>
      <c r="R6" s="175" t="n">
        <f aca="false">+COUNTA([2]Pozzi_pompe!A$1:A$1048576)-3</f>
        <v>1</v>
      </c>
      <c r="S6" s="175" t="n">
        <f aca="false">+COUNTA([2]Pozzi_pompe!B$1:B$1048576)-3</f>
        <v>0</v>
      </c>
      <c r="T6" s="175" t="n">
        <f aca="false">+COUNTA([2]Pozzi_pompe!C$1:C$1048576)-3</f>
        <v>0</v>
      </c>
      <c r="U6" s="175" t="n">
        <f aca="false">+COUNTA([2]Pozzi_pompe!D$1:D$1048576)-3</f>
        <v>0</v>
      </c>
      <c r="V6" s="175" t="n">
        <f aca="false">+COUNTA([2]Pozzi_pompe!E$1:E$1048576)-3</f>
        <v>0</v>
      </c>
      <c r="W6" s="175" t="n">
        <f aca="false">+COUNTA([2]Pozzi_pompe!F$1:F$1048576)-3</f>
        <v>0</v>
      </c>
      <c r="X6" s="175" t="n">
        <f aca="false">+COUNTA([2]Pozzi_pompe!G$1:G$1048576)-3</f>
        <v>0</v>
      </c>
      <c r="Y6" s="175" t="n">
        <f aca="false">+COUNTA([2]Pozzi_pompe!H$1:H$1048576)-3</f>
        <v>0</v>
      </c>
      <c r="Z6" s="175" t="n">
        <f aca="false">+COUNTA([2]Pozzi_pompe!I$1:I$1048576)-3</f>
        <v>0</v>
      </c>
      <c r="AA6" s="175" t="n">
        <f aca="false">+COUNTA([2]Pozzi_pompe!J$1:J$1048576)-3</f>
        <v>0</v>
      </c>
      <c r="AB6" s="175" t="n">
        <f aca="false">+COUNTA([2]Pozzi_pompe!K$1:K$1048576)-3</f>
        <v>0</v>
      </c>
      <c r="AC6" s="175" t="n">
        <f aca="false">+COUNTA([2]Pozzi_pompe!L$1:L$1048576)-3</f>
        <v>0</v>
      </c>
      <c r="AD6" s="175" t="n">
        <f aca="false">+COUNTA([2]Pozzi_pompe!M$1:M$1048576)-3</f>
        <v>0</v>
      </c>
      <c r="AE6" s="145" t="n">
        <f aca="false">SUM(R6:AD6)</f>
        <v>1</v>
      </c>
    </row>
    <row r="7" customFormat="false" ht="12.75" hidden="false" customHeight="false" outlineLevel="0" collapsed="false">
      <c r="Q7" s="176" t="s">
        <v>11631</v>
      </c>
      <c r="R7" s="177" t="n">
        <f aca="false">+R6/$S$2</f>
        <v>1</v>
      </c>
      <c r="S7" s="177" t="n">
        <f aca="false">+S6/$S$2</f>
        <v>0</v>
      </c>
      <c r="T7" s="177" t="n">
        <f aca="false">+T6/$S$2</f>
        <v>0</v>
      </c>
      <c r="U7" s="177" t="n">
        <f aca="false">+U6/$S$2</f>
        <v>0</v>
      </c>
      <c r="V7" s="177" t="n">
        <f aca="false">+V6/$S$2</f>
        <v>0</v>
      </c>
      <c r="W7" s="177" t="n">
        <f aca="false">+W6/$S$2</f>
        <v>0</v>
      </c>
      <c r="X7" s="177" t="n">
        <f aca="false">+X6/$S$2</f>
        <v>0</v>
      </c>
      <c r="Y7" s="177" t="n">
        <f aca="false">+Y6/$S$2</f>
        <v>0</v>
      </c>
      <c r="Z7" s="177" t="n">
        <f aca="false">+Z6/$S$2</f>
        <v>0</v>
      </c>
      <c r="AA7" s="177" t="n">
        <f aca="false">+AA6/$S$2</f>
        <v>0</v>
      </c>
      <c r="AB7" s="177" t="n">
        <f aca="false">+AB6/$S$2</f>
        <v>0</v>
      </c>
      <c r="AC7" s="177" t="n">
        <f aca="false">+AC6/$S$2</f>
        <v>0</v>
      </c>
      <c r="AD7" s="177" t="n">
        <f aca="false">+AD6/$S$2</f>
        <v>0</v>
      </c>
      <c r="AE7" s="145"/>
    </row>
    <row r="8" customFormat="false" ht="12.75" hidden="false" customHeight="false" outlineLevel="0" collapsed="false">
      <c r="Q8" s="176" t="s">
        <v>11632</v>
      </c>
      <c r="R8" s="178" t="e">
        <f aca="false">+R5-R7</f>
        <v>#DIV/0!</v>
      </c>
      <c r="S8" s="178" t="e">
        <f aca="false">+S5-S7</f>
        <v>#DIV/0!</v>
      </c>
      <c r="T8" s="178" t="e">
        <f aca="false">+T5-T7</f>
        <v>#DIV/0!</v>
      </c>
      <c r="U8" s="178" t="e">
        <f aca="false">+U5-U7</f>
        <v>#DIV/0!</v>
      </c>
      <c r="V8" s="178" t="e">
        <f aca="false">+V5-V7</f>
        <v>#DIV/0!</v>
      </c>
      <c r="W8" s="178" t="e">
        <f aca="false">+W5-W7</f>
        <v>#DIV/0!</v>
      </c>
      <c r="X8" s="178" t="e">
        <f aca="false">+X5-X7</f>
        <v>#DIV/0!</v>
      </c>
      <c r="Y8" s="178" t="e">
        <f aca="false">+Y5-Y7</f>
        <v>#DIV/0!</v>
      </c>
      <c r="Z8" s="178" t="e">
        <f aca="false">+Z5-Z7</f>
        <v>#DIV/0!</v>
      </c>
      <c r="AA8" s="178" t="e">
        <f aca="false">+AA5-AA7</f>
        <v>#DIV/0!</v>
      </c>
      <c r="AB8" s="178" t="e">
        <f aca="false">+AB5-AB7</f>
        <v>#DIV/0!</v>
      </c>
      <c r="AC8" s="178" t="e">
        <f aca="false">+AC5-AC7</f>
        <v>#DIV/0!</v>
      </c>
      <c r="AD8" s="178" t="e">
        <f aca="false">+AD5-AD7</f>
        <v>#DIV/0!</v>
      </c>
      <c r="AE8" s="145" t="n">
        <f aca="false">+AE4-AE6</f>
        <v>-1</v>
      </c>
    </row>
    <row r="9" customFormat="false" ht="12.75" hidden="false" customHeight="false" outlineLevel="0" collapsed="false">
      <c r="W9" s="185"/>
      <c r="X9" s="185"/>
      <c r="Y9" s="185"/>
      <c r="AE9" s="152" t="n">
        <f aca="false">+AE8/AE6</f>
        <v>-1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ColWidth="9.1484375" defaultRowHeight="12.75" zeroHeight="false" outlineLevelRow="0" outlineLevelCol="0"/>
  <cols>
    <col collapsed="false" customWidth="true" hidden="false" outlineLevel="0" max="1" min="1" style="118" width="20.57"/>
    <col collapsed="false" customWidth="true" hidden="false" outlineLevel="0" max="3" min="2" style="118" width="16.41"/>
    <col collapsed="false" customWidth="false" hidden="false" outlineLevel="0" max="4" min="4" style="186" width="9.13"/>
    <col collapsed="false" customWidth="true" hidden="false" outlineLevel="0" max="5" min="5" style="187" width="23.71"/>
    <col collapsed="false" customWidth="false" hidden="false" outlineLevel="0" max="6" min="6" style="186" width="9.13"/>
    <col collapsed="false" customWidth="true" hidden="false" outlineLevel="0" max="7" min="7" style="186" width="19.57"/>
    <col collapsed="false" customWidth="true" hidden="false" outlineLevel="0" max="8" min="8" style="186" width="9.85"/>
    <col collapsed="false" customWidth="false" hidden="false" outlineLevel="0" max="1024" min="9" style="186" width="9.13"/>
  </cols>
  <sheetData>
    <row r="1" customFormat="false" ht="45" hidden="false" customHeight="false" outlineLevel="0" collapsed="false">
      <c r="A1" s="119" t="s">
        <v>11633</v>
      </c>
      <c r="B1" s="119" t="s">
        <v>11634</v>
      </c>
      <c r="C1" s="119" t="s">
        <v>11716</v>
      </c>
      <c r="D1" s="121" t="s">
        <v>11510</v>
      </c>
      <c r="E1" s="135"/>
      <c r="G1" s="132" t="s">
        <v>11636</v>
      </c>
      <c r="H1" s="132" t="e">
        <f aca="false">+IF(SUM(E:E)=0,"OK","Codici stato opera non accettabili")</f>
        <v>#N/A</v>
      </c>
    </row>
    <row r="2" customFormat="false" ht="45" hidden="false" customHeight="false" outlineLevel="0" collapsed="false">
      <c r="A2" s="126" t="s">
        <v>11637</v>
      </c>
      <c r="B2" s="126" t="s">
        <v>11638</v>
      </c>
      <c r="C2" s="126" t="s">
        <v>11639</v>
      </c>
      <c r="D2" s="128"/>
      <c r="G2" s="137" t="s">
        <v>11640</v>
      </c>
      <c r="H2" s="137" t="n">
        <f aca="false">+COUNTA(A:A)+COUNTA(B:B)+COUNTA(C:C)-9</f>
        <v>0</v>
      </c>
    </row>
    <row r="3" customFormat="false" ht="29.25" hidden="false" customHeight="true" outlineLevel="0" collapsed="false">
      <c r="A3" s="133" t="s">
        <v>11836</v>
      </c>
      <c r="B3" s="133" t="s">
        <v>11837</v>
      </c>
      <c r="C3" s="133" t="s">
        <v>11838</v>
      </c>
      <c r="D3" s="134"/>
      <c r="E3" s="135" t="s">
        <v>11644</v>
      </c>
    </row>
    <row r="4" customFormat="false" ht="12.75" hidden="false" customHeight="false" outlineLevel="0" collapsed="false">
      <c r="A4" s="162"/>
      <c r="B4" s="167"/>
      <c r="C4" s="162"/>
      <c r="E4" s="187" t="e">
        <f aca="false">+IF(VLOOKUP(A4,Pozzi!B:AO,40,FALSE())&lt;3,0,1)</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4" activeCellId="0" sqref="A4"/>
    </sheetView>
  </sheetViews>
  <sheetFormatPr defaultColWidth="8.6953125" defaultRowHeight="12.75" zeroHeight="false" outlineLevelRow="0" outlineLevelCol="0"/>
  <cols>
    <col collapsed="false" customWidth="true" hidden="false" outlineLevel="0" max="1" min="1" style="0" width="20.3"/>
    <col collapsed="false" customWidth="true" hidden="false" outlineLevel="0" max="2" min="2" style="0" width="15.42"/>
    <col collapsed="false" customWidth="true" hidden="false" outlineLevel="0" max="3" min="3" style="0" width="19"/>
    <col collapsed="false" customWidth="true" hidden="false" outlineLevel="0" max="4" min="4" style="0" width="17.86"/>
    <col collapsed="false" customWidth="true" hidden="false" outlineLevel="0" max="5" min="5" style="142" width="26.13"/>
    <col collapsed="false" customWidth="true" hidden="false" outlineLevel="0" max="6" min="6" style="0" width="16.14"/>
    <col collapsed="false" customWidth="true" hidden="false" outlineLevel="0" max="7" min="7" style="0" width="27.71"/>
    <col collapsed="false" customWidth="true" hidden="false" outlineLevel="0" max="8" min="8" style="0" width="15"/>
  </cols>
  <sheetData>
    <row r="1" customFormat="false" ht="45" hidden="false" customHeight="false" outlineLevel="0" collapsed="false">
      <c r="A1" s="119" t="s">
        <v>11633</v>
      </c>
      <c r="B1" s="119" t="s">
        <v>11645</v>
      </c>
      <c r="C1" s="119" t="s">
        <v>11646</v>
      </c>
      <c r="D1" s="121" t="s">
        <v>11510</v>
      </c>
      <c r="G1" s="132" t="s">
        <v>11636</v>
      </c>
      <c r="H1" s="153" t="e">
        <f aca="false">+IF(SUM(E:E)=0,"OK","Stato opera non congruente")</f>
        <v>#N/A</v>
      </c>
    </row>
    <row r="2" customFormat="false" ht="45" hidden="false" customHeight="false" outlineLevel="0" collapsed="false">
      <c r="A2" s="126" t="s">
        <v>11637</v>
      </c>
      <c r="B2" s="126" t="s">
        <v>11647</v>
      </c>
      <c r="C2" s="126" t="s">
        <v>11648</v>
      </c>
      <c r="D2" s="128"/>
      <c r="G2" s="137" t="s">
        <v>11640</v>
      </c>
      <c r="H2" s="137" t="n">
        <f aca="false">+COUNTA(A:A)+COUNTA(B:B)+COUNTA(C:C)-9</f>
        <v>0</v>
      </c>
    </row>
    <row r="3" customFormat="false" ht="33.75" hidden="false" customHeight="true" outlineLevel="0" collapsed="false">
      <c r="A3" s="133" t="s">
        <v>11839</v>
      </c>
      <c r="B3" s="133" t="s">
        <v>11840</v>
      </c>
      <c r="C3" s="133" t="s">
        <v>11841</v>
      </c>
      <c r="D3" s="134"/>
      <c r="E3" s="135" t="s">
        <v>11644</v>
      </c>
    </row>
    <row r="4" customFormat="false" ht="12.75" hidden="false" customHeight="false" outlineLevel="0" collapsed="false">
      <c r="A4" s="162"/>
      <c r="B4" s="168"/>
      <c r="C4" s="162"/>
      <c r="D4" s="155"/>
      <c r="E4" s="156" t="e">
        <f aca="false">+IF(VLOOKUP(Pozzi_inreti!A4,Pozzi!B:AO,40,FALSE())&lt;3,0,1)</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A9"/>
  <sheetViews>
    <sheetView showFormulas="false" showGridLines="true" showRowColHeaders="true" showZeros="true" rightToLeft="false" tabSelected="false" showOutlineSymbols="true" defaultGridColor="true" view="normal" topLeftCell="CX1" colorId="64" zoomScale="100" zoomScaleNormal="100" zoomScalePageLayoutView="100" workbookViewId="0">
      <selection pane="topLeft" activeCell="BA4" activeCellId="0" sqref="BA4"/>
    </sheetView>
  </sheetViews>
  <sheetFormatPr defaultColWidth="9.1484375" defaultRowHeight="12.75" zeroHeight="false" outlineLevelRow="0" outlineLevelCol="0"/>
  <cols>
    <col collapsed="false" customWidth="true" hidden="false" outlineLevel="0" max="1" min="1" style="0" width="12.42"/>
    <col collapsed="false" customWidth="true" hidden="false" outlineLevel="0" max="2" min="2" style="0" width="9"/>
    <col collapsed="false" customWidth="true" hidden="false" outlineLevel="0" max="3" min="3" style="0" width="40.71"/>
    <col collapsed="false" customWidth="true" hidden="false" outlineLevel="0" max="5" min="4" style="0" width="13.86"/>
    <col collapsed="false" customWidth="true" hidden="false" outlineLevel="0" max="7" min="6" style="0" width="9"/>
    <col collapsed="false" customWidth="true" hidden="false" outlineLevel="0" max="8" min="8" style="0" width="19.71"/>
    <col collapsed="false" customWidth="true" hidden="false" outlineLevel="0" max="9" min="9" style="0" width="9"/>
    <col collapsed="false" customWidth="true" hidden="false" outlineLevel="0" max="10" min="10" style="0" width="63.14"/>
    <col collapsed="false" customWidth="true" hidden="false" outlineLevel="0" max="11" min="11" style="0" width="11.99"/>
    <col collapsed="false" customWidth="true" hidden="false" outlineLevel="0" max="18" min="12" style="0" width="9"/>
    <col collapsed="false" customWidth="true" hidden="false" outlineLevel="0" max="19" min="19" style="0" width="11.3"/>
    <col collapsed="false" customWidth="true" hidden="false" outlineLevel="0" max="24" min="20" style="0" width="9"/>
    <col collapsed="false" customWidth="true" hidden="false" outlineLevel="0" max="27" min="25" style="0" width="11.99"/>
    <col collapsed="false" customWidth="true" hidden="false" outlineLevel="0" max="46" min="28" style="0" width="9"/>
    <col collapsed="false" customWidth="true" hidden="false" outlineLevel="0" max="47" min="47" style="0" width="15.71"/>
    <col collapsed="false" customWidth="true" hidden="false" outlineLevel="0" max="49" min="48" style="0" width="5.01"/>
    <col collapsed="false" customWidth="true" hidden="false" outlineLevel="0" max="50" min="50" style="142" width="15.42"/>
    <col collapsed="false" customWidth="true" hidden="false" outlineLevel="0" max="51" min="51" style="0" width="16.14"/>
    <col collapsed="false" customWidth="true" hidden="false" outlineLevel="0" max="52" min="52" style="142" width="21.14"/>
    <col collapsed="false" customWidth="true" hidden="false" outlineLevel="0" max="53" min="53" style="156" width="31.86"/>
    <col collapsed="false" customWidth="true" hidden="false" outlineLevel="0" max="54" min="54" style="142" width="18.13"/>
    <col collapsed="false" customWidth="true" hidden="false" outlineLevel="0" max="55" min="55" style="142" width="14.69"/>
    <col collapsed="false" customWidth="true" hidden="false" outlineLevel="0" max="56" min="56" style="142" width="18.42"/>
    <col collapsed="false" customWidth="false" hidden="false" outlineLevel="0" max="72" min="57" style="142" width="9.13"/>
    <col collapsed="false" customWidth="false" hidden="false" outlineLevel="0" max="101" min="73" style="156" width="9.13"/>
    <col collapsed="false" customWidth="true" hidden="false" outlineLevel="0" max="102" min="102" style="156" width="15.29"/>
    <col collapsed="false" customWidth="false" hidden="false" outlineLevel="0" max="103" min="103" style="118" width="9.13"/>
    <col collapsed="false" customWidth="true" hidden="false" outlineLevel="0" max="104" min="104" style="118" width="38.43"/>
    <col collapsed="false" customWidth="true" hidden="false" outlineLevel="0" max="105" min="105" style="118" width="35.71"/>
    <col collapsed="false" customWidth="false" hidden="false" outlineLevel="0" max="1024" min="106" style="118" width="9.13"/>
  </cols>
  <sheetData>
    <row r="1" s="130" customFormat="true" ht="67.5" hidden="false" customHeight="false" outlineLevel="0" collapsed="false">
      <c r="A1" s="119" t="s">
        <v>11456</v>
      </c>
      <c r="B1" s="119" t="s">
        <v>11457</v>
      </c>
      <c r="C1" s="119" t="s">
        <v>11458</v>
      </c>
      <c r="D1" s="119" t="s">
        <v>11459</v>
      </c>
      <c r="E1" s="119" t="s">
        <v>11460</v>
      </c>
      <c r="F1" s="119" t="s">
        <v>11461</v>
      </c>
      <c r="G1" s="120" t="s">
        <v>11842</v>
      </c>
      <c r="H1" s="120" t="s">
        <v>11843</v>
      </c>
      <c r="I1" s="120" t="s">
        <v>11462</v>
      </c>
      <c r="J1" s="120" t="s">
        <v>11463</v>
      </c>
      <c r="K1" s="119" t="s">
        <v>11464</v>
      </c>
      <c r="L1" s="119" t="s">
        <v>11465</v>
      </c>
      <c r="M1" s="119" t="s">
        <v>11466</v>
      </c>
      <c r="N1" s="119" t="s">
        <v>11470</v>
      </c>
      <c r="O1" s="119" t="s">
        <v>11471</v>
      </c>
      <c r="P1" s="120" t="s">
        <v>11472</v>
      </c>
      <c r="Q1" s="119" t="s">
        <v>11473</v>
      </c>
      <c r="R1" s="119" t="s">
        <v>11474</v>
      </c>
      <c r="S1" s="119" t="s">
        <v>11475</v>
      </c>
      <c r="T1" s="119" t="s">
        <v>11476</v>
      </c>
      <c r="U1" s="119" t="s">
        <v>11477</v>
      </c>
      <c r="V1" s="119" t="s">
        <v>11844</v>
      </c>
      <c r="W1" s="119" t="s">
        <v>11845</v>
      </c>
      <c r="X1" s="119" t="s">
        <v>11846</v>
      </c>
      <c r="Y1" s="119" t="s">
        <v>11847</v>
      </c>
      <c r="Z1" s="119" t="s">
        <v>11479</v>
      </c>
      <c r="AA1" s="119" t="s">
        <v>11480</v>
      </c>
      <c r="AB1" s="119" t="s">
        <v>11848</v>
      </c>
      <c r="AC1" s="119" t="s">
        <v>11731</v>
      </c>
      <c r="AD1" s="119" t="s">
        <v>11732</v>
      </c>
      <c r="AE1" s="119" t="s">
        <v>11491</v>
      </c>
      <c r="AF1" s="119" t="s">
        <v>11492</v>
      </c>
      <c r="AG1" s="119" t="s">
        <v>11493</v>
      </c>
      <c r="AH1" s="119" t="s">
        <v>11656</v>
      </c>
      <c r="AI1" s="119" t="s">
        <v>11657</v>
      </c>
      <c r="AJ1" s="119" t="s">
        <v>11496</v>
      </c>
      <c r="AK1" s="119" t="s">
        <v>11497</v>
      </c>
      <c r="AL1" s="119" t="s">
        <v>11498</v>
      </c>
      <c r="AM1" s="119" t="s">
        <v>11734</v>
      </c>
      <c r="AN1" s="119" t="s">
        <v>11499</v>
      </c>
      <c r="AO1" s="119" t="s">
        <v>11501</v>
      </c>
      <c r="AP1" s="119" t="s">
        <v>11502</v>
      </c>
      <c r="AQ1" s="119" t="s">
        <v>11503</v>
      </c>
      <c r="AR1" s="119" t="s">
        <v>11504</v>
      </c>
      <c r="AS1" s="119" t="s">
        <v>11849</v>
      </c>
      <c r="AT1" s="119" t="s">
        <v>11737</v>
      </c>
      <c r="AU1" s="119" t="s">
        <v>11738</v>
      </c>
      <c r="AV1" s="119" t="s">
        <v>11509</v>
      </c>
      <c r="AW1" s="121" t="s">
        <v>11510</v>
      </c>
      <c r="AX1" s="135"/>
      <c r="AZ1" s="135"/>
      <c r="BA1" s="135"/>
      <c r="BB1" s="122"/>
      <c r="BC1" s="122" t="s">
        <v>11511</v>
      </c>
      <c r="BD1" s="122" t="n">
        <f aca="false">+COUNTA(B:B)-3</f>
        <v>0</v>
      </c>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35"/>
      <c r="CZ1" s="125" t="s">
        <v>11512</v>
      </c>
      <c r="DA1" s="125" t="str">
        <f aca="false">IF(SUM(AX:AX)=SUM(AY:AY),"OK","Errore: ripetizione codice origine")</f>
        <v>OK</v>
      </c>
    </row>
    <row r="2" s="158" customFormat="true" ht="90" hidden="false" customHeight="false" outlineLevel="0" collapsed="false">
      <c r="A2" s="126" t="s">
        <v>11850</v>
      </c>
      <c r="B2" s="126" t="s">
        <v>11514</v>
      </c>
      <c r="C2" s="126" t="s">
        <v>11515</v>
      </c>
      <c r="D2" s="126" t="s">
        <v>11516</v>
      </c>
      <c r="E2" s="126" t="s">
        <v>11517</v>
      </c>
      <c r="F2" s="126" t="s">
        <v>11518</v>
      </c>
      <c r="G2" s="127" t="s">
        <v>11740</v>
      </c>
      <c r="H2" s="127" t="s">
        <v>11741</v>
      </c>
      <c r="I2" s="127" t="s">
        <v>11519</v>
      </c>
      <c r="J2" s="127" t="s">
        <v>11520</v>
      </c>
      <c r="K2" s="126" t="s">
        <v>11521</v>
      </c>
      <c r="L2" s="126" t="s">
        <v>11522</v>
      </c>
      <c r="M2" s="126" t="s">
        <v>11523</v>
      </c>
      <c r="N2" s="126" t="s">
        <v>11527</v>
      </c>
      <c r="O2" s="126" t="s">
        <v>11528</v>
      </c>
      <c r="P2" s="127" t="s">
        <v>11529</v>
      </c>
      <c r="Q2" s="126" t="s">
        <v>11530</v>
      </c>
      <c r="R2" s="126" t="s">
        <v>11531</v>
      </c>
      <c r="S2" s="126" t="s">
        <v>11532</v>
      </c>
      <c r="T2" s="126" t="s">
        <v>11533</v>
      </c>
      <c r="U2" s="126" t="s">
        <v>11534</v>
      </c>
      <c r="V2" s="126" t="s">
        <v>11851</v>
      </c>
      <c r="W2" s="126" t="s">
        <v>11852</v>
      </c>
      <c r="X2" s="126" t="s">
        <v>11853</v>
      </c>
      <c r="Y2" s="126" t="s">
        <v>11854</v>
      </c>
      <c r="Z2" s="126" t="s">
        <v>11536</v>
      </c>
      <c r="AA2" s="126" t="s">
        <v>11537</v>
      </c>
      <c r="AB2" s="126" t="s">
        <v>11855</v>
      </c>
      <c r="AC2" s="126" t="s">
        <v>11747</v>
      </c>
      <c r="AD2" s="126" t="s">
        <v>11748</v>
      </c>
      <c r="AE2" s="126" t="s">
        <v>11548</v>
      </c>
      <c r="AF2" s="126" t="s">
        <v>11549</v>
      </c>
      <c r="AG2" s="126" t="s">
        <v>11550</v>
      </c>
      <c r="AH2" s="126" t="s">
        <v>11551</v>
      </c>
      <c r="AI2" s="126" t="s">
        <v>11552</v>
      </c>
      <c r="AJ2" s="126" t="s">
        <v>11553</v>
      </c>
      <c r="AK2" s="126" t="s">
        <v>11554</v>
      </c>
      <c r="AL2" s="126" t="s">
        <v>11555</v>
      </c>
      <c r="AM2" s="126" t="s">
        <v>11750</v>
      </c>
      <c r="AN2" s="126" t="s">
        <v>11556</v>
      </c>
      <c r="AO2" s="126" t="s">
        <v>11558</v>
      </c>
      <c r="AP2" s="126" t="s">
        <v>11559</v>
      </c>
      <c r="AQ2" s="126" t="s">
        <v>11560</v>
      </c>
      <c r="AR2" s="126" t="s">
        <v>11561</v>
      </c>
      <c r="AS2" s="126" t="s">
        <v>11856</v>
      </c>
      <c r="AT2" s="126" t="s">
        <v>11753</v>
      </c>
      <c r="AU2" s="126" t="s">
        <v>11754</v>
      </c>
      <c r="AV2" s="126" t="s">
        <v>11566</v>
      </c>
      <c r="AW2" s="128"/>
      <c r="AX2" s="135"/>
      <c r="AY2" s="129"/>
      <c r="AZ2" s="135"/>
      <c r="BA2" s="135"/>
      <c r="BB2" s="122"/>
      <c r="BC2" s="122" t="s">
        <v>11567</v>
      </c>
      <c r="BD2" s="122" t="n">
        <f aca="false">+COUNTA([2]Sorgenti!B$1:B$1048576)-3</f>
        <v>1</v>
      </c>
      <c r="BE2" s="122"/>
      <c r="BF2" s="122"/>
      <c r="BG2" s="122"/>
      <c r="BH2" s="122"/>
      <c r="BI2" s="122"/>
      <c r="BJ2" s="122"/>
      <c r="BK2" s="122"/>
      <c r="BL2" s="122"/>
      <c r="BM2" s="122"/>
      <c r="BN2" s="122"/>
      <c r="BO2" s="122"/>
      <c r="BP2" s="122"/>
      <c r="BQ2" s="122"/>
      <c r="BR2" s="122"/>
      <c r="BS2" s="122"/>
      <c r="BT2" s="122"/>
      <c r="BU2" s="122"/>
      <c r="BV2" s="122"/>
      <c r="BW2" s="122"/>
      <c r="BX2" s="122"/>
      <c r="BY2" s="122"/>
      <c r="BZ2" s="122"/>
      <c r="CA2" s="122"/>
      <c r="CB2" s="122"/>
      <c r="CC2" s="122"/>
      <c r="CD2" s="122"/>
      <c r="CE2" s="122"/>
      <c r="CF2" s="122"/>
      <c r="CG2" s="122"/>
      <c r="CH2" s="122"/>
      <c r="CI2" s="122"/>
      <c r="CJ2" s="122"/>
      <c r="CK2" s="122"/>
      <c r="CL2" s="122"/>
      <c r="CM2" s="122"/>
      <c r="CN2" s="122"/>
      <c r="CO2" s="122"/>
      <c r="CP2" s="122"/>
      <c r="CQ2" s="122"/>
      <c r="CR2" s="122"/>
      <c r="CS2" s="122"/>
      <c r="CT2" s="122"/>
      <c r="CU2" s="122"/>
      <c r="CV2" s="122"/>
      <c r="CW2" s="122"/>
      <c r="CX2" s="135"/>
      <c r="CY2" s="130"/>
      <c r="CZ2" s="131" t="s">
        <v>11665</v>
      </c>
      <c r="DA2" s="131" t="str">
        <f aca="false">+IF(SUM(AZ:AZ)=0,"OK","NO, stato nuove opere non congruente")</f>
        <v>OK</v>
      </c>
    </row>
    <row r="3" s="130" customFormat="true" ht="69" hidden="false" customHeight="true" outlineLevel="0" collapsed="false">
      <c r="A3" s="133" t="s">
        <v>11857</v>
      </c>
      <c r="B3" s="133" t="s">
        <v>11858</v>
      </c>
      <c r="C3" s="133" t="s">
        <v>11859</v>
      </c>
      <c r="D3" s="133" t="s">
        <v>11860</v>
      </c>
      <c r="E3" s="133" t="s">
        <v>11861</v>
      </c>
      <c r="F3" s="133" t="s">
        <v>11862</v>
      </c>
      <c r="G3" s="133" t="n">
        <v>111800</v>
      </c>
      <c r="H3" s="133" t="n">
        <v>111900</v>
      </c>
      <c r="I3" s="133" t="n">
        <v>112000</v>
      </c>
      <c r="J3" s="133" t="n">
        <v>112100</v>
      </c>
      <c r="K3" s="133" t="s">
        <v>11863</v>
      </c>
      <c r="L3" s="133" t="s">
        <v>11864</v>
      </c>
      <c r="M3" s="133" t="s">
        <v>11865</v>
      </c>
      <c r="N3" s="133" t="s">
        <v>11866</v>
      </c>
      <c r="O3" s="133" t="s">
        <v>11867</v>
      </c>
      <c r="P3" s="133" t="n">
        <v>112200</v>
      </c>
      <c r="Q3" s="133" t="s">
        <v>11868</v>
      </c>
      <c r="R3" s="133" t="s">
        <v>11869</v>
      </c>
      <c r="S3" s="133" t="s">
        <v>11870</v>
      </c>
      <c r="T3" s="133" t="s">
        <v>11871</v>
      </c>
      <c r="U3" s="133" t="s">
        <v>11872</v>
      </c>
      <c r="V3" s="133" t="s">
        <v>11873</v>
      </c>
      <c r="W3" s="133" t="s">
        <v>11874</v>
      </c>
      <c r="X3" s="133" t="s">
        <v>11875</v>
      </c>
      <c r="Y3" s="133" t="s">
        <v>11876</v>
      </c>
      <c r="Z3" s="133" t="s">
        <v>11877</v>
      </c>
      <c r="AA3" s="133" t="s">
        <v>11878</v>
      </c>
      <c r="AB3" s="133" t="s">
        <v>11879</v>
      </c>
      <c r="AC3" s="133" t="s">
        <v>11880</v>
      </c>
      <c r="AD3" s="133" t="s">
        <v>11881</v>
      </c>
      <c r="AE3" s="133" t="s">
        <v>11882</v>
      </c>
      <c r="AF3" s="133" t="s">
        <v>11883</v>
      </c>
      <c r="AG3" s="133" t="s">
        <v>11884</v>
      </c>
      <c r="AH3" s="133" t="s">
        <v>11885</v>
      </c>
      <c r="AI3" s="133" t="s">
        <v>11886</v>
      </c>
      <c r="AJ3" s="133" t="s">
        <v>11887</v>
      </c>
      <c r="AK3" s="133" t="s">
        <v>11888</v>
      </c>
      <c r="AL3" s="133" t="s">
        <v>11889</v>
      </c>
      <c r="AM3" s="133" t="s">
        <v>11890</v>
      </c>
      <c r="AN3" s="133" t="s">
        <v>11891</v>
      </c>
      <c r="AO3" s="133" t="s">
        <v>11892</v>
      </c>
      <c r="AP3" s="133" t="s">
        <v>11893</v>
      </c>
      <c r="AQ3" s="133" t="s">
        <v>11894</v>
      </c>
      <c r="AR3" s="133" t="s">
        <v>11895</v>
      </c>
      <c r="AS3" s="133" t="s">
        <v>11896</v>
      </c>
      <c r="AT3" s="133" t="s">
        <v>11897</v>
      </c>
      <c r="AU3" s="133" t="s">
        <v>11898</v>
      </c>
      <c r="AV3" s="133" t="s">
        <v>11899</v>
      </c>
      <c r="AW3" s="134"/>
      <c r="AX3" s="135" t="s">
        <v>11620</v>
      </c>
      <c r="AY3" s="136" t="s">
        <v>11621</v>
      </c>
      <c r="AZ3" s="135" t="s">
        <v>11622</v>
      </c>
      <c r="BA3" s="135" t="s">
        <v>11900</v>
      </c>
      <c r="BB3" s="122" t="s">
        <v>11625</v>
      </c>
      <c r="BC3" s="122" t="str">
        <f aca="false">+A1</f>
        <v>codice opera [idt]</v>
      </c>
      <c r="BD3" s="122" t="str">
        <f aca="false">+B1</f>
        <v>codice origine [testo]</v>
      </c>
      <c r="BE3" s="122" t="str">
        <f aca="false">+C1</f>
        <v>descrizione impianto [testo]</v>
      </c>
      <c r="BF3" s="122" t="str">
        <f aca="false">+D1</f>
        <v>g.boaga NORD [m]</v>
      </c>
      <c r="BG3" s="122" t="str">
        <f aca="false">+E1</f>
        <v>g.boaga EST [m]</v>
      </c>
      <c r="BH3" s="122" t="str">
        <f aca="false">+F1</f>
        <v>fuso RIF. [nr]</v>
      </c>
      <c r="BI3" s="188" t="str">
        <f aca="false">+G1</f>
        <v>codice campo sorgenti [idt]</v>
      </c>
      <c r="BJ3" s="188" t="str">
        <f aca="false">+H1</f>
        <v>denominazione campo sorgenti [testo]</v>
      </c>
      <c r="BK3" s="188" t="str">
        <f aca="false">+I1</f>
        <v>codice schema acquedottistico [idt]</v>
      </c>
      <c r="BL3" s="188" t="str">
        <f aca="false">+J1</f>
        <v>descrizione schema acquedottistico [testo]</v>
      </c>
      <c r="BM3" s="122" t="str">
        <f aca="false">+K1</f>
        <v>quota s.l.m [m]</v>
      </c>
      <c r="BN3" s="122" t="str">
        <f aca="false">+L1</f>
        <v>località [testo]</v>
      </c>
      <c r="BO3" s="122" t="str">
        <f aca="false">+M1</f>
        <v>comune [istat]</v>
      </c>
      <c r="BP3" s="122" t="str">
        <f aca="false">+N1</f>
        <v>estremi della concessione [testo]</v>
      </c>
      <c r="BQ3" s="122" t="str">
        <f aca="false">+O1</f>
        <v>portata concessa uso potabile [l/s]</v>
      </c>
      <c r="BR3" s="188" t="str">
        <f aca="false">+P1</f>
        <v>uso plurimo [sn]</v>
      </c>
      <c r="BS3" s="122" t="str">
        <f aca="false">+Q1</f>
        <v>anno costruzione [anno]</v>
      </c>
      <c r="BT3" s="122" t="str">
        <f aca="false">+R1</f>
        <v>anno ristrutturazione [anno]</v>
      </c>
      <c r="BU3" s="122" t="str">
        <f aca="false">+S1</f>
        <v>conservazione [idn]</v>
      </c>
      <c r="BV3" s="122" t="str">
        <f aca="false">+T1</f>
        <v>utilizzo (continuo,occasionale,periodico) [testo]</v>
      </c>
      <c r="BW3" s="122" t="str">
        <f aca="false">+U1</f>
        <v>utilizzo annuo (0 - 100) [%]</v>
      </c>
      <c r="BX3" s="122" t="str">
        <f aca="false">+V1</f>
        <v>cunicolo di presa [sn]</v>
      </c>
      <c r="BY3" s="122" t="str">
        <f aca="false">+W1</f>
        <v>vasca captazione [sn]</v>
      </c>
      <c r="BZ3" s="122" t="str">
        <f aca="false">+X1</f>
        <v>vasca misura [sn]</v>
      </c>
      <c r="CA3" s="122" t="str">
        <f aca="false">+Y1</f>
        <v>vasca carico [sn]</v>
      </c>
      <c r="CB3" s="122" t="str">
        <f aca="false">+Z1</f>
        <v>volume prelevato [mc/anno]</v>
      </c>
      <c r="CC3" s="122" t="str">
        <f aca="false">+AA1</f>
        <v>volume immesso in rete [mc/anno]</v>
      </c>
      <c r="CD3" s="122" t="str">
        <f aca="false">+AB1</f>
        <v>portata di utilizzo [l/s]</v>
      </c>
      <c r="CE3" s="122" t="str">
        <f aca="false">+AC1</f>
        <v>portata di utilizzo massima [l/s]</v>
      </c>
      <c r="CF3" s="122" t="str">
        <f aca="false">+AD1</f>
        <v>portata di utilizzo minima [l/s]</v>
      </c>
      <c r="CG3" s="122" t="str">
        <f aca="false">+AE1</f>
        <v>tipo telecontrollo [idn]</v>
      </c>
      <c r="CH3" s="122" t="str">
        <f aca="false">+AF1</f>
        <v>misura portata [sn]</v>
      </c>
      <c r="CI3" s="122" t="str">
        <f aca="false">+AG1</f>
        <v>zona tutela assoluta [sn]</v>
      </c>
      <c r="CJ3" s="122" t="str">
        <f aca="false">+AH1</f>
        <v>zona rispetto [sn]</v>
      </c>
      <c r="CK3" s="122" t="str">
        <f aca="false">+AI1</f>
        <v>zona protezione [sn]</v>
      </c>
      <c r="CL3" s="122" t="str">
        <f aca="false">+AJ1</f>
        <v>tipo di clorazione [idn]</v>
      </c>
      <c r="CM3" s="122" t="str">
        <f aca="false">+AK1</f>
        <v>anno istallazione cloratore [anno]</v>
      </c>
      <c r="CN3" s="122" t="str">
        <f aca="false">+AL1</f>
        <v>anno ristrutturazione cloratore [anno]</v>
      </c>
      <c r="CO3" s="122" t="str">
        <f aca="false">+AM1</f>
        <v>episodi inquinamento 5anni [sn]</v>
      </c>
      <c r="CP3" s="122" t="str">
        <f aca="false">+AN1</f>
        <v>opera stato [idn]</v>
      </c>
      <c r="CQ3" s="122" t="str">
        <f aca="false">+AO1</f>
        <v>ind.conf. anno costruzione [idt]</v>
      </c>
      <c r="CR3" s="122" t="str">
        <f aca="false">+AP1</f>
        <v>ind.conf. anno ristrutturazione [idt]</v>
      </c>
      <c r="CS3" s="122" t="str">
        <f aca="false">+AQ1</f>
        <v>ind.conf. volume prelevato [idt]</v>
      </c>
      <c r="CT3" s="122" t="str">
        <f aca="false">+AR1</f>
        <v>ind.conf. volume immesso [idt]</v>
      </c>
      <c r="CU3" s="122" t="str">
        <f aca="false">+AS1</f>
        <v>ind.conf. portata utilizzo [idt]</v>
      </c>
      <c r="CV3" s="122" t="str">
        <f aca="false">+AT1</f>
        <v>ind.conf. portata utilizzo max [idt]</v>
      </c>
      <c r="CW3" s="122" t="str">
        <f aca="false">+AU1</f>
        <v>ind.conf. portata utilizzo min [idt]</v>
      </c>
      <c r="CX3" s="137" t="s">
        <v>11626</v>
      </c>
      <c r="CY3" s="158"/>
      <c r="CZ3" s="131" t="s">
        <v>11627</v>
      </c>
      <c r="DA3" s="131" t="str">
        <f aca="false">+IF(SUM(BA:BA)=0,"OK","Dati non completi")</f>
        <v>Dati non completi</v>
      </c>
    </row>
    <row r="4" customFormat="false" ht="25.5" hidden="false" customHeight="false" outlineLevel="0" collapsed="false">
      <c r="A4" s="118"/>
      <c r="B4" s="162"/>
      <c r="C4" s="162"/>
      <c r="D4" s="162"/>
      <c r="E4" s="162"/>
      <c r="F4" s="162"/>
      <c r="G4" s="162"/>
      <c r="H4" s="162"/>
      <c r="I4" s="162"/>
      <c r="J4" s="162"/>
      <c r="K4" s="162"/>
      <c r="L4" s="162"/>
      <c r="M4" s="162"/>
      <c r="N4" s="162"/>
      <c r="O4" s="162"/>
      <c r="P4" s="162"/>
      <c r="Q4" s="162"/>
      <c r="R4" s="162"/>
      <c r="S4" s="162"/>
      <c r="T4" s="155"/>
      <c r="U4" s="162"/>
      <c r="V4" s="162"/>
      <c r="W4" s="162"/>
      <c r="X4" s="162"/>
      <c r="Y4" s="162"/>
      <c r="Z4" s="162"/>
      <c r="AA4" s="162"/>
      <c r="AB4" s="162"/>
      <c r="AC4" s="162"/>
      <c r="AD4" s="162"/>
      <c r="AE4" s="162"/>
      <c r="AF4" s="162"/>
      <c r="AG4" s="162"/>
      <c r="AH4" s="162"/>
      <c r="AI4" s="162"/>
      <c r="AJ4" s="162"/>
      <c r="AK4" s="162"/>
      <c r="AL4" s="162"/>
      <c r="AM4" s="162"/>
      <c r="AN4" s="162"/>
      <c r="AO4" s="162"/>
      <c r="AP4" s="162"/>
      <c r="AQ4" s="162"/>
      <c r="AR4" s="162"/>
      <c r="AS4" s="162"/>
      <c r="AT4" s="162"/>
      <c r="AU4" s="189"/>
      <c r="AX4" s="142" t="n">
        <f aca="false">+IF(B4&gt;0,1,0)</f>
        <v>0</v>
      </c>
      <c r="AY4" s="135" t="n">
        <f aca="false">COUNTIF(B:B,B4)</f>
        <v>0</v>
      </c>
      <c r="AZ4" s="142" t="n">
        <f aca="false">+IF(Q4=9999,0,IF(Q4&lt;'[3]Input anno'!$A$1,0,IF(AN4&lt;4,0,1)))</f>
        <v>0</v>
      </c>
      <c r="BA4" s="147" t="n">
        <f aca="false">+IF(AN4&gt;=3,0,IF(COUNTIF(Sorgenti_inreti!A:A,B4)&gt;0,0,1))</f>
        <v>1</v>
      </c>
      <c r="BB4" s="144"/>
      <c r="BC4" s="144" t="n">
        <f aca="false">+COUNTA(A:A)-3</f>
        <v>0</v>
      </c>
      <c r="BD4" s="144" t="n">
        <f aca="false">+COUNTA(B:B)-3</f>
        <v>0</v>
      </c>
      <c r="BE4" s="144" t="n">
        <f aca="false">+COUNTA(C:C)-3</f>
        <v>0</v>
      </c>
      <c r="BF4" s="144" t="n">
        <f aca="false">+COUNTA(D:D)-3</f>
        <v>0</v>
      </c>
      <c r="BG4" s="144" t="n">
        <f aca="false">+COUNTA(E:E)-3</f>
        <v>0</v>
      </c>
      <c r="BH4" s="144" t="n">
        <f aca="false">+COUNTA(F:F)-3</f>
        <v>0</v>
      </c>
      <c r="BI4" s="144" t="n">
        <f aca="false">+COUNTA(G:G)-3</f>
        <v>0</v>
      </c>
      <c r="BJ4" s="144" t="n">
        <f aca="false">+COUNTA(H:H)-3</f>
        <v>0</v>
      </c>
      <c r="BK4" s="144" t="n">
        <f aca="false">+COUNTA(I:I)-3</f>
        <v>0</v>
      </c>
      <c r="BL4" s="144" t="n">
        <f aca="false">+COUNTA(J:J)-3</f>
        <v>0</v>
      </c>
      <c r="BM4" s="144" t="n">
        <f aca="false">+COUNTA(K:K)-3</f>
        <v>0</v>
      </c>
      <c r="BN4" s="144" t="n">
        <f aca="false">+COUNTA(L:L)-3</f>
        <v>0</v>
      </c>
      <c r="BO4" s="144" t="n">
        <f aca="false">+COUNTA(M:M)-3</f>
        <v>0</v>
      </c>
      <c r="BP4" s="144" t="n">
        <f aca="false">+COUNTA(N:N)-3</f>
        <v>0</v>
      </c>
      <c r="BQ4" s="144" t="n">
        <f aca="false">+COUNTA(O:O)-3</f>
        <v>0</v>
      </c>
      <c r="BR4" s="144" t="n">
        <f aca="false">+COUNTA(P:P)-3</f>
        <v>0</v>
      </c>
      <c r="BS4" s="144" t="n">
        <f aca="false">+COUNTA(Q:Q)-3</f>
        <v>0</v>
      </c>
      <c r="BT4" s="144" t="n">
        <f aca="false">+COUNTA(R:R)-3</f>
        <v>0</v>
      </c>
      <c r="BU4" s="144" t="n">
        <f aca="false">+COUNTA(S:S)-3</f>
        <v>0</v>
      </c>
      <c r="BV4" s="144" t="n">
        <f aca="false">+COUNTA(T:T)-3</f>
        <v>0</v>
      </c>
      <c r="BW4" s="144" t="n">
        <f aca="false">+COUNTA(U:U)-3</f>
        <v>0</v>
      </c>
      <c r="BX4" s="144" t="n">
        <f aca="false">+COUNTA(V:V)-3</f>
        <v>0</v>
      </c>
      <c r="BY4" s="144" t="n">
        <f aca="false">+COUNTA(W:W)-3</f>
        <v>0</v>
      </c>
      <c r="BZ4" s="144" t="n">
        <f aca="false">+COUNTA(X:X)-3</f>
        <v>0</v>
      </c>
      <c r="CA4" s="144" t="n">
        <f aca="false">+COUNTA(Y:Y)-3</f>
        <v>0</v>
      </c>
      <c r="CB4" s="144" t="n">
        <f aca="false">+COUNTA(Z:Z)-3</f>
        <v>0</v>
      </c>
      <c r="CC4" s="144" t="n">
        <f aca="false">+COUNTA(AA:AA)-3</f>
        <v>0</v>
      </c>
      <c r="CD4" s="144" t="n">
        <f aca="false">+COUNTA(AB:AB)-3</f>
        <v>0</v>
      </c>
      <c r="CE4" s="144" t="n">
        <f aca="false">+COUNTA(AC:AC)-3</f>
        <v>0</v>
      </c>
      <c r="CF4" s="144" t="n">
        <f aca="false">+COUNTA(AD:AD)-3</f>
        <v>0</v>
      </c>
      <c r="CG4" s="144" t="n">
        <f aca="false">+COUNTA(AE:AE)-3</f>
        <v>0</v>
      </c>
      <c r="CH4" s="144" t="n">
        <f aca="false">+COUNTA(AF:AF)-3</f>
        <v>0</v>
      </c>
      <c r="CI4" s="144" t="n">
        <f aca="false">+COUNTA(AG:AG)-3</f>
        <v>0</v>
      </c>
      <c r="CJ4" s="144" t="n">
        <f aca="false">+COUNTA(AH:AH)-3</f>
        <v>0</v>
      </c>
      <c r="CK4" s="144" t="n">
        <f aca="false">+COUNTA(AI:AI)-3</f>
        <v>0</v>
      </c>
      <c r="CL4" s="144" t="n">
        <f aca="false">+COUNTA(AJ:AJ)-3</f>
        <v>0</v>
      </c>
      <c r="CM4" s="144" t="n">
        <f aca="false">+COUNTA(AK:AK)-3</f>
        <v>0</v>
      </c>
      <c r="CN4" s="144" t="n">
        <f aca="false">+COUNTA(AL:AL)-3</f>
        <v>0</v>
      </c>
      <c r="CO4" s="144" t="n">
        <f aca="false">+COUNTA(AM:AM)-3</f>
        <v>0</v>
      </c>
      <c r="CP4" s="144" t="n">
        <f aca="false">+COUNTA(AN:AN)-3</f>
        <v>0</v>
      </c>
      <c r="CQ4" s="144" t="n">
        <f aca="false">+COUNTA(AO:AO)-3</f>
        <v>0</v>
      </c>
      <c r="CR4" s="144" t="n">
        <f aca="false">+COUNTA(AP:AP)-3</f>
        <v>0</v>
      </c>
      <c r="CS4" s="144" t="n">
        <f aca="false">+COUNTA(AQ:AQ)-3</f>
        <v>0</v>
      </c>
      <c r="CT4" s="144" t="n">
        <f aca="false">+COUNTA(AR:AR)-3</f>
        <v>0</v>
      </c>
      <c r="CU4" s="144" t="n">
        <f aca="false">+COUNTA(AS:AS)-3</f>
        <v>0</v>
      </c>
      <c r="CV4" s="144" t="n">
        <f aca="false">+COUNTA(AT:AT)-3</f>
        <v>0</v>
      </c>
      <c r="CW4" s="144" t="n">
        <f aca="false">+COUNTA(AU:AU)-3</f>
        <v>0</v>
      </c>
      <c r="CX4" s="145" t="n">
        <f aca="false">SUM(BC4:CV4)</f>
        <v>0</v>
      </c>
      <c r="CZ4" s="131" t="s">
        <v>11630</v>
      </c>
      <c r="DA4" s="150" t="e">
        <f aca="false">+IF(MIN(BC8:CV8)=0%,"OK","Grado di compilazione inferiore a quello del DBI A-1")</f>
        <v>#DIV/0!</v>
      </c>
    </row>
    <row r="5" s="118" customFormat="true" ht="15" hidden="false" customHeight="false" outlineLevel="0" collapsed="false">
      <c r="D5" s="163"/>
      <c r="E5" s="163"/>
      <c r="T5" s="164"/>
      <c r="AU5" s="165"/>
      <c r="AV5" s="0"/>
      <c r="AW5" s="0"/>
      <c r="AX5" s="142"/>
      <c r="AY5" s="142"/>
      <c r="AZ5" s="142"/>
      <c r="BA5" s="147"/>
      <c r="BB5" s="148" t="s">
        <v>11629</v>
      </c>
      <c r="BC5" s="149" t="e">
        <f aca="false">+BC4/$BD$1</f>
        <v>#DIV/0!</v>
      </c>
      <c r="BD5" s="149" t="e">
        <f aca="false">+BD4/$BD$1</f>
        <v>#DIV/0!</v>
      </c>
      <c r="BE5" s="149" t="e">
        <f aca="false">+BE4/$BD$1</f>
        <v>#DIV/0!</v>
      </c>
      <c r="BF5" s="149" t="e">
        <f aca="false">+BF4/$BD$1</f>
        <v>#DIV/0!</v>
      </c>
      <c r="BG5" s="149" t="e">
        <f aca="false">+BG4/$BD$1</f>
        <v>#DIV/0!</v>
      </c>
      <c r="BH5" s="149" t="e">
        <f aca="false">+BH4/$BD$1</f>
        <v>#DIV/0!</v>
      </c>
      <c r="BI5" s="149" t="e">
        <f aca="false">+BI4/$BD$1</f>
        <v>#DIV/0!</v>
      </c>
      <c r="BJ5" s="149" t="e">
        <f aca="false">+BJ4/$BD$1</f>
        <v>#DIV/0!</v>
      </c>
      <c r="BK5" s="149" t="e">
        <f aca="false">+BK4/$BD$1</f>
        <v>#DIV/0!</v>
      </c>
      <c r="BL5" s="149" t="e">
        <f aca="false">+BL4/$BD$1</f>
        <v>#DIV/0!</v>
      </c>
      <c r="BM5" s="149" t="e">
        <f aca="false">+BM4/$BD$1</f>
        <v>#DIV/0!</v>
      </c>
      <c r="BN5" s="149" t="e">
        <f aca="false">+BN4/$BD$1</f>
        <v>#DIV/0!</v>
      </c>
      <c r="BO5" s="149" t="e">
        <f aca="false">+BO4/$BD$1</f>
        <v>#DIV/0!</v>
      </c>
      <c r="BP5" s="149" t="e">
        <f aca="false">+BP4/$BD$1</f>
        <v>#DIV/0!</v>
      </c>
      <c r="BQ5" s="149" t="e">
        <f aca="false">+BQ4/$BD$1</f>
        <v>#DIV/0!</v>
      </c>
      <c r="BR5" s="149" t="e">
        <f aca="false">+BR4/$BD$1</f>
        <v>#DIV/0!</v>
      </c>
      <c r="BS5" s="149" t="e">
        <f aca="false">+BS4/$BD$1</f>
        <v>#DIV/0!</v>
      </c>
      <c r="BT5" s="149" t="e">
        <f aca="false">+BT4/$BD$1</f>
        <v>#DIV/0!</v>
      </c>
      <c r="BU5" s="149" t="e">
        <f aca="false">+BU4/$BD$1</f>
        <v>#DIV/0!</v>
      </c>
      <c r="BV5" s="149" t="e">
        <f aca="false">+BV4/$BD$1</f>
        <v>#DIV/0!</v>
      </c>
      <c r="BW5" s="149" t="e">
        <f aca="false">+BW4/$BD$1</f>
        <v>#DIV/0!</v>
      </c>
      <c r="BX5" s="149" t="e">
        <f aca="false">+BX4/$BD$1</f>
        <v>#DIV/0!</v>
      </c>
      <c r="BY5" s="149" t="e">
        <f aca="false">+BY4/$BD$1</f>
        <v>#DIV/0!</v>
      </c>
      <c r="BZ5" s="149" t="e">
        <f aca="false">+BZ4/$BD$1</f>
        <v>#DIV/0!</v>
      </c>
      <c r="CA5" s="149" t="e">
        <f aca="false">+CA4/$BD$1</f>
        <v>#DIV/0!</v>
      </c>
      <c r="CB5" s="149" t="e">
        <f aca="false">+CB4/$BD$1</f>
        <v>#DIV/0!</v>
      </c>
      <c r="CC5" s="149" t="e">
        <f aca="false">+CC4/$BD$1</f>
        <v>#DIV/0!</v>
      </c>
      <c r="CD5" s="149" t="e">
        <f aca="false">+CD4/$BD$1</f>
        <v>#DIV/0!</v>
      </c>
      <c r="CE5" s="149" t="e">
        <f aca="false">+CE4/$BD$1</f>
        <v>#DIV/0!</v>
      </c>
      <c r="CF5" s="149" t="e">
        <f aca="false">+CF4/$BD$1</f>
        <v>#DIV/0!</v>
      </c>
      <c r="CG5" s="149" t="e">
        <f aca="false">+CG4/$BD$1</f>
        <v>#DIV/0!</v>
      </c>
      <c r="CH5" s="149" t="e">
        <f aca="false">+CH4/$BD$1</f>
        <v>#DIV/0!</v>
      </c>
      <c r="CI5" s="149" t="e">
        <f aca="false">+CI4/$BD$1</f>
        <v>#DIV/0!</v>
      </c>
      <c r="CJ5" s="149" t="e">
        <f aca="false">+CJ4/$BD$1</f>
        <v>#DIV/0!</v>
      </c>
      <c r="CK5" s="149" t="e">
        <f aca="false">+CK4/$BD$1</f>
        <v>#DIV/0!</v>
      </c>
      <c r="CL5" s="149" t="e">
        <f aca="false">+CL4/$BD$1</f>
        <v>#DIV/0!</v>
      </c>
      <c r="CM5" s="149" t="e">
        <f aca="false">+CM4/$BD$1</f>
        <v>#DIV/0!</v>
      </c>
      <c r="CN5" s="149" t="e">
        <f aca="false">+CN4/$BD$1</f>
        <v>#DIV/0!</v>
      </c>
      <c r="CO5" s="149" t="e">
        <f aca="false">+CO4/$BD$1</f>
        <v>#DIV/0!</v>
      </c>
      <c r="CP5" s="149" t="e">
        <f aca="false">+CP4/$BD$1</f>
        <v>#DIV/0!</v>
      </c>
      <c r="CQ5" s="149" t="e">
        <f aca="false">+CQ4/$BD$1</f>
        <v>#DIV/0!</v>
      </c>
      <c r="CR5" s="149" t="e">
        <f aca="false">+CR4/$BD$1</f>
        <v>#DIV/0!</v>
      </c>
      <c r="CS5" s="149" t="e">
        <f aca="false">+CS4/$BD$1</f>
        <v>#DIV/0!</v>
      </c>
      <c r="CT5" s="149" t="e">
        <f aca="false">+CT4/$BD$1</f>
        <v>#DIV/0!</v>
      </c>
      <c r="CU5" s="149" t="e">
        <f aca="false">+CU4/$BD$1</f>
        <v>#DIV/0!</v>
      </c>
      <c r="CV5" s="149" t="e">
        <f aca="false">+CV4/$BD$1</f>
        <v>#DIV/0!</v>
      </c>
      <c r="CW5" s="149" t="e">
        <f aca="false">+CW4/$BD$1</f>
        <v>#DIV/0!</v>
      </c>
      <c r="CX5" s="145"/>
    </row>
    <row r="6" s="118" customFormat="true" ht="15" hidden="false" customHeight="false" outlineLevel="0" collapsed="false">
      <c r="D6" s="163"/>
      <c r="E6" s="163"/>
      <c r="T6" s="164"/>
      <c r="AU6" s="165"/>
      <c r="AV6" s="0"/>
      <c r="AW6" s="0"/>
      <c r="AX6" s="142"/>
      <c r="AY6" s="142"/>
      <c r="AZ6" s="142"/>
      <c r="BA6" s="147"/>
      <c r="BB6" s="148"/>
      <c r="BC6" s="144" t="n">
        <f aca="false">+COUNTA([2]Sorgenti!A$1:A$1048576)-3</f>
        <v>0</v>
      </c>
      <c r="BD6" s="144" t="n">
        <f aca="false">+COUNTA([2]Sorgenti!B$1:B$1048576)-3</f>
        <v>1</v>
      </c>
      <c r="BE6" s="144" t="n">
        <f aca="false">+COUNTA([2]Sorgenti!C$1:C$1048576)-3</f>
        <v>1</v>
      </c>
      <c r="BF6" s="144" t="n">
        <f aca="false">+COUNTA([2]Sorgenti!D$1:D$1048576)-3</f>
        <v>1</v>
      </c>
      <c r="BG6" s="144" t="n">
        <f aca="false">+COUNTA([2]Sorgenti!E$1:E$1048576)-3</f>
        <v>1</v>
      </c>
      <c r="BH6" s="144" t="n">
        <f aca="false">+COUNTA([2]Sorgenti!F$1:F$1048576)-3</f>
        <v>1</v>
      </c>
      <c r="BI6" s="144" t="n">
        <f aca="false">+COUNTA([2]Sorgenti!G$1:G$1048576)-3</f>
        <v>1</v>
      </c>
      <c r="BJ6" s="144" t="n">
        <f aca="false">+COUNTA([2]Sorgenti!H$1:H$1048576)-3</f>
        <v>1</v>
      </c>
      <c r="BK6" s="144" t="n">
        <f aca="false">+COUNTA([2]Sorgenti!I$1:I$1048576)-3</f>
        <v>1</v>
      </c>
      <c r="BL6" s="144" t="n">
        <f aca="false">+COUNTA([2]Sorgenti!J$1:J$1048576)-3</f>
        <v>1</v>
      </c>
      <c r="BM6" s="144" t="n">
        <f aca="false">+COUNTA([2]Sorgenti!K$1:K$1048576)-3</f>
        <v>1</v>
      </c>
      <c r="BN6" s="144" t="n">
        <f aca="false">+COUNTA([2]Sorgenti!L$1:L$1048576)-3</f>
        <v>1</v>
      </c>
      <c r="BO6" s="144" t="n">
        <f aca="false">+COUNTA([2]Sorgenti!M$1:M$1048576)-3</f>
        <v>1</v>
      </c>
      <c r="BP6" s="144" t="n">
        <f aca="false">+COUNTA([2]Sorgenti!N$1:N$1048576)-3</f>
        <v>1</v>
      </c>
      <c r="BQ6" s="144" t="n">
        <f aca="false">+COUNTA([2]Sorgenti!O$1:O$1048576)-3</f>
        <v>1</v>
      </c>
      <c r="BR6" s="144" t="n">
        <f aca="false">+COUNTA([2]Sorgenti!P$1:P$1048576)-3</f>
        <v>1</v>
      </c>
      <c r="BS6" s="144" t="n">
        <f aca="false">+COUNTA([2]Sorgenti!Q$1:Q$1048576)-3</f>
        <v>1</v>
      </c>
      <c r="BT6" s="144" t="n">
        <f aca="false">+COUNTA([2]Sorgenti!R$1:R$1048576)-3</f>
        <v>1</v>
      </c>
      <c r="BU6" s="144" t="n">
        <f aca="false">+COUNTA([2]Sorgenti!S$1:S$1048576)-3</f>
        <v>1</v>
      </c>
      <c r="BV6" s="144" t="n">
        <f aca="false">+COUNTA([2]Sorgenti!T$1:T$1048576)-3</f>
        <v>1</v>
      </c>
      <c r="BW6" s="144" t="n">
        <f aca="false">+COUNTA([2]Sorgenti!U$1:U$1048576)-3</f>
        <v>1</v>
      </c>
      <c r="BX6" s="144" t="n">
        <f aca="false">+COUNTA([2]Sorgenti!V$1:V$1048576)-3</f>
        <v>1</v>
      </c>
      <c r="BY6" s="144" t="n">
        <f aca="false">+COUNTA([2]Sorgenti!W$1:W$1048576)-3</f>
        <v>1</v>
      </c>
      <c r="BZ6" s="144" t="n">
        <f aca="false">+COUNTA([2]Sorgenti!X$1:X$1048576)-3</f>
        <v>1</v>
      </c>
      <c r="CA6" s="144" t="n">
        <f aca="false">+COUNTA([2]Sorgenti!Y$1:Y$1048576)-3</f>
        <v>1</v>
      </c>
      <c r="CB6" s="144" t="n">
        <f aca="false">+COUNTA([2]Sorgenti!Z$1:Z$1048576)-3</f>
        <v>1</v>
      </c>
      <c r="CC6" s="144" t="n">
        <f aca="false">+COUNTA([2]Sorgenti!AA$1:AA$1048576)-3</f>
        <v>1</v>
      </c>
      <c r="CD6" s="144" t="n">
        <f aca="false">+COUNTA([2]Sorgenti!AB$1:AB$1048576)-3</f>
        <v>1</v>
      </c>
      <c r="CE6" s="144" t="n">
        <f aca="false">+COUNTA([2]Sorgenti!AC$1:AC$1048576)-3</f>
        <v>1</v>
      </c>
      <c r="CF6" s="144" t="n">
        <f aca="false">+COUNTA([2]Sorgenti!AD$1:AD$1048576)-3</f>
        <v>1</v>
      </c>
      <c r="CG6" s="144" t="n">
        <f aca="false">+COUNTA([2]Sorgenti!AE$1:AE$1048576)-3</f>
        <v>1</v>
      </c>
      <c r="CH6" s="144" t="n">
        <f aca="false">+COUNTA([2]Sorgenti!AF$1:AF$1048576)-3</f>
        <v>1</v>
      </c>
      <c r="CI6" s="144" t="n">
        <f aca="false">+COUNTA([2]Sorgenti!AG$1:AG$1048576)-3</f>
        <v>1</v>
      </c>
      <c r="CJ6" s="144" t="n">
        <f aca="false">+COUNTA([2]Sorgenti!AH$1:AH$1048576)-3</f>
        <v>1</v>
      </c>
      <c r="CK6" s="144" t="n">
        <f aca="false">+COUNTA([2]Sorgenti!AI$1:AI$1048576)-3</f>
        <v>1</v>
      </c>
      <c r="CL6" s="144" t="n">
        <f aca="false">+COUNTA([2]Sorgenti!AJ$1:AJ$1048576)-3</f>
        <v>1</v>
      </c>
      <c r="CM6" s="144" t="n">
        <f aca="false">+COUNTA([2]Sorgenti!AK$1:AK$1048576)-3</f>
        <v>1</v>
      </c>
      <c r="CN6" s="144" t="n">
        <f aca="false">+COUNTA([2]Sorgenti!AL$1:AL$1048576)-3</f>
        <v>1</v>
      </c>
      <c r="CO6" s="144" t="n">
        <f aca="false">+COUNTA([2]Sorgenti!AM$1:AM$1048576)-3</f>
        <v>1</v>
      </c>
      <c r="CP6" s="144" t="n">
        <f aca="false">+COUNTA([2]Sorgenti!AN$1:AN$1048576)-3</f>
        <v>1</v>
      </c>
      <c r="CQ6" s="144" t="n">
        <f aca="false">+COUNTA([2]Sorgenti!AO$1:AO$1048576)-3</f>
        <v>1</v>
      </c>
      <c r="CR6" s="144" t="n">
        <f aca="false">+COUNTA([2]Sorgenti!AP$1:AP$1048576)-3</f>
        <v>1</v>
      </c>
      <c r="CS6" s="144" t="n">
        <f aca="false">+COUNTA([2]Sorgenti!AQ$1:AQ$1048576)-3</f>
        <v>1</v>
      </c>
      <c r="CT6" s="144" t="n">
        <f aca="false">+COUNTA([2]Sorgenti!AR$1:AR$1048576)-3</f>
        <v>1</v>
      </c>
      <c r="CU6" s="144" t="n">
        <f aca="false">+COUNTA([2]Sorgenti!AS$1:AS$1048576)-3</f>
        <v>1</v>
      </c>
      <c r="CV6" s="144" t="n">
        <f aca="false">+COUNTA([2]Sorgenti!AT$1:AT$1048576)-3</f>
        <v>1</v>
      </c>
      <c r="CW6" s="144" t="n">
        <f aca="false">+COUNTA([2]Sorgenti!AU$1:AU$1048576)-3</f>
        <v>0</v>
      </c>
      <c r="CX6" s="145" t="n">
        <f aca="false">SUM(BC6:CV6)</f>
        <v>45</v>
      </c>
    </row>
    <row r="7" s="118" customFormat="true" ht="15" hidden="false" customHeight="false" outlineLevel="0" collapsed="false">
      <c r="D7" s="163"/>
      <c r="E7" s="163"/>
      <c r="T7" s="164"/>
      <c r="AU7" s="165"/>
      <c r="AV7" s="0"/>
      <c r="AW7" s="0"/>
      <c r="AX7" s="142"/>
      <c r="AY7" s="142"/>
      <c r="AZ7" s="142"/>
      <c r="BA7" s="147"/>
      <c r="BB7" s="148" t="s">
        <v>11631</v>
      </c>
      <c r="BC7" s="149" t="n">
        <f aca="false">+BC6/$BD$2</f>
        <v>0</v>
      </c>
      <c r="BD7" s="149" t="n">
        <f aca="false">+BD6/$BD$2</f>
        <v>1</v>
      </c>
      <c r="BE7" s="149" t="n">
        <f aca="false">+BE6/$BD$2</f>
        <v>1</v>
      </c>
      <c r="BF7" s="149" t="n">
        <f aca="false">+BF6/$BD$2</f>
        <v>1</v>
      </c>
      <c r="BG7" s="149" t="n">
        <f aca="false">+BG6/$BD$2</f>
        <v>1</v>
      </c>
      <c r="BH7" s="149" t="n">
        <f aca="false">+BH6/$BD$2</f>
        <v>1</v>
      </c>
      <c r="BI7" s="149" t="n">
        <f aca="false">+BI6/$BD$2</f>
        <v>1</v>
      </c>
      <c r="BJ7" s="149" t="n">
        <f aca="false">+BJ6/$BD$2</f>
        <v>1</v>
      </c>
      <c r="BK7" s="149" t="n">
        <f aca="false">+BK6/$BD$2</f>
        <v>1</v>
      </c>
      <c r="BL7" s="149" t="n">
        <f aca="false">+BL6/$BD$2</f>
        <v>1</v>
      </c>
      <c r="BM7" s="149" t="n">
        <f aca="false">+BM6/$BD$2</f>
        <v>1</v>
      </c>
      <c r="BN7" s="149" t="n">
        <f aca="false">+BN6/$BD$2</f>
        <v>1</v>
      </c>
      <c r="BO7" s="149" t="n">
        <f aca="false">+BO6/$BD$2</f>
        <v>1</v>
      </c>
      <c r="BP7" s="149" t="n">
        <f aca="false">+BP6/$BD$2</f>
        <v>1</v>
      </c>
      <c r="BQ7" s="149" t="n">
        <f aca="false">+BQ6/$BD$2</f>
        <v>1</v>
      </c>
      <c r="BR7" s="149" t="n">
        <f aca="false">+BR6/$BD$2</f>
        <v>1</v>
      </c>
      <c r="BS7" s="149" t="n">
        <f aca="false">+BS6/$BD$2</f>
        <v>1</v>
      </c>
      <c r="BT7" s="149" t="n">
        <f aca="false">+BT6/$BD$2</f>
        <v>1</v>
      </c>
      <c r="BU7" s="149" t="n">
        <f aca="false">+BU6/$BD$2</f>
        <v>1</v>
      </c>
      <c r="BV7" s="149" t="n">
        <f aca="false">+BV6/$BD$2</f>
        <v>1</v>
      </c>
      <c r="BW7" s="149" t="n">
        <f aca="false">+BW6/$BD$2</f>
        <v>1</v>
      </c>
      <c r="BX7" s="149" t="n">
        <f aca="false">+BX6/$BD$2</f>
        <v>1</v>
      </c>
      <c r="BY7" s="149" t="n">
        <f aca="false">+BY6/$BD$2</f>
        <v>1</v>
      </c>
      <c r="BZ7" s="149" t="n">
        <f aca="false">+BZ6/$BD$2</f>
        <v>1</v>
      </c>
      <c r="CA7" s="149" t="n">
        <f aca="false">+CA6/$BD$2</f>
        <v>1</v>
      </c>
      <c r="CB7" s="149" t="n">
        <f aca="false">+CB6/$BD$2</f>
        <v>1</v>
      </c>
      <c r="CC7" s="149" t="n">
        <f aca="false">+CC6/$BD$2</f>
        <v>1</v>
      </c>
      <c r="CD7" s="149" t="n">
        <f aca="false">+CD6/$BD$2</f>
        <v>1</v>
      </c>
      <c r="CE7" s="149" t="n">
        <f aca="false">+CE6/$BD$2</f>
        <v>1</v>
      </c>
      <c r="CF7" s="149" t="n">
        <f aca="false">+CF6/$BD$2</f>
        <v>1</v>
      </c>
      <c r="CG7" s="149" t="n">
        <f aca="false">+CG6/$BD$2</f>
        <v>1</v>
      </c>
      <c r="CH7" s="149" t="n">
        <f aca="false">+CH6/$BD$2</f>
        <v>1</v>
      </c>
      <c r="CI7" s="149" t="n">
        <f aca="false">+CI6/$BD$2</f>
        <v>1</v>
      </c>
      <c r="CJ7" s="149" t="n">
        <f aca="false">+CJ6/$BD$2</f>
        <v>1</v>
      </c>
      <c r="CK7" s="149" t="n">
        <f aca="false">+CK6/$BD$2</f>
        <v>1</v>
      </c>
      <c r="CL7" s="149" t="n">
        <f aca="false">+CL6/$BD$2</f>
        <v>1</v>
      </c>
      <c r="CM7" s="149" t="n">
        <f aca="false">+CM6/$BD$2</f>
        <v>1</v>
      </c>
      <c r="CN7" s="149" t="n">
        <f aca="false">+CN6/$BD$2</f>
        <v>1</v>
      </c>
      <c r="CO7" s="149" t="n">
        <f aca="false">+CO6/$BD$2</f>
        <v>1</v>
      </c>
      <c r="CP7" s="149" t="n">
        <f aca="false">+CP6/$BD$2</f>
        <v>1</v>
      </c>
      <c r="CQ7" s="149" t="n">
        <f aca="false">+CQ6/$BD$2</f>
        <v>1</v>
      </c>
      <c r="CR7" s="149" t="n">
        <f aca="false">+CR6/$BD$2</f>
        <v>1</v>
      </c>
      <c r="CS7" s="149" t="n">
        <f aca="false">+CS6/$BD$2</f>
        <v>1</v>
      </c>
      <c r="CT7" s="149" t="n">
        <f aca="false">+CT6/$BD$2</f>
        <v>1</v>
      </c>
      <c r="CU7" s="149" t="n">
        <f aca="false">+CU6/$BD$2</f>
        <v>1</v>
      </c>
      <c r="CV7" s="149" t="n">
        <f aca="false">+CV6/$BD$2</f>
        <v>1</v>
      </c>
      <c r="CW7" s="149" t="n">
        <f aca="false">+CW6/$BD$2</f>
        <v>0</v>
      </c>
      <c r="CX7" s="145"/>
    </row>
    <row r="8" s="118" customFormat="true" ht="15" hidden="false" customHeight="false" outlineLevel="0" collapsed="false">
      <c r="D8" s="163"/>
      <c r="E8" s="163"/>
      <c r="T8" s="164"/>
      <c r="AU8" s="165"/>
      <c r="AV8" s="0"/>
      <c r="AW8" s="0"/>
      <c r="AX8" s="142"/>
      <c r="AY8" s="142"/>
      <c r="AZ8" s="142"/>
      <c r="BA8" s="147"/>
      <c r="BB8" s="148" t="s">
        <v>11632</v>
      </c>
      <c r="BC8" s="151" t="e">
        <f aca="false">+BC5-BC7</f>
        <v>#DIV/0!</v>
      </c>
      <c r="BD8" s="151" t="e">
        <f aca="false">+BD5-BD7</f>
        <v>#DIV/0!</v>
      </c>
      <c r="BE8" s="151" t="e">
        <f aca="false">+BE5-BE7</f>
        <v>#DIV/0!</v>
      </c>
      <c r="BF8" s="151" t="e">
        <f aca="false">+BF5-BF7</f>
        <v>#DIV/0!</v>
      </c>
      <c r="BG8" s="151" t="e">
        <f aca="false">+BG5-BG7</f>
        <v>#DIV/0!</v>
      </c>
      <c r="BH8" s="151" t="e">
        <f aca="false">+BH5-BH7</f>
        <v>#DIV/0!</v>
      </c>
      <c r="BI8" s="151" t="e">
        <f aca="false">+BI5-BI7</f>
        <v>#DIV/0!</v>
      </c>
      <c r="BJ8" s="151" t="e">
        <f aca="false">+BJ5-BJ7</f>
        <v>#DIV/0!</v>
      </c>
      <c r="BK8" s="151" t="e">
        <f aca="false">+BK5-BK7</f>
        <v>#DIV/0!</v>
      </c>
      <c r="BL8" s="151" t="e">
        <f aca="false">+BL5-BL7</f>
        <v>#DIV/0!</v>
      </c>
      <c r="BM8" s="151" t="e">
        <f aca="false">+BM5-BM7</f>
        <v>#DIV/0!</v>
      </c>
      <c r="BN8" s="151" t="e">
        <f aca="false">+BN5-BN7</f>
        <v>#DIV/0!</v>
      </c>
      <c r="BO8" s="151" t="e">
        <f aca="false">+BO5-BO7</f>
        <v>#DIV/0!</v>
      </c>
      <c r="BP8" s="151" t="e">
        <f aca="false">+BP5-BP7</f>
        <v>#DIV/0!</v>
      </c>
      <c r="BQ8" s="151" t="e">
        <f aca="false">+BQ5-BQ7</f>
        <v>#DIV/0!</v>
      </c>
      <c r="BR8" s="151" t="e">
        <f aca="false">+BR5-BR7</f>
        <v>#DIV/0!</v>
      </c>
      <c r="BS8" s="151" t="e">
        <f aca="false">+BS5-BS7</f>
        <v>#DIV/0!</v>
      </c>
      <c r="BT8" s="151" t="e">
        <f aca="false">+BT5-BT7</f>
        <v>#DIV/0!</v>
      </c>
      <c r="BU8" s="151" t="e">
        <f aca="false">+BU5-BU7</f>
        <v>#DIV/0!</v>
      </c>
      <c r="BV8" s="151" t="e">
        <f aca="false">+BV5-BV7</f>
        <v>#DIV/0!</v>
      </c>
      <c r="BW8" s="151" t="e">
        <f aca="false">+BW5-BW7</f>
        <v>#DIV/0!</v>
      </c>
      <c r="BX8" s="151" t="e">
        <f aca="false">+BX5-BX7</f>
        <v>#DIV/0!</v>
      </c>
      <c r="BY8" s="151" t="e">
        <f aca="false">+BY5-BY7</f>
        <v>#DIV/0!</v>
      </c>
      <c r="BZ8" s="151" t="e">
        <f aca="false">+BZ5-BZ7</f>
        <v>#DIV/0!</v>
      </c>
      <c r="CA8" s="151" t="e">
        <f aca="false">+CA5-CA7</f>
        <v>#DIV/0!</v>
      </c>
      <c r="CB8" s="151" t="e">
        <f aca="false">+CB5-CB7</f>
        <v>#DIV/0!</v>
      </c>
      <c r="CC8" s="151" t="e">
        <f aca="false">+CC5-CC7</f>
        <v>#DIV/0!</v>
      </c>
      <c r="CD8" s="151" t="e">
        <f aca="false">+CD5-CD7</f>
        <v>#DIV/0!</v>
      </c>
      <c r="CE8" s="151" t="e">
        <f aca="false">+CE5-CE7</f>
        <v>#DIV/0!</v>
      </c>
      <c r="CF8" s="151" t="e">
        <f aca="false">+CF5-CF7</f>
        <v>#DIV/0!</v>
      </c>
      <c r="CG8" s="151" t="e">
        <f aca="false">+CG5-CG7</f>
        <v>#DIV/0!</v>
      </c>
      <c r="CH8" s="151" t="e">
        <f aca="false">+CH5-CH7</f>
        <v>#DIV/0!</v>
      </c>
      <c r="CI8" s="151" t="e">
        <f aca="false">+CI5-CI7</f>
        <v>#DIV/0!</v>
      </c>
      <c r="CJ8" s="151" t="e">
        <f aca="false">+CJ5-CJ7</f>
        <v>#DIV/0!</v>
      </c>
      <c r="CK8" s="151" t="e">
        <f aca="false">+CK5-CK7</f>
        <v>#DIV/0!</v>
      </c>
      <c r="CL8" s="151" t="e">
        <f aca="false">+CL5-CL7</f>
        <v>#DIV/0!</v>
      </c>
      <c r="CM8" s="151" t="e">
        <f aca="false">+CM5-CM7</f>
        <v>#DIV/0!</v>
      </c>
      <c r="CN8" s="151" t="e">
        <f aca="false">+CN5-CN7</f>
        <v>#DIV/0!</v>
      </c>
      <c r="CO8" s="151" t="e">
        <f aca="false">+CO5-CO7</f>
        <v>#DIV/0!</v>
      </c>
      <c r="CP8" s="151" t="e">
        <f aca="false">+CP5-CP7</f>
        <v>#DIV/0!</v>
      </c>
      <c r="CQ8" s="151" t="e">
        <f aca="false">+CQ5-CQ7</f>
        <v>#DIV/0!</v>
      </c>
      <c r="CR8" s="151" t="e">
        <f aca="false">+CR5-CR7</f>
        <v>#DIV/0!</v>
      </c>
      <c r="CS8" s="151" t="e">
        <f aca="false">+CS5-CS7</f>
        <v>#DIV/0!</v>
      </c>
      <c r="CT8" s="151" t="e">
        <f aca="false">+CT5-CT7</f>
        <v>#DIV/0!</v>
      </c>
      <c r="CU8" s="151" t="e">
        <f aca="false">+CU5-CU7</f>
        <v>#DIV/0!</v>
      </c>
      <c r="CV8" s="151" t="e">
        <f aca="false">+CV5-CV7</f>
        <v>#DIV/0!</v>
      </c>
      <c r="CW8" s="151" t="e">
        <f aca="false">+CW5-CW7</f>
        <v>#DIV/0!</v>
      </c>
      <c r="CX8" s="145" t="n">
        <f aca="false">+CX4-CX6</f>
        <v>-45</v>
      </c>
    </row>
    <row r="9" customFormat="false" ht="15" hidden="false" customHeight="false" outlineLevel="0" collapsed="false">
      <c r="A9" s="118"/>
      <c r="B9" s="118"/>
      <c r="C9" s="118"/>
      <c r="D9" s="163"/>
      <c r="E9" s="163"/>
      <c r="F9" s="118"/>
      <c r="G9" s="118"/>
      <c r="H9" s="118"/>
      <c r="I9" s="118"/>
      <c r="J9" s="118"/>
      <c r="K9" s="118"/>
      <c r="L9" s="118"/>
      <c r="M9" s="118"/>
      <c r="N9" s="118"/>
      <c r="O9" s="118"/>
      <c r="P9" s="118"/>
      <c r="Q9" s="118"/>
      <c r="R9" s="118"/>
      <c r="S9" s="118"/>
      <c r="T9" s="164"/>
      <c r="U9" s="118"/>
      <c r="V9" s="118"/>
      <c r="W9" s="118"/>
      <c r="X9" s="118"/>
      <c r="Y9" s="118"/>
      <c r="Z9" s="118"/>
      <c r="AA9" s="118"/>
      <c r="AB9" s="118"/>
      <c r="AC9" s="118"/>
      <c r="AD9" s="118"/>
      <c r="AE9" s="118"/>
      <c r="AF9" s="118"/>
      <c r="AG9" s="118"/>
      <c r="AH9" s="118"/>
      <c r="AI9" s="118"/>
      <c r="AJ9" s="118"/>
      <c r="AK9" s="118"/>
      <c r="AL9" s="118"/>
      <c r="AM9" s="118"/>
      <c r="AN9" s="118"/>
      <c r="AO9" s="118"/>
      <c r="AP9" s="118"/>
      <c r="AQ9" s="118"/>
      <c r="AR9" s="118"/>
      <c r="AS9" s="118"/>
      <c r="AT9" s="118"/>
      <c r="AU9" s="165"/>
      <c r="AY9" s="142"/>
      <c r="BA9" s="147"/>
      <c r="CX9" s="152" t="n">
        <f aca="false">+CX8/CX6</f>
        <v>-1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ColWidth="8.6953125" defaultRowHeight="12.75" zeroHeight="false" outlineLevelRow="0" outlineLevelCol="0"/>
  <cols>
    <col collapsed="false" customWidth="true" hidden="false" outlineLevel="0" max="1" min="1" style="118" width="22.86"/>
    <col collapsed="false" customWidth="true" hidden="false" outlineLevel="0" max="3" min="2" style="118" width="21.14"/>
    <col collapsed="false" customWidth="true" hidden="false" outlineLevel="0" max="5" min="5" style="156" width="22.14"/>
    <col collapsed="false" customWidth="true" hidden="false" outlineLevel="0" max="7" min="7" style="0" width="20.3"/>
    <col collapsed="false" customWidth="true" hidden="false" outlineLevel="0" max="8" min="8" style="0" width="10.29"/>
  </cols>
  <sheetData>
    <row r="1" customFormat="false" ht="33.75" hidden="false" customHeight="false" outlineLevel="0" collapsed="false">
      <c r="A1" s="119" t="s">
        <v>11633</v>
      </c>
      <c r="B1" s="119" t="s">
        <v>11634</v>
      </c>
      <c r="C1" s="119" t="s">
        <v>11716</v>
      </c>
      <c r="D1" s="121" t="s">
        <v>11510</v>
      </c>
      <c r="G1" s="190" t="s">
        <v>11636</v>
      </c>
      <c r="H1" s="190" t="e">
        <f aca="false">+IF(SUM(E:E)=0,"OK","Codici stato opera non accettabili")</f>
        <v>#N/A</v>
      </c>
    </row>
    <row r="2" customFormat="false" ht="33.75" hidden="false" customHeight="false" outlineLevel="0" collapsed="false">
      <c r="A2" s="126" t="s">
        <v>11637</v>
      </c>
      <c r="B2" s="126" t="s">
        <v>11638</v>
      </c>
      <c r="C2" s="126" t="s">
        <v>11639</v>
      </c>
      <c r="D2" s="128"/>
      <c r="G2" s="137" t="s">
        <v>11640</v>
      </c>
      <c r="H2" s="137" t="n">
        <f aca="false">+COUNTA(A:A)+COUNTA(B:B)+COUNTA(C:C)-9</f>
        <v>0</v>
      </c>
    </row>
    <row r="3" customFormat="false" ht="27" hidden="false" customHeight="true" outlineLevel="0" collapsed="false">
      <c r="A3" s="133" t="s">
        <v>11901</v>
      </c>
      <c r="B3" s="133" t="s">
        <v>11902</v>
      </c>
      <c r="C3" s="133" t="s">
        <v>11903</v>
      </c>
      <c r="D3" s="134"/>
      <c r="E3" s="187" t="s">
        <v>11644</v>
      </c>
    </row>
    <row r="4" customFormat="false" ht="12.75" hidden="false" customHeight="false" outlineLevel="0" collapsed="false">
      <c r="A4" s="162"/>
      <c r="B4" s="167"/>
      <c r="E4" s="156" t="e">
        <f aca="false">+IF(VLOOKUP(A4,Sorgenti!B:AN,39,FALSE())&lt;3,0,1)</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6953125" defaultRowHeight="12.75" zeroHeight="false" outlineLevelRow="0" outlineLevelCol="0"/>
  <cols>
    <col collapsed="false" customWidth="true" hidden="false" outlineLevel="0" max="1" min="1" style="0" width="15.15"/>
    <col collapsed="false" customWidth="true" hidden="false" outlineLevel="0" max="5" min="5" style="142" width="20.57"/>
    <col collapsed="false" customWidth="true" hidden="false" outlineLevel="0" max="7" min="7" style="0" width="19.57"/>
    <col collapsed="false" customWidth="true" hidden="false" outlineLevel="0" max="8" min="8" style="0" width="11.99"/>
  </cols>
  <sheetData>
    <row r="1" customFormat="false" ht="56.25" hidden="false" customHeight="false" outlineLevel="0" collapsed="false">
      <c r="A1" s="119" t="s">
        <v>11633</v>
      </c>
      <c r="B1" s="119" t="s">
        <v>11645</v>
      </c>
      <c r="C1" s="119" t="s">
        <v>11646</v>
      </c>
      <c r="D1" s="121" t="s">
        <v>11510</v>
      </c>
      <c r="G1" s="132" t="s">
        <v>11636</v>
      </c>
      <c r="H1" s="153" t="e">
        <f aca="false">+IF(SUM(E:E)=0,"OK","Stato opera non congruente")</f>
        <v>#N/A</v>
      </c>
    </row>
    <row r="2" customFormat="false" ht="67.5" hidden="false" customHeight="false" outlineLevel="0" collapsed="false">
      <c r="A2" s="126" t="s">
        <v>11637</v>
      </c>
      <c r="B2" s="126" t="s">
        <v>11647</v>
      </c>
      <c r="C2" s="126" t="s">
        <v>11648</v>
      </c>
      <c r="D2" s="128"/>
      <c r="G2" s="137" t="s">
        <v>11640</v>
      </c>
      <c r="H2" s="137" t="n">
        <f aca="false">+COUNTA(A:A)+COUNTA(B:B)+COUNTA(C:C)-9</f>
        <v>0</v>
      </c>
    </row>
    <row r="3" customFormat="false" ht="12.75" hidden="false" customHeight="false" outlineLevel="0" collapsed="false">
      <c r="A3" s="133" t="s">
        <v>11904</v>
      </c>
      <c r="B3" s="133" t="s">
        <v>11905</v>
      </c>
      <c r="C3" s="133" t="s">
        <v>11906</v>
      </c>
      <c r="D3" s="134"/>
      <c r="E3" s="135" t="s">
        <v>11644</v>
      </c>
    </row>
    <row r="4" customFormat="false" ht="12.75" hidden="false" customHeight="false" outlineLevel="0" collapsed="false">
      <c r="A4" s="162"/>
      <c r="B4" s="168"/>
      <c r="C4" s="162"/>
      <c r="D4" s="155"/>
      <c r="E4" s="156" t="e">
        <f aca="false">+IF(VLOOKUP(A4,Sorgenti!B:AN,39,FALSE())&lt;3,0,1)</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K86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33" activeCellId="0" sqref="A33"/>
    </sheetView>
  </sheetViews>
  <sheetFormatPr defaultColWidth="7.875" defaultRowHeight="11.25" zeroHeight="false" outlineLevelRow="0" outlineLevelCol="0"/>
  <cols>
    <col collapsed="false" customWidth="true" hidden="false" outlineLevel="0" max="1" min="1" style="12" width="13.86"/>
    <col collapsed="false" customWidth="true" hidden="false" outlineLevel="0" max="2" min="2" style="12" width="17.71"/>
    <col collapsed="false" customWidth="true" hidden="false" outlineLevel="0" max="3" min="3" style="13" width="7.29"/>
    <col collapsed="false" customWidth="true" hidden="false" outlineLevel="0" max="4" min="4" style="12" width="23.28"/>
    <col collapsed="false" customWidth="true" hidden="false" outlineLevel="0" max="5" min="5" style="12" width="28.71"/>
    <col collapsed="false" customWidth="true" hidden="false" outlineLevel="0" max="6" min="6" style="12" width="13.7"/>
    <col collapsed="false" customWidth="true" hidden="false" outlineLevel="0" max="7" min="7" style="12" width="19.14"/>
    <col collapsed="false" customWidth="true" hidden="false" outlineLevel="0" max="8" min="8" style="14" width="6.87"/>
    <col collapsed="false" customWidth="true" hidden="false" outlineLevel="0" max="9" min="9" style="14" width="14.28"/>
    <col collapsed="false" customWidth="true" hidden="false" outlineLevel="0" max="10" min="10" style="15" width="74.28"/>
    <col collapsed="false" customWidth="true" hidden="false" outlineLevel="0" max="11" min="11" style="14" width="14.86"/>
    <col collapsed="false" customWidth="false" hidden="false" outlineLevel="0" max="1024" min="12" style="12" width="7.87"/>
  </cols>
  <sheetData>
    <row r="1" s="14" customFormat="true" ht="54.75" hidden="false" customHeight="true" outlineLevel="0" collapsed="false">
      <c r="A1" s="16" t="s">
        <v>43</v>
      </c>
      <c r="B1" s="16" t="s">
        <v>44</v>
      </c>
      <c r="C1" s="17" t="s">
        <v>45</v>
      </c>
      <c r="D1" s="16" t="s">
        <v>46</v>
      </c>
      <c r="E1" s="16" t="s">
        <v>47</v>
      </c>
      <c r="F1" s="16" t="s">
        <v>48</v>
      </c>
      <c r="G1" s="16" t="s">
        <v>49</v>
      </c>
      <c r="H1" s="16" t="s">
        <v>50</v>
      </c>
      <c r="I1" s="18" t="s">
        <v>51</v>
      </c>
      <c r="J1" s="19" t="s">
        <v>52</v>
      </c>
      <c r="K1" s="16" t="s">
        <v>53</v>
      </c>
    </row>
    <row r="2" customFormat="false" ht="22.5" hidden="true" customHeight="false" outlineLevel="0" collapsed="false">
      <c r="A2" s="20" t="s">
        <v>54</v>
      </c>
      <c r="B2" s="20" t="s">
        <v>55</v>
      </c>
      <c r="C2" s="21" t="n">
        <v>800</v>
      </c>
      <c r="D2" s="20" t="s">
        <v>56</v>
      </c>
      <c r="E2" s="20" t="s">
        <v>57</v>
      </c>
      <c r="F2" s="20" t="s">
        <v>58</v>
      </c>
      <c r="G2" s="20" t="s">
        <v>59</v>
      </c>
      <c r="H2" s="22" t="n">
        <v>8</v>
      </c>
      <c r="I2" s="22"/>
      <c r="J2" s="15" t="s">
        <v>60</v>
      </c>
    </row>
    <row r="3" customFormat="false" ht="56.25" hidden="true" customHeight="false" outlineLevel="0" collapsed="false">
      <c r="A3" s="20" t="s">
        <v>54</v>
      </c>
      <c r="B3" s="20" t="s">
        <v>55</v>
      </c>
      <c r="C3" s="21" t="n">
        <v>1000</v>
      </c>
      <c r="D3" s="20" t="s">
        <v>61</v>
      </c>
      <c r="E3" s="20" t="s">
        <v>62</v>
      </c>
      <c r="F3" s="20" t="s">
        <v>63</v>
      </c>
      <c r="G3" s="20" t="s">
        <v>64</v>
      </c>
      <c r="H3" s="22" t="n">
        <v>10</v>
      </c>
      <c r="I3" s="22" t="s">
        <v>65</v>
      </c>
      <c r="J3" s="15" t="s">
        <v>66</v>
      </c>
    </row>
    <row r="4" customFormat="false" ht="22.5" hidden="true" customHeight="false" outlineLevel="0" collapsed="false">
      <c r="A4" s="20" t="s">
        <v>54</v>
      </c>
      <c r="B4" s="20" t="s">
        <v>55</v>
      </c>
      <c r="C4" s="21" t="n">
        <v>1100</v>
      </c>
      <c r="D4" s="20" t="s">
        <v>67</v>
      </c>
      <c r="E4" s="20" t="s">
        <v>68</v>
      </c>
      <c r="F4" s="20" t="s">
        <v>63</v>
      </c>
      <c r="G4" s="20" t="s">
        <v>69</v>
      </c>
      <c r="H4" s="22" t="n">
        <v>11</v>
      </c>
      <c r="I4" s="22"/>
      <c r="J4" s="15" t="s">
        <v>70</v>
      </c>
    </row>
    <row r="5" customFormat="false" ht="11.25" hidden="true" customHeight="false" outlineLevel="0" collapsed="false">
      <c r="A5" s="20" t="s">
        <v>54</v>
      </c>
      <c r="B5" s="20" t="s">
        <v>55</v>
      </c>
      <c r="C5" s="21" t="n">
        <v>1200</v>
      </c>
      <c r="D5" s="20" t="s">
        <v>71</v>
      </c>
      <c r="E5" s="20" t="s">
        <v>72</v>
      </c>
      <c r="F5" s="20" t="s">
        <v>73</v>
      </c>
      <c r="G5" s="20" t="s">
        <v>74</v>
      </c>
      <c r="H5" s="22" t="n">
        <v>12</v>
      </c>
      <c r="I5" s="22" t="s">
        <v>65</v>
      </c>
      <c r="J5" s="15" t="s">
        <v>75</v>
      </c>
    </row>
    <row r="6" customFormat="false" ht="11.25" hidden="true" customHeight="false" outlineLevel="0" collapsed="false">
      <c r="A6" s="20" t="s">
        <v>54</v>
      </c>
      <c r="B6" s="20" t="s">
        <v>55</v>
      </c>
      <c r="C6" s="21" t="n">
        <v>1300</v>
      </c>
      <c r="D6" s="20" t="s">
        <v>76</v>
      </c>
      <c r="E6" s="20" t="s">
        <v>77</v>
      </c>
      <c r="F6" s="20" t="s">
        <v>73</v>
      </c>
      <c r="G6" s="20" t="s">
        <v>74</v>
      </c>
      <c r="H6" s="22" t="n">
        <v>13</v>
      </c>
      <c r="I6" s="22" t="s">
        <v>65</v>
      </c>
      <c r="J6" s="15" t="s">
        <v>78</v>
      </c>
    </row>
    <row r="7" customFormat="false" ht="22.5" hidden="true" customHeight="false" outlineLevel="0" collapsed="false">
      <c r="A7" s="20" t="s">
        <v>54</v>
      </c>
      <c r="B7" s="20" t="s">
        <v>55</v>
      </c>
      <c r="C7" s="21" t="n">
        <v>1400</v>
      </c>
      <c r="D7" s="20" t="s">
        <v>79</v>
      </c>
      <c r="E7" s="20" t="s">
        <v>80</v>
      </c>
      <c r="F7" s="20" t="s">
        <v>81</v>
      </c>
      <c r="G7" s="20" t="s">
        <v>82</v>
      </c>
      <c r="H7" s="22" t="n">
        <v>14</v>
      </c>
      <c r="I7" s="22" t="s">
        <v>65</v>
      </c>
      <c r="J7" s="15" t="s">
        <v>83</v>
      </c>
    </row>
    <row r="8" customFormat="false" ht="22.5" hidden="true" customHeight="false" outlineLevel="0" collapsed="false">
      <c r="A8" s="20" t="s">
        <v>54</v>
      </c>
      <c r="B8" s="20" t="s">
        <v>55</v>
      </c>
      <c r="C8" s="21" t="n">
        <v>110700</v>
      </c>
      <c r="D8" s="20" t="s">
        <v>84</v>
      </c>
      <c r="E8" s="20" t="s">
        <v>85</v>
      </c>
      <c r="F8" s="20" t="s">
        <v>58</v>
      </c>
      <c r="G8" s="20" t="s">
        <v>86</v>
      </c>
      <c r="H8" s="22" t="n">
        <v>1420</v>
      </c>
      <c r="I8" s="22"/>
      <c r="J8" s="15" t="s">
        <v>87</v>
      </c>
    </row>
    <row r="9" customFormat="false" ht="22.5" hidden="true" customHeight="false" outlineLevel="0" collapsed="false">
      <c r="A9" s="20" t="s">
        <v>54</v>
      </c>
      <c r="B9" s="20" t="s">
        <v>55</v>
      </c>
      <c r="C9" s="21" t="n">
        <v>110800</v>
      </c>
      <c r="D9" s="20" t="s">
        <v>88</v>
      </c>
      <c r="E9" s="20" t="s">
        <v>89</v>
      </c>
      <c r="F9" s="20" t="s">
        <v>63</v>
      </c>
      <c r="G9" s="20" t="s">
        <v>90</v>
      </c>
      <c r="H9" s="22" t="n">
        <v>1421</v>
      </c>
      <c r="I9" s="22"/>
      <c r="J9" s="15" t="s">
        <v>91</v>
      </c>
    </row>
    <row r="10" customFormat="false" ht="11.25" hidden="true" customHeight="false" outlineLevel="0" collapsed="false">
      <c r="A10" s="20" t="s">
        <v>54</v>
      </c>
      <c r="B10" s="20" t="s">
        <v>55</v>
      </c>
      <c r="C10" s="21" t="n">
        <v>1500</v>
      </c>
      <c r="D10" s="20" t="s">
        <v>92</v>
      </c>
      <c r="E10" s="20" t="s">
        <v>93</v>
      </c>
      <c r="F10" s="20" t="s">
        <v>73</v>
      </c>
      <c r="G10" s="20" t="s">
        <v>94</v>
      </c>
      <c r="H10" s="22" t="n">
        <v>15</v>
      </c>
      <c r="I10" s="22"/>
      <c r="J10" s="15" t="s">
        <v>95</v>
      </c>
    </row>
    <row r="11" customFormat="false" ht="11.25" hidden="true" customHeight="false" outlineLevel="0" collapsed="false">
      <c r="A11" s="20" t="s">
        <v>54</v>
      </c>
      <c r="B11" s="20" t="s">
        <v>55</v>
      </c>
      <c r="C11" s="21" t="n">
        <v>1600</v>
      </c>
      <c r="D11" s="20" t="s">
        <v>96</v>
      </c>
      <c r="E11" s="20" t="s">
        <v>97</v>
      </c>
      <c r="F11" s="20" t="s">
        <v>63</v>
      </c>
      <c r="G11" s="20" t="s">
        <v>69</v>
      </c>
      <c r="H11" s="22" t="n">
        <v>16</v>
      </c>
      <c r="I11" s="22"/>
      <c r="J11" s="15" t="s">
        <v>98</v>
      </c>
    </row>
    <row r="12" customFormat="false" ht="11.25" hidden="true" customHeight="false" outlineLevel="0" collapsed="false">
      <c r="A12" s="20" t="s">
        <v>54</v>
      </c>
      <c r="B12" s="20" t="s">
        <v>55</v>
      </c>
      <c r="C12" s="21" t="n">
        <v>1700</v>
      </c>
      <c r="D12" s="20" t="s">
        <v>99</v>
      </c>
      <c r="E12" s="20" t="s">
        <v>100</v>
      </c>
      <c r="F12" s="20" t="s">
        <v>101</v>
      </c>
      <c r="G12" s="20" t="s">
        <v>102</v>
      </c>
      <c r="H12" s="22" t="n">
        <v>17</v>
      </c>
      <c r="I12" s="22" t="s">
        <v>65</v>
      </c>
      <c r="J12" s="15" t="s">
        <v>103</v>
      </c>
    </row>
    <row r="13" customFormat="false" ht="11.25" hidden="true" customHeight="false" outlineLevel="0" collapsed="false">
      <c r="A13" s="20" t="s">
        <v>54</v>
      </c>
      <c r="B13" s="20" t="s">
        <v>55</v>
      </c>
      <c r="C13" s="21" t="n">
        <v>1800</v>
      </c>
      <c r="D13" s="20" t="s">
        <v>104</v>
      </c>
      <c r="E13" s="20" t="s">
        <v>105</v>
      </c>
      <c r="F13" s="20" t="s">
        <v>63</v>
      </c>
      <c r="G13" s="20" t="s">
        <v>69</v>
      </c>
      <c r="H13" s="22" t="n">
        <v>18</v>
      </c>
      <c r="I13" s="22"/>
      <c r="J13" s="15" t="s">
        <v>106</v>
      </c>
    </row>
    <row r="14" customFormat="false" ht="11.25" hidden="true" customHeight="false" outlineLevel="0" collapsed="false">
      <c r="A14" s="20" t="s">
        <v>54</v>
      </c>
      <c r="B14" s="20" t="s">
        <v>55</v>
      </c>
      <c r="C14" s="21" t="n">
        <v>1900</v>
      </c>
      <c r="D14" s="20" t="s">
        <v>107</v>
      </c>
      <c r="E14" s="20" t="s">
        <v>108</v>
      </c>
      <c r="F14" s="20" t="s">
        <v>63</v>
      </c>
      <c r="G14" s="20" t="s">
        <v>69</v>
      </c>
      <c r="H14" s="22" t="n">
        <v>19</v>
      </c>
      <c r="I14" s="22"/>
      <c r="J14" s="15" t="s">
        <v>109</v>
      </c>
    </row>
    <row r="15" customFormat="false" ht="33.75" hidden="true" customHeight="false" outlineLevel="0" collapsed="false">
      <c r="A15" s="20" t="s">
        <v>54</v>
      </c>
      <c r="B15" s="20" t="s">
        <v>55</v>
      </c>
      <c r="C15" s="21" t="n">
        <v>2000</v>
      </c>
      <c r="D15" s="20" t="s">
        <v>110</v>
      </c>
      <c r="E15" s="20" t="s">
        <v>111</v>
      </c>
      <c r="F15" s="20" t="s">
        <v>112</v>
      </c>
      <c r="G15" s="20" t="s">
        <v>113</v>
      </c>
      <c r="H15" s="22" t="n">
        <v>20</v>
      </c>
      <c r="I15" s="22"/>
      <c r="J15" s="15" t="s">
        <v>114</v>
      </c>
    </row>
    <row r="16" customFormat="false" ht="90" hidden="true" customHeight="false" outlineLevel="0" collapsed="false">
      <c r="A16" s="20" t="s">
        <v>54</v>
      </c>
      <c r="B16" s="20" t="s">
        <v>55</v>
      </c>
      <c r="C16" s="21" t="n">
        <v>2100</v>
      </c>
      <c r="D16" s="20" t="s">
        <v>115</v>
      </c>
      <c r="E16" s="20" t="s">
        <v>116</v>
      </c>
      <c r="F16" s="20" t="s">
        <v>63</v>
      </c>
      <c r="G16" s="20" t="s">
        <v>69</v>
      </c>
      <c r="H16" s="22" t="n">
        <v>21</v>
      </c>
      <c r="I16" s="22"/>
      <c r="J16" s="15" t="s">
        <v>117</v>
      </c>
    </row>
    <row r="17" customFormat="false" ht="22.5" hidden="true" customHeight="false" outlineLevel="0" collapsed="false">
      <c r="A17" s="20" t="s">
        <v>54</v>
      </c>
      <c r="B17" s="20" t="s">
        <v>55</v>
      </c>
      <c r="C17" s="21" t="n">
        <v>2200</v>
      </c>
      <c r="D17" s="20" t="s">
        <v>118</v>
      </c>
      <c r="E17" s="20" t="s">
        <v>119</v>
      </c>
      <c r="F17" s="20" t="s">
        <v>120</v>
      </c>
      <c r="G17" s="20" t="s">
        <v>121</v>
      </c>
      <c r="H17" s="22" t="n">
        <v>22</v>
      </c>
      <c r="I17" s="22"/>
      <c r="J17" s="15" t="s">
        <v>122</v>
      </c>
    </row>
    <row r="18" customFormat="false" ht="11.25" hidden="true" customHeight="false" outlineLevel="0" collapsed="false">
      <c r="A18" s="20" t="s">
        <v>54</v>
      </c>
      <c r="B18" s="20" t="s">
        <v>55</v>
      </c>
      <c r="C18" s="21" t="n">
        <v>110900</v>
      </c>
      <c r="D18" s="20" t="s">
        <v>123</v>
      </c>
      <c r="E18" s="20" t="s">
        <v>124</v>
      </c>
      <c r="F18" s="20" t="s">
        <v>125</v>
      </c>
      <c r="G18" s="20" t="s">
        <v>126</v>
      </c>
      <c r="H18" s="22" t="n">
        <v>1422</v>
      </c>
      <c r="I18" s="22"/>
      <c r="J18" s="15" t="s">
        <v>127</v>
      </c>
    </row>
    <row r="19" customFormat="false" ht="67.5" hidden="true" customHeight="false" outlineLevel="0" collapsed="false">
      <c r="A19" s="20" t="s">
        <v>54</v>
      </c>
      <c r="B19" s="20" t="s">
        <v>55</v>
      </c>
      <c r="C19" s="21" t="n">
        <v>2700</v>
      </c>
      <c r="D19" s="20" t="s">
        <v>128</v>
      </c>
      <c r="E19" s="20" t="s">
        <v>129</v>
      </c>
      <c r="F19" s="20" t="s">
        <v>130</v>
      </c>
      <c r="G19" s="20" t="s">
        <v>131</v>
      </c>
      <c r="H19" s="22" t="n">
        <v>27</v>
      </c>
      <c r="I19" s="22"/>
      <c r="J19" s="15" t="s">
        <v>132</v>
      </c>
    </row>
    <row r="20" customFormat="false" ht="56.25" hidden="true" customHeight="false" outlineLevel="0" collapsed="false">
      <c r="A20" s="20" t="s">
        <v>54</v>
      </c>
      <c r="B20" s="20" t="s">
        <v>55</v>
      </c>
      <c r="C20" s="21" t="n">
        <v>2800</v>
      </c>
      <c r="D20" s="20" t="s">
        <v>133</v>
      </c>
      <c r="E20" s="20" t="s">
        <v>134</v>
      </c>
      <c r="F20" s="20" t="s">
        <v>130</v>
      </c>
      <c r="G20" s="20" t="s">
        <v>131</v>
      </c>
      <c r="H20" s="22" t="n">
        <v>28</v>
      </c>
      <c r="I20" s="22" t="s">
        <v>65</v>
      </c>
      <c r="J20" s="15" t="s">
        <v>135</v>
      </c>
    </row>
    <row r="21" customFormat="false" ht="22.5" hidden="true" customHeight="false" outlineLevel="0" collapsed="false">
      <c r="A21" s="20" t="s">
        <v>54</v>
      </c>
      <c r="B21" s="20" t="s">
        <v>55</v>
      </c>
      <c r="C21" s="21" t="n">
        <v>2900</v>
      </c>
      <c r="D21" s="20" t="s">
        <v>136</v>
      </c>
      <c r="E21" s="20" t="s">
        <v>137</v>
      </c>
      <c r="F21" s="20" t="s">
        <v>112</v>
      </c>
      <c r="G21" s="20" t="s">
        <v>113</v>
      </c>
      <c r="H21" s="22" t="n">
        <v>29</v>
      </c>
      <c r="I21" s="22" t="s">
        <v>65</v>
      </c>
      <c r="J21" s="15" t="s">
        <v>138</v>
      </c>
    </row>
    <row r="22" customFormat="false" ht="22.5" hidden="true" customHeight="false" outlineLevel="0" collapsed="false">
      <c r="A22" s="20" t="s">
        <v>54</v>
      </c>
      <c r="B22" s="20" t="s">
        <v>55</v>
      </c>
      <c r="C22" s="21" t="n">
        <v>3000</v>
      </c>
      <c r="D22" s="20" t="s">
        <v>139</v>
      </c>
      <c r="E22" s="20" t="s">
        <v>140</v>
      </c>
      <c r="F22" s="20" t="s">
        <v>63</v>
      </c>
      <c r="G22" s="20" t="s">
        <v>141</v>
      </c>
      <c r="H22" s="22" t="n">
        <v>30</v>
      </c>
      <c r="I22" s="22"/>
      <c r="J22" s="15" t="s">
        <v>142</v>
      </c>
    </row>
    <row r="23" customFormat="false" ht="33.75" hidden="true" customHeight="false" outlineLevel="0" collapsed="false">
      <c r="A23" s="20" t="s">
        <v>54</v>
      </c>
      <c r="B23" s="20" t="s">
        <v>55</v>
      </c>
      <c r="C23" s="21" t="n">
        <v>3100</v>
      </c>
      <c r="D23" s="20" t="s">
        <v>143</v>
      </c>
      <c r="E23" s="20" t="s">
        <v>144</v>
      </c>
      <c r="F23" s="20" t="s">
        <v>145</v>
      </c>
      <c r="G23" s="20" t="s">
        <v>146</v>
      </c>
      <c r="H23" s="22" t="n">
        <v>31</v>
      </c>
      <c r="I23" s="22"/>
      <c r="J23" s="15" t="s">
        <v>147</v>
      </c>
    </row>
    <row r="24" customFormat="false" ht="33.75" hidden="true" customHeight="false" outlineLevel="0" collapsed="false">
      <c r="A24" s="20" t="s">
        <v>54</v>
      </c>
      <c r="B24" s="20" t="s">
        <v>55</v>
      </c>
      <c r="C24" s="21" t="n">
        <v>3200</v>
      </c>
      <c r="D24" s="20" t="s">
        <v>148</v>
      </c>
      <c r="E24" s="20" t="s">
        <v>149</v>
      </c>
      <c r="F24" s="20" t="s">
        <v>150</v>
      </c>
      <c r="G24" s="20" t="s">
        <v>151</v>
      </c>
      <c r="H24" s="22" t="n">
        <v>32</v>
      </c>
      <c r="I24" s="22"/>
      <c r="J24" s="15" t="s">
        <v>152</v>
      </c>
    </row>
    <row r="25" customFormat="false" ht="22.5" hidden="true" customHeight="false" outlineLevel="0" collapsed="false">
      <c r="A25" s="20" t="s">
        <v>54</v>
      </c>
      <c r="B25" s="20" t="s">
        <v>55</v>
      </c>
      <c r="C25" s="21" t="n">
        <v>3300</v>
      </c>
      <c r="D25" s="20" t="s">
        <v>153</v>
      </c>
      <c r="E25" s="20" t="s">
        <v>154</v>
      </c>
      <c r="F25" s="20" t="s">
        <v>155</v>
      </c>
      <c r="G25" s="20" t="s">
        <v>156</v>
      </c>
      <c r="H25" s="22" t="n">
        <v>33</v>
      </c>
      <c r="I25" s="22" t="s">
        <v>65</v>
      </c>
      <c r="J25" s="15" t="s">
        <v>157</v>
      </c>
    </row>
    <row r="26" customFormat="false" ht="78.75" hidden="true" customHeight="false" outlineLevel="0" collapsed="false">
      <c r="A26" s="20" t="s">
        <v>54</v>
      </c>
      <c r="B26" s="20" t="s">
        <v>55</v>
      </c>
      <c r="C26" s="21" t="n">
        <v>3400</v>
      </c>
      <c r="D26" s="20" t="s">
        <v>158</v>
      </c>
      <c r="E26" s="20" t="s">
        <v>159</v>
      </c>
      <c r="F26" s="20" t="s">
        <v>155</v>
      </c>
      <c r="G26" s="20" t="s">
        <v>156</v>
      </c>
      <c r="H26" s="22" t="n">
        <v>34</v>
      </c>
      <c r="I26" s="22"/>
      <c r="J26" s="15" t="s">
        <v>160</v>
      </c>
    </row>
    <row r="27" customFormat="false" ht="22.5" hidden="true" customHeight="false" outlineLevel="0" collapsed="false">
      <c r="A27" s="20" t="s">
        <v>54</v>
      </c>
      <c r="B27" s="20" t="s">
        <v>55</v>
      </c>
      <c r="C27" s="21" t="n">
        <v>3500</v>
      </c>
      <c r="D27" s="20" t="s">
        <v>161</v>
      </c>
      <c r="E27" s="20" t="s">
        <v>162</v>
      </c>
      <c r="F27" s="20" t="s">
        <v>120</v>
      </c>
      <c r="G27" s="20" t="s">
        <v>121</v>
      </c>
      <c r="H27" s="22" t="n">
        <v>35</v>
      </c>
      <c r="I27" s="22"/>
      <c r="J27" s="15" t="s">
        <v>163</v>
      </c>
    </row>
    <row r="28" customFormat="false" ht="33.75" hidden="true" customHeight="false" outlineLevel="0" collapsed="false">
      <c r="A28" s="20" t="s">
        <v>54</v>
      </c>
      <c r="B28" s="20" t="s">
        <v>55</v>
      </c>
      <c r="C28" s="21" t="n">
        <v>3600</v>
      </c>
      <c r="D28" s="20" t="s">
        <v>164</v>
      </c>
      <c r="E28" s="20" t="s">
        <v>165</v>
      </c>
      <c r="F28" s="20" t="s">
        <v>120</v>
      </c>
      <c r="G28" s="20" t="s">
        <v>121</v>
      </c>
      <c r="H28" s="22" t="n">
        <v>36</v>
      </c>
      <c r="I28" s="22"/>
      <c r="J28" s="15" t="s">
        <v>166</v>
      </c>
    </row>
    <row r="29" customFormat="false" ht="33.75" hidden="true" customHeight="false" outlineLevel="0" collapsed="false">
      <c r="A29" s="20" t="s">
        <v>54</v>
      </c>
      <c r="B29" s="20" t="s">
        <v>55</v>
      </c>
      <c r="C29" s="21" t="n">
        <v>3700</v>
      </c>
      <c r="D29" s="20" t="s">
        <v>167</v>
      </c>
      <c r="E29" s="20" t="s">
        <v>168</v>
      </c>
      <c r="F29" s="20" t="s">
        <v>120</v>
      </c>
      <c r="G29" s="20" t="s">
        <v>121</v>
      </c>
      <c r="H29" s="22" t="n">
        <v>37</v>
      </c>
      <c r="I29" s="22"/>
      <c r="J29" s="15" t="s">
        <v>169</v>
      </c>
    </row>
    <row r="30" customFormat="false" ht="33.75" hidden="true" customHeight="false" outlineLevel="0" collapsed="false">
      <c r="A30" s="20" t="s">
        <v>54</v>
      </c>
      <c r="B30" s="20" t="s">
        <v>55</v>
      </c>
      <c r="C30" s="21" t="n">
        <v>3800</v>
      </c>
      <c r="D30" s="20" t="s">
        <v>170</v>
      </c>
      <c r="E30" s="20" t="s">
        <v>171</v>
      </c>
      <c r="F30" s="20" t="s">
        <v>120</v>
      </c>
      <c r="G30" s="20" t="s">
        <v>121</v>
      </c>
      <c r="H30" s="22" t="n">
        <v>38</v>
      </c>
      <c r="I30" s="22"/>
      <c r="J30" s="15" t="s">
        <v>172</v>
      </c>
    </row>
    <row r="31" customFormat="false" ht="11.25" hidden="true" customHeight="false" outlineLevel="0" collapsed="false">
      <c r="A31" s="20" t="s">
        <v>54</v>
      </c>
      <c r="B31" s="20" t="s">
        <v>55</v>
      </c>
      <c r="C31" s="21" t="n">
        <v>3900</v>
      </c>
      <c r="D31" s="20" t="s">
        <v>173</v>
      </c>
      <c r="E31" s="20" t="s">
        <v>174</v>
      </c>
      <c r="F31" s="20" t="s">
        <v>125</v>
      </c>
      <c r="G31" s="20" t="s">
        <v>126</v>
      </c>
      <c r="H31" s="22" t="n">
        <v>39</v>
      </c>
      <c r="I31" s="22"/>
      <c r="J31" s="15" t="s">
        <v>175</v>
      </c>
    </row>
    <row r="32" customFormat="false" ht="11.25" hidden="true" customHeight="false" outlineLevel="0" collapsed="false">
      <c r="A32" s="20" t="s">
        <v>54</v>
      </c>
      <c r="B32" s="20" t="s">
        <v>55</v>
      </c>
      <c r="C32" s="21" t="n">
        <v>4000</v>
      </c>
      <c r="D32" s="20" t="s">
        <v>176</v>
      </c>
      <c r="E32" s="20" t="s">
        <v>177</v>
      </c>
      <c r="F32" s="20" t="s">
        <v>125</v>
      </c>
      <c r="G32" s="20" t="s">
        <v>126</v>
      </c>
      <c r="H32" s="22" t="n">
        <v>40</v>
      </c>
      <c r="I32" s="22"/>
      <c r="J32" s="15" t="s">
        <v>178</v>
      </c>
    </row>
    <row r="33" customFormat="false" ht="11.25" hidden="true" customHeight="false" outlineLevel="0" collapsed="false">
      <c r="A33" s="20" t="s">
        <v>54</v>
      </c>
      <c r="B33" s="20" t="s">
        <v>55</v>
      </c>
      <c r="C33" s="21" t="n">
        <v>4100</v>
      </c>
      <c r="D33" s="20" t="s">
        <v>179</v>
      </c>
      <c r="E33" s="20" t="s">
        <v>180</v>
      </c>
      <c r="F33" s="20" t="s">
        <v>125</v>
      </c>
      <c r="G33" s="20" t="s">
        <v>126</v>
      </c>
      <c r="H33" s="22" t="n">
        <v>41</v>
      </c>
      <c r="I33" s="22"/>
      <c r="J33" s="15" t="s">
        <v>181</v>
      </c>
    </row>
    <row r="34" customFormat="false" ht="11.25" hidden="true" customHeight="false" outlineLevel="0" collapsed="false">
      <c r="A34" s="20" t="s">
        <v>54</v>
      </c>
      <c r="B34" s="20" t="s">
        <v>55</v>
      </c>
      <c r="C34" s="21" t="n">
        <v>4200</v>
      </c>
      <c r="D34" s="20" t="s">
        <v>182</v>
      </c>
      <c r="E34" s="20" t="s">
        <v>183</v>
      </c>
      <c r="F34" s="20" t="s">
        <v>125</v>
      </c>
      <c r="G34" s="20" t="s">
        <v>126</v>
      </c>
      <c r="H34" s="22" t="n">
        <v>42</v>
      </c>
      <c r="I34" s="22"/>
      <c r="J34" s="15" t="s">
        <v>184</v>
      </c>
    </row>
    <row r="35" customFormat="false" ht="11.25" hidden="true" customHeight="false" outlineLevel="0" collapsed="false">
      <c r="A35" s="20" t="s">
        <v>54</v>
      </c>
      <c r="B35" s="20" t="s">
        <v>55</v>
      </c>
      <c r="C35" s="21" t="n">
        <v>4300</v>
      </c>
      <c r="D35" s="20" t="s">
        <v>185</v>
      </c>
      <c r="E35" s="20" t="s">
        <v>186</v>
      </c>
      <c r="F35" s="20" t="s">
        <v>125</v>
      </c>
      <c r="G35" s="20" t="s">
        <v>126</v>
      </c>
      <c r="H35" s="22" t="n">
        <v>43</v>
      </c>
      <c r="I35" s="22"/>
      <c r="J35" s="15" t="s">
        <v>187</v>
      </c>
    </row>
    <row r="36" customFormat="false" ht="11.25" hidden="true" customHeight="false" outlineLevel="0" collapsed="false">
      <c r="A36" s="20" t="s">
        <v>54</v>
      </c>
      <c r="B36" s="20" t="s">
        <v>55</v>
      </c>
      <c r="C36" s="21" t="n">
        <v>4400</v>
      </c>
      <c r="D36" s="20" t="s">
        <v>188</v>
      </c>
      <c r="E36" s="20" t="s">
        <v>189</v>
      </c>
      <c r="F36" s="20" t="s">
        <v>125</v>
      </c>
      <c r="G36" s="20" t="s">
        <v>126</v>
      </c>
      <c r="H36" s="22" t="n">
        <v>44</v>
      </c>
      <c r="I36" s="22"/>
      <c r="J36" s="15" t="s">
        <v>190</v>
      </c>
    </row>
    <row r="37" customFormat="false" ht="67.5" hidden="true" customHeight="false" outlineLevel="0" collapsed="false">
      <c r="A37" s="20" t="s">
        <v>54</v>
      </c>
      <c r="B37" s="20" t="s">
        <v>55</v>
      </c>
      <c r="C37" s="21" t="n">
        <v>4500</v>
      </c>
      <c r="D37" s="20" t="s">
        <v>191</v>
      </c>
      <c r="E37" s="20" t="s">
        <v>192</v>
      </c>
      <c r="F37" s="20" t="s">
        <v>112</v>
      </c>
      <c r="G37" s="20" t="s">
        <v>113</v>
      </c>
      <c r="H37" s="22" t="n">
        <v>45</v>
      </c>
      <c r="I37" s="22" t="s">
        <v>65</v>
      </c>
      <c r="J37" s="15" t="s">
        <v>193</v>
      </c>
    </row>
    <row r="38" customFormat="false" ht="11.25" hidden="true" customHeight="false" outlineLevel="0" collapsed="false">
      <c r="A38" s="20" t="s">
        <v>54</v>
      </c>
      <c r="B38" s="20" t="s">
        <v>55</v>
      </c>
      <c r="C38" s="21" t="n">
        <v>4600</v>
      </c>
      <c r="D38" s="20" t="s">
        <v>194</v>
      </c>
      <c r="E38" s="20" t="s">
        <v>195</v>
      </c>
      <c r="F38" s="20" t="s">
        <v>125</v>
      </c>
      <c r="G38" s="20" t="s">
        <v>126</v>
      </c>
      <c r="H38" s="22" t="n">
        <v>46</v>
      </c>
      <c r="I38" s="22" t="s">
        <v>65</v>
      </c>
      <c r="J38" s="15" t="s">
        <v>196</v>
      </c>
    </row>
    <row r="39" customFormat="false" ht="33.75" hidden="true" customHeight="false" outlineLevel="0" collapsed="false">
      <c r="A39" s="20" t="s">
        <v>54</v>
      </c>
      <c r="B39" s="20" t="s">
        <v>55</v>
      </c>
      <c r="C39" s="21" t="n">
        <v>4700</v>
      </c>
      <c r="D39" s="20" t="s">
        <v>197</v>
      </c>
      <c r="E39" s="20" t="s">
        <v>198</v>
      </c>
      <c r="F39" s="20" t="s">
        <v>125</v>
      </c>
      <c r="G39" s="20" t="s">
        <v>126</v>
      </c>
      <c r="H39" s="22" t="n">
        <v>47</v>
      </c>
      <c r="I39" s="22"/>
      <c r="J39" s="15" t="s">
        <v>199</v>
      </c>
    </row>
    <row r="40" customFormat="false" ht="67.5" hidden="true" customHeight="false" outlineLevel="0" collapsed="false">
      <c r="A40" s="20" t="s">
        <v>54</v>
      </c>
      <c r="B40" s="20" t="s">
        <v>55</v>
      </c>
      <c r="C40" s="21" t="n">
        <v>4800</v>
      </c>
      <c r="D40" s="20" t="s">
        <v>200</v>
      </c>
      <c r="E40" s="20" t="s">
        <v>201</v>
      </c>
      <c r="F40" s="20" t="s">
        <v>125</v>
      </c>
      <c r="G40" s="20" t="s">
        <v>126</v>
      </c>
      <c r="H40" s="22" t="n">
        <v>48</v>
      </c>
      <c r="I40" s="22"/>
      <c r="J40" s="15" t="s">
        <v>202</v>
      </c>
    </row>
    <row r="41" customFormat="false" ht="45" hidden="true" customHeight="false" outlineLevel="0" collapsed="false">
      <c r="A41" s="20" t="s">
        <v>54</v>
      </c>
      <c r="B41" s="20" t="s">
        <v>55</v>
      </c>
      <c r="C41" s="21" t="n">
        <v>4900</v>
      </c>
      <c r="D41" s="20" t="s">
        <v>203</v>
      </c>
      <c r="E41" s="20" t="s">
        <v>204</v>
      </c>
      <c r="F41" s="20" t="s">
        <v>125</v>
      </c>
      <c r="G41" s="20" t="s">
        <v>126</v>
      </c>
      <c r="H41" s="22" t="n">
        <v>49</v>
      </c>
      <c r="I41" s="22"/>
      <c r="J41" s="15" t="s">
        <v>205</v>
      </c>
    </row>
    <row r="42" customFormat="false" ht="45" hidden="true" customHeight="false" outlineLevel="0" collapsed="false">
      <c r="A42" s="20" t="s">
        <v>54</v>
      </c>
      <c r="B42" s="20" t="s">
        <v>55</v>
      </c>
      <c r="C42" s="21" t="n">
        <v>5000</v>
      </c>
      <c r="D42" s="20" t="s">
        <v>206</v>
      </c>
      <c r="E42" s="20" t="s">
        <v>207</v>
      </c>
      <c r="F42" s="20" t="s">
        <v>112</v>
      </c>
      <c r="G42" s="20" t="s">
        <v>113</v>
      </c>
      <c r="H42" s="22" t="n">
        <v>50</v>
      </c>
      <c r="I42" s="22"/>
      <c r="J42" s="15" t="s">
        <v>208</v>
      </c>
    </row>
    <row r="43" customFormat="false" ht="101.25" hidden="true" customHeight="false" outlineLevel="0" collapsed="false">
      <c r="A43" s="20" t="s">
        <v>54</v>
      </c>
      <c r="B43" s="20" t="s">
        <v>55</v>
      </c>
      <c r="C43" s="21" t="n">
        <v>5100</v>
      </c>
      <c r="D43" s="20" t="s">
        <v>209</v>
      </c>
      <c r="E43" s="20" t="s">
        <v>210</v>
      </c>
      <c r="F43" s="20" t="s">
        <v>130</v>
      </c>
      <c r="G43" s="20" t="s">
        <v>131</v>
      </c>
      <c r="H43" s="22" t="n">
        <v>51</v>
      </c>
      <c r="I43" s="22"/>
      <c r="J43" s="15" t="s">
        <v>211</v>
      </c>
    </row>
    <row r="44" customFormat="false" ht="78.75" hidden="true" customHeight="false" outlineLevel="0" collapsed="false">
      <c r="A44" s="20" t="s">
        <v>54</v>
      </c>
      <c r="B44" s="20" t="s">
        <v>55</v>
      </c>
      <c r="C44" s="21" t="n">
        <v>5200</v>
      </c>
      <c r="D44" s="20" t="s">
        <v>212</v>
      </c>
      <c r="E44" s="20" t="s">
        <v>213</v>
      </c>
      <c r="F44" s="20" t="s">
        <v>130</v>
      </c>
      <c r="G44" s="20" t="s">
        <v>131</v>
      </c>
      <c r="H44" s="22" t="n">
        <v>52</v>
      </c>
      <c r="I44" s="22" t="s">
        <v>65</v>
      </c>
      <c r="J44" s="15" t="s">
        <v>214</v>
      </c>
    </row>
    <row r="45" customFormat="false" ht="56.25" hidden="true" customHeight="false" outlineLevel="0" collapsed="false">
      <c r="A45" s="20" t="s">
        <v>54</v>
      </c>
      <c r="B45" s="20" t="s">
        <v>55</v>
      </c>
      <c r="C45" s="21" t="n">
        <v>5300</v>
      </c>
      <c r="D45" s="20" t="s">
        <v>215</v>
      </c>
      <c r="E45" s="20" t="s">
        <v>216</v>
      </c>
      <c r="F45" s="20" t="s">
        <v>112</v>
      </c>
      <c r="G45" s="20" t="s">
        <v>113</v>
      </c>
      <c r="H45" s="22" t="n">
        <v>53</v>
      </c>
      <c r="I45" s="22" t="s">
        <v>65</v>
      </c>
      <c r="J45" s="15" t="s">
        <v>217</v>
      </c>
    </row>
    <row r="46" customFormat="false" ht="22.5" hidden="true" customHeight="false" outlineLevel="0" collapsed="false">
      <c r="A46" s="20" t="s">
        <v>54</v>
      </c>
      <c r="B46" s="20" t="s">
        <v>55</v>
      </c>
      <c r="C46" s="21" t="n">
        <v>5400</v>
      </c>
      <c r="D46" s="20" t="s">
        <v>218</v>
      </c>
      <c r="E46" s="20" t="s">
        <v>219</v>
      </c>
      <c r="F46" s="20" t="s">
        <v>58</v>
      </c>
      <c r="G46" s="20" t="s">
        <v>220</v>
      </c>
      <c r="H46" s="22" t="n">
        <v>54</v>
      </c>
      <c r="I46" s="22"/>
      <c r="J46" s="15" t="s">
        <v>221</v>
      </c>
    </row>
    <row r="47" customFormat="false" ht="22.5" hidden="true" customHeight="false" outlineLevel="0" collapsed="false">
      <c r="A47" s="20" t="s">
        <v>54</v>
      </c>
      <c r="B47" s="20" t="s">
        <v>55</v>
      </c>
      <c r="C47" s="21" t="n">
        <v>5500</v>
      </c>
      <c r="D47" s="20" t="s">
        <v>222</v>
      </c>
      <c r="E47" s="20" t="s">
        <v>223</v>
      </c>
      <c r="F47" s="20" t="s">
        <v>58</v>
      </c>
      <c r="G47" s="20" t="s">
        <v>220</v>
      </c>
      <c r="H47" s="22" t="n">
        <v>55</v>
      </c>
      <c r="I47" s="22"/>
      <c r="J47" s="15" t="s">
        <v>221</v>
      </c>
    </row>
    <row r="48" customFormat="false" ht="22.5" hidden="true" customHeight="false" outlineLevel="0" collapsed="false">
      <c r="A48" s="20" t="s">
        <v>54</v>
      </c>
      <c r="B48" s="20" t="s">
        <v>55</v>
      </c>
      <c r="C48" s="21" t="n">
        <v>5600</v>
      </c>
      <c r="D48" s="20" t="s">
        <v>224</v>
      </c>
      <c r="E48" s="20" t="s">
        <v>225</v>
      </c>
      <c r="F48" s="20" t="s">
        <v>58</v>
      </c>
      <c r="G48" s="20" t="s">
        <v>220</v>
      </c>
      <c r="H48" s="22" t="n">
        <v>56</v>
      </c>
      <c r="I48" s="22"/>
      <c r="J48" s="15" t="s">
        <v>221</v>
      </c>
    </row>
    <row r="49" customFormat="false" ht="22.5" hidden="true" customHeight="false" outlineLevel="0" collapsed="false">
      <c r="A49" s="20" t="s">
        <v>54</v>
      </c>
      <c r="B49" s="20" t="s">
        <v>55</v>
      </c>
      <c r="C49" s="21" t="n">
        <v>5700</v>
      </c>
      <c r="D49" s="20" t="s">
        <v>226</v>
      </c>
      <c r="E49" s="20" t="s">
        <v>227</v>
      </c>
      <c r="F49" s="20" t="s">
        <v>58</v>
      </c>
      <c r="G49" s="20" t="s">
        <v>220</v>
      </c>
      <c r="H49" s="22" t="n">
        <v>57</v>
      </c>
      <c r="I49" s="22"/>
      <c r="J49" s="15" t="s">
        <v>221</v>
      </c>
    </row>
    <row r="50" customFormat="false" ht="22.5" hidden="true" customHeight="false" outlineLevel="0" collapsed="false">
      <c r="A50" s="20" t="s">
        <v>54</v>
      </c>
      <c r="B50" s="20" t="s">
        <v>55</v>
      </c>
      <c r="C50" s="21" t="n">
        <v>5800</v>
      </c>
      <c r="D50" s="20" t="s">
        <v>228</v>
      </c>
      <c r="E50" s="20" t="s">
        <v>229</v>
      </c>
      <c r="F50" s="20" t="s">
        <v>58</v>
      </c>
      <c r="G50" s="20" t="s">
        <v>220</v>
      </c>
      <c r="H50" s="22" t="n">
        <v>58</v>
      </c>
      <c r="I50" s="22"/>
      <c r="J50" s="15" t="s">
        <v>221</v>
      </c>
    </row>
    <row r="51" customFormat="false" ht="22.5" hidden="true" customHeight="false" outlineLevel="0" collapsed="false">
      <c r="A51" s="20" t="s">
        <v>54</v>
      </c>
      <c r="B51" s="20" t="s">
        <v>55</v>
      </c>
      <c r="C51" s="21" t="n">
        <v>5900</v>
      </c>
      <c r="D51" s="20" t="s">
        <v>230</v>
      </c>
      <c r="E51" s="20" t="s">
        <v>231</v>
      </c>
      <c r="F51" s="20" t="s">
        <v>58</v>
      </c>
      <c r="G51" s="20" t="s">
        <v>220</v>
      </c>
      <c r="H51" s="22" t="n">
        <v>59</v>
      </c>
      <c r="I51" s="22"/>
      <c r="J51" s="15" t="s">
        <v>221</v>
      </c>
    </row>
    <row r="52" customFormat="false" ht="22.5" hidden="true" customHeight="false" outlineLevel="0" collapsed="false">
      <c r="A52" s="20" t="s">
        <v>54</v>
      </c>
      <c r="B52" s="20" t="s">
        <v>55</v>
      </c>
      <c r="C52" s="21" t="n">
        <v>6000</v>
      </c>
      <c r="D52" s="20" t="s">
        <v>232</v>
      </c>
      <c r="E52" s="20" t="s">
        <v>233</v>
      </c>
      <c r="F52" s="20" t="s">
        <v>58</v>
      </c>
      <c r="G52" s="20" t="s">
        <v>220</v>
      </c>
      <c r="H52" s="22" t="n">
        <v>60</v>
      </c>
      <c r="I52" s="22"/>
      <c r="J52" s="15" t="s">
        <v>221</v>
      </c>
    </row>
    <row r="53" customFormat="false" ht="22.5" hidden="true" customHeight="false" outlineLevel="0" collapsed="false">
      <c r="A53" s="20" t="s">
        <v>54</v>
      </c>
      <c r="B53" s="20" t="s">
        <v>55</v>
      </c>
      <c r="C53" s="21" t="n">
        <v>6100</v>
      </c>
      <c r="D53" s="20" t="s">
        <v>234</v>
      </c>
      <c r="E53" s="20" t="s">
        <v>235</v>
      </c>
      <c r="F53" s="20" t="s">
        <v>58</v>
      </c>
      <c r="G53" s="20" t="s">
        <v>220</v>
      </c>
      <c r="H53" s="22" t="n">
        <v>61</v>
      </c>
      <c r="I53" s="22"/>
      <c r="J53" s="15" t="s">
        <v>221</v>
      </c>
    </row>
    <row r="54" customFormat="false" ht="22.5" hidden="true" customHeight="false" outlineLevel="0" collapsed="false">
      <c r="A54" s="20" t="s">
        <v>54</v>
      </c>
      <c r="B54" s="20" t="s">
        <v>55</v>
      </c>
      <c r="C54" s="21" t="n">
        <v>6200</v>
      </c>
      <c r="D54" s="20" t="s">
        <v>236</v>
      </c>
      <c r="E54" s="20" t="s">
        <v>237</v>
      </c>
      <c r="F54" s="20" t="s">
        <v>58</v>
      </c>
      <c r="G54" s="20" t="s">
        <v>220</v>
      </c>
      <c r="H54" s="22" t="n">
        <v>62</v>
      </c>
      <c r="I54" s="22"/>
      <c r="J54" s="15" t="s">
        <v>221</v>
      </c>
    </row>
    <row r="55" customFormat="false" ht="11.25" hidden="true" customHeight="false" outlineLevel="0" collapsed="false">
      <c r="A55" s="20" t="s">
        <v>54</v>
      </c>
      <c r="B55" s="20" t="s">
        <v>55</v>
      </c>
      <c r="C55" s="21" t="n">
        <v>6300</v>
      </c>
      <c r="D55" s="20" t="s">
        <v>238</v>
      </c>
      <c r="E55" s="20" t="s">
        <v>239</v>
      </c>
      <c r="F55" s="20" t="s">
        <v>240</v>
      </c>
      <c r="G55" s="20" t="s">
        <v>241</v>
      </c>
      <c r="H55" s="22" t="n">
        <v>63</v>
      </c>
      <c r="I55" s="22"/>
      <c r="J55" s="15" t="s">
        <v>4</v>
      </c>
    </row>
    <row r="56" customFormat="false" ht="78.75" hidden="true" customHeight="false" outlineLevel="0" collapsed="false">
      <c r="A56" s="20" t="s">
        <v>242</v>
      </c>
      <c r="B56" s="20" t="s">
        <v>243</v>
      </c>
      <c r="C56" s="21" t="n">
        <v>6600</v>
      </c>
      <c r="D56" s="20" t="s">
        <v>56</v>
      </c>
      <c r="E56" s="20" t="s">
        <v>57</v>
      </c>
      <c r="F56" s="20" t="s">
        <v>58</v>
      </c>
      <c r="G56" s="20" t="s">
        <v>59</v>
      </c>
      <c r="H56" s="22" t="n">
        <v>66</v>
      </c>
      <c r="I56" s="22" t="s">
        <v>65</v>
      </c>
      <c r="J56" s="15" t="s">
        <v>244</v>
      </c>
    </row>
    <row r="57" customFormat="false" ht="45" hidden="true" customHeight="false" outlineLevel="0" collapsed="false">
      <c r="A57" s="20" t="s">
        <v>242</v>
      </c>
      <c r="B57" s="20" t="s">
        <v>243</v>
      </c>
      <c r="C57" s="21" t="n">
        <v>6800</v>
      </c>
      <c r="D57" s="20" t="s">
        <v>245</v>
      </c>
      <c r="E57" s="20" t="s">
        <v>246</v>
      </c>
      <c r="F57" s="20" t="s">
        <v>58</v>
      </c>
      <c r="G57" s="20" t="s">
        <v>59</v>
      </c>
      <c r="H57" s="22" t="n">
        <v>68</v>
      </c>
      <c r="I57" s="22" t="s">
        <v>65</v>
      </c>
      <c r="J57" s="15" t="s">
        <v>247</v>
      </c>
    </row>
    <row r="58" customFormat="false" ht="33.75" hidden="true" customHeight="false" outlineLevel="0" collapsed="false">
      <c r="A58" s="20" t="s">
        <v>242</v>
      </c>
      <c r="B58" s="20" t="s">
        <v>243</v>
      </c>
      <c r="C58" s="21" t="n">
        <v>6900</v>
      </c>
      <c r="D58" s="20" t="s">
        <v>248</v>
      </c>
      <c r="E58" s="20" t="s">
        <v>249</v>
      </c>
      <c r="F58" s="20" t="s">
        <v>112</v>
      </c>
      <c r="G58" s="20" t="s">
        <v>113</v>
      </c>
      <c r="H58" s="22" t="n">
        <v>69</v>
      </c>
      <c r="I58" s="22" t="s">
        <v>65</v>
      </c>
      <c r="J58" s="15" t="s">
        <v>250</v>
      </c>
    </row>
    <row r="59" customFormat="false" ht="67.5" hidden="true" customHeight="false" outlineLevel="0" collapsed="false">
      <c r="A59" s="20" t="s">
        <v>251</v>
      </c>
      <c r="B59" s="20" t="s">
        <v>252</v>
      </c>
      <c r="C59" s="21" t="n">
        <v>7200</v>
      </c>
      <c r="D59" s="20" t="s">
        <v>56</v>
      </c>
      <c r="E59" s="20" t="s">
        <v>57</v>
      </c>
      <c r="F59" s="20" t="s">
        <v>58</v>
      </c>
      <c r="G59" s="20" t="s">
        <v>59</v>
      </c>
      <c r="H59" s="22" t="n">
        <v>72</v>
      </c>
      <c r="I59" s="22" t="s">
        <v>65</v>
      </c>
      <c r="J59" s="15" t="s">
        <v>253</v>
      </c>
    </row>
    <row r="60" customFormat="false" ht="45" hidden="true" customHeight="false" outlineLevel="0" collapsed="false">
      <c r="A60" s="20" t="s">
        <v>251</v>
      </c>
      <c r="B60" s="20" t="s">
        <v>252</v>
      </c>
      <c r="C60" s="21" t="n">
        <v>7400</v>
      </c>
      <c r="D60" s="20" t="s">
        <v>254</v>
      </c>
      <c r="E60" s="20" t="s">
        <v>255</v>
      </c>
      <c r="F60" s="20" t="s">
        <v>58</v>
      </c>
      <c r="G60" s="20" t="s">
        <v>59</v>
      </c>
      <c r="H60" s="22" t="n">
        <v>74</v>
      </c>
      <c r="I60" s="22" t="s">
        <v>65</v>
      </c>
      <c r="J60" s="15" t="s">
        <v>256</v>
      </c>
    </row>
    <row r="61" customFormat="false" ht="33.75" hidden="true" customHeight="false" outlineLevel="0" collapsed="false">
      <c r="A61" s="20" t="s">
        <v>251</v>
      </c>
      <c r="B61" s="20" t="s">
        <v>252</v>
      </c>
      <c r="C61" s="21" t="n">
        <v>7500</v>
      </c>
      <c r="D61" s="20" t="s">
        <v>257</v>
      </c>
      <c r="E61" s="20" t="s">
        <v>258</v>
      </c>
      <c r="F61" s="20" t="s">
        <v>112</v>
      </c>
      <c r="G61" s="20" t="s">
        <v>113</v>
      </c>
      <c r="H61" s="22" t="n">
        <v>75</v>
      </c>
      <c r="I61" s="22" t="s">
        <v>65</v>
      </c>
      <c r="J61" s="15" t="s">
        <v>259</v>
      </c>
    </row>
    <row r="62" customFormat="false" ht="22.5" hidden="true" customHeight="false" outlineLevel="0" collapsed="false">
      <c r="A62" s="20" t="s">
        <v>260</v>
      </c>
      <c r="B62" s="20" t="s">
        <v>261</v>
      </c>
      <c r="C62" s="21" t="n">
        <v>7800</v>
      </c>
      <c r="D62" s="20" t="s">
        <v>56</v>
      </c>
      <c r="E62" s="20" t="s">
        <v>57</v>
      </c>
      <c r="F62" s="20" t="s">
        <v>58</v>
      </c>
      <c r="G62" s="20" t="s">
        <v>59</v>
      </c>
      <c r="H62" s="22" t="n">
        <v>78</v>
      </c>
      <c r="I62" s="22"/>
      <c r="J62" s="15" t="s">
        <v>60</v>
      </c>
    </row>
    <row r="63" customFormat="false" ht="56.25" hidden="true" customHeight="false" outlineLevel="0" collapsed="false">
      <c r="A63" s="20" t="s">
        <v>260</v>
      </c>
      <c r="B63" s="20" t="s">
        <v>261</v>
      </c>
      <c r="C63" s="21" t="n">
        <v>8000</v>
      </c>
      <c r="D63" s="20" t="s">
        <v>61</v>
      </c>
      <c r="E63" s="20" t="s">
        <v>62</v>
      </c>
      <c r="F63" s="20" t="s">
        <v>63</v>
      </c>
      <c r="G63" s="20" t="s">
        <v>64</v>
      </c>
      <c r="H63" s="22" t="n">
        <v>80</v>
      </c>
      <c r="I63" s="22" t="s">
        <v>65</v>
      </c>
      <c r="J63" s="15" t="s">
        <v>66</v>
      </c>
    </row>
    <row r="64" customFormat="false" ht="22.5" hidden="true" customHeight="false" outlineLevel="0" collapsed="false">
      <c r="A64" s="20" t="s">
        <v>260</v>
      </c>
      <c r="B64" s="20" t="s">
        <v>261</v>
      </c>
      <c r="C64" s="21" t="n">
        <v>8100</v>
      </c>
      <c r="D64" s="20" t="s">
        <v>67</v>
      </c>
      <c r="E64" s="20" t="s">
        <v>68</v>
      </c>
      <c r="F64" s="20" t="s">
        <v>63</v>
      </c>
      <c r="G64" s="20" t="s">
        <v>69</v>
      </c>
      <c r="H64" s="22" t="n">
        <v>81</v>
      </c>
      <c r="I64" s="22"/>
      <c r="J64" s="15" t="s">
        <v>70</v>
      </c>
    </row>
    <row r="65" customFormat="false" ht="11.25" hidden="true" customHeight="false" outlineLevel="0" collapsed="false">
      <c r="A65" s="20" t="s">
        <v>260</v>
      </c>
      <c r="B65" s="20" t="s">
        <v>261</v>
      </c>
      <c r="C65" s="21" t="n">
        <v>8200</v>
      </c>
      <c r="D65" s="20" t="s">
        <v>71</v>
      </c>
      <c r="E65" s="20" t="s">
        <v>72</v>
      </c>
      <c r="F65" s="20" t="s">
        <v>73</v>
      </c>
      <c r="G65" s="20" t="s">
        <v>74</v>
      </c>
      <c r="H65" s="22" t="n">
        <v>82</v>
      </c>
      <c r="I65" s="22" t="s">
        <v>65</v>
      </c>
      <c r="J65" s="15" t="s">
        <v>75</v>
      </c>
    </row>
    <row r="66" customFormat="false" ht="11.25" hidden="true" customHeight="false" outlineLevel="0" collapsed="false">
      <c r="A66" s="20" t="s">
        <v>260</v>
      </c>
      <c r="B66" s="20" t="s">
        <v>261</v>
      </c>
      <c r="C66" s="21" t="n">
        <v>8300</v>
      </c>
      <c r="D66" s="20" t="s">
        <v>76</v>
      </c>
      <c r="E66" s="20" t="s">
        <v>77</v>
      </c>
      <c r="F66" s="20" t="s">
        <v>73</v>
      </c>
      <c r="G66" s="20" t="s">
        <v>74</v>
      </c>
      <c r="H66" s="22" t="n">
        <v>83</v>
      </c>
      <c r="I66" s="22" t="s">
        <v>65</v>
      </c>
      <c r="J66" s="15" t="s">
        <v>78</v>
      </c>
    </row>
    <row r="67" customFormat="false" ht="22.5" hidden="true" customHeight="false" outlineLevel="0" collapsed="false">
      <c r="A67" s="20" t="s">
        <v>260</v>
      </c>
      <c r="B67" s="20" t="s">
        <v>261</v>
      </c>
      <c r="C67" s="21" t="n">
        <v>8400</v>
      </c>
      <c r="D67" s="20" t="s">
        <v>79</v>
      </c>
      <c r="E67" s="20" t="s">
        <v>80</v>
      </c>
      <c r="F67" s="20" t="s">
        <v>81</v>
      </c>
      <c r="G67" s="20" t="s">
        <v>82</v>
      </c>
      <c r="H67" s="22" t="n">
        <v>84</v>
      </c>
      <c r="I67" s="22" t="s">
        <v>65</v>
      </c>
      <c r="J67" s="15" t="s">
        <v>83</v>
      </c>
    </row>
    <row r="68" customFormat="false" ht="22.5" hidden="true" customHeight="false" outlineLevel="0" collapsed="false">
      <c r="A68" s="20" t="s">
        <v>260</v>
      </c>
      <c r="B68" s="20" t="s">
        <v>261</v>
      </c>
      <c r="C68" s="21" t="n">
        <v>111000</v>
      </c>
      <c r="D68" s="20" t="s">
        <v>84</v>
      </c>
      <c r="E68" s="20" t="s">
        <v>85</v>
      </c>
      <c r="F68" s="20" t="s">
        <v>58</v>
      </c>
      <c r="G68" s="20" t="s">
        <v>86</v>
      </c>
      <c r="H68" s="22" t="n">
        <v>1423</v>
      </c>
      <c r="I68" s="22"/>
      <c r="J68" s="15" t="s">
        <v>87</v>
      </c>
    </row>
    <row r="69" customFormat="false" ht="22.5" hidden="true" customHeight="false" outlineLevel="0" collapsed="false">
      <c r="A69" s="20" t="s">
        <v>260</v>
      </c>
      <c r="B69" s="20" t="s">
        <v>261</v>
      </c>
      <c r="C69" s="21" t="n">
        <v>111100</v>
      </c>
      <c r="D69" s="20" t="s">
        <v>88</v>
      </c>
      <c r="E69" s="20" t="s">
        <v>89</v>
      </c>
      <c r="F69" s="20" t="s">
        <v>63</v>
      </c>
      <c r="G69" s="20" t="s">
        <v>90</v>
      </c>
      <c r="H69" s="22" t="n">
        <v>1424</v>
      </c>
      <c r="I69" s="22"/>
      <c r="J69" s="15" t="s">
        <v>91</v>
      </c>
    </row>
    <row r="70" customFormat="false" ht="11.25" hidden="true" customHeight="false" outlineLevel="0" collapsed="false">
      <c r="A70" s="20" t="s">
        <v>260</v>
      </c>
      <c r="B70" s="20" t="s">
        <v>261</v>
      </c>
      <c r="C70" s="21" t="n">
        <v>8500</v>
      </c>
      <c r="D70" s="20" t="s">
        <v>92</v>
      </c>
      <c r="E70" s="20" t="s">
        <v>93</v>
      </c>
      <c r="F70" s="20" t="s">
        <v>73</v>
      </c>
      <c r="G70" s="20" t="s">
        <v>94</v>
      </c>
      <c r="H70" s="22" t="n">
        <v>85</v>
      </c>
      <c r="I70" s="22"/>
      <c r="J70" s="15" t="s">
        <v>95</v>
      </c>
    </row>
    <row r="71" customFormat="false" ht="11.25" hidden="true" customHeight="false" outlineLevel="0" collapsed="false">
      <c r="A71" s="20" t="s">
        <v>260</v>
      </c>
      <c r="B71" s="20" t="s">
        <v>261</v>
      </c>
      <c r="C71" s="21" t="n">
        <v>8600</v>
      </c>
      <c r="D71" s="20" t="s">
        <v>96</v>
      </c>
      <c r="E71" s="20" t="s">
        <v>97</v>
      </c>
      <c r="F71" s="20" t="s">
        <v>63</v>
      </c>
      <c r="G71" s="20" t="s">
        <v>69</v>
      </c>
      <c r="H71" s="22" t="n">
        <v>86</v>
      </c>
      <c r="I71" s="22"/>
      <c r="J71" s="15" t="s">
        <v>98</v>
      </c>
    </row>
    <row r="72" customFormat="false" ht="11.25" hidden="true" customHeight="false" outlineLevel="0" collapsed="false">
      <c r="A72" s="20" t="s">
        <v>260</v>
      </c>
      <c r="B72" s="20" t="s">
        <v>261</v>
      </c>
      <c r="C72" s="21" t="n">
        <v>8700</v>
      </c>
      <c r="D72" s="20" t="s">
        <v>99</v>
      </c>
      <c r="E72" s="20" t="s">
        <v>100</v>
      </c>
      <c r="F72" s="20" t="s">
        <v>101</v>
      </c>
      <c r="G72" s="20" t="s">
        <v>102</v>
      </c>
      <c r="H72" s="22" t="n">
        <v>87</v>
      </c>
      <c r="I72" s="22" t="s">
        <v>65</v>
      </c>
      <c r="J72" s="15" t="s">
        <v>103</v>
      </c>
    </row>
    <row r="73" customFormat="false" ht="11.25" hidden="true" customHeight="false" outlineLevel="0" collapsed="false">
      <c r="A73" s="20" t="s">
        <v>260</v>
      </c>
      <c r="B73" s="20" t="s">
        <v>261</v>
      </c>
      <c r="C73" s="21" t="n">
        <v>8800</v>
      </c>
      <c r="D73" s="20" t="s">
        <v>104</v>
      </c>
      <c r="E73" s="20" t="s">
        <v>105</v>
      </c>
      <c r="F73" s="20" t="s">
        <v>63</v>
      </c>
      <c r="G73" s="20" t="s">
        <v>69</v>
      </c>
      <c r="H73" s="22" t="n">
        <v>88</v>
      </c>
      <c r="I73" s="22"/>
      <c r="J73" s="15" t="s">
        <v>106</v>
      </c>
    </row>
    <row r="74" customFormat="false" ht="11.25" hidden="true" customHeight="false" outlineLevel="0" collapsed="false">
      <c r="A74" s="20" t="s">
        <v>260</v>
      </c>
      <c r="B74" s="20" t="s">
        <v>261</v>
      </c>
      <c r="C74" s="21" t="n">
        <v>8900</v>
      </c>
      <c r="D74" s="20" t="s">
        <v>107</v>
      </c>
      <c r="E74" s="20" t="s">
        <v>108</v>
      </c>
      <c r="F74" s="20" t="s">
        <v>63</v>
      </c>
      <c r="G74" s="20" t="s">
        <v>69</v>
      </c>
      <c r="H74" s="22" t="n">
        <v>89</v>
      </c>
      <c r="I74" s="22"/>
      <c r="J74" s="15" t="s">
        <v>109</v>
      </c>
    </row>
    <row r="75" customFormat="false" ht="33.75" hidden="true" customHeight="false" outlineLevel="0" collapsed="false">
      <c r="A75" s="20" t="s">
        <v>260</v>
      </c>
      <c r="B75" s="20" t="s">
        <v>261</v>
      </c>
      <c r="C75" s="21" t="n">
        <v>9000</v>
      </c>
      <c r="D75" s="20" t="s">
        <v>110</v>
      </c>
      <c r="E75" s="20" t="s">
        <v>111</v>
      </c>
      <c r="F75" s="20" t="s">
        <v>112</v>
      </c>
      <c r="G75" s="20" t="s">
        <v>113</v>
      </c>
      <c r="H75" s="22" t="n">
        <v>90</v>
      </c>
      <c r="I75" s="22"/>
      <c r="J75" s="15" t="s">
        <v>114</v>
      </c>
    </row>
    <row r="76" customFormat="false" ht="90" hidden="true" customHeight="false" outlineLevel="0" collapsed="false">
      <c r="A76" s="20" t="s">
        <v>260</v>
      </c>
      <c r="B76" s="20" t="s">
        <v>261</v>
      </c>
      <c r="C76" s="21" t="n">
        <v>9100</v>
      </c>
      <c r="D76" s="20" t="s">
        <v>115</v>
      </c>
      <c r="E76" s="20" t="s">
        <v>116</v>
      </c>
      <c r="F76" s="20" t="s">
        <v>63</v>
      </c>
      <c r="G76" s="20" t="s">
        <v>69</v>
      </c>
      <c r="H76" s="22" t="n">
        <v>91</v>
      </c>
      <c r="I76" s="22"/>
      <c r="J76" s="15" t="s">
        <v>117</v>
      </c>
    </row>
    <row r="77" customFormat="false" ht="22.5" hidden="true" customHeight="false" outlineLevel="0" collapsed="false">
      <c r="A77" s="20" t="s">
        <v>260</v>
      </c>
      <c r="B77" s="20" t="s">
        <v>261</v>
      </c>
      <c r="C77" s="21" t="n">
        <v>9200</v>
      </c>
      <c r="D77" s="20" t="s">
        <v>118</v>
      </c>
      <c r="E77" s="20" t="s">
        <v>119</v>
      </c>
      <c r="F77" s="20" t="s">
        <v>120</v>
      </c>
      <c r="G77" s="20" t="s">
        <v>121</v>
      </c>
      <c r="H77" s="22" t="n">
        <v>92</v>
      </c>
      <c r="I77" s="22"/>
      <c r="J77" s="15" t="s">
        <v>122</v>
      </c>
    </row>
    <row r="78" customFormat="false" ht="11.25" hidden="true" customHeight="false" outlineLevel="0" collapsed="false">
      <c r="A78" s="20" t="s">
        <v>260</v>
      </c>
      <c r="B78" s="20" t="s">
        <v>261</v>
      </c>
      <c r="C78" s="21" t="n">
        <v>111200</v>
      </c>
      <c r="D78" s="20" t="s">
        <v>123</v>
      </c>
      <c r="E78" s="20" t="s">
        <v>124</v>
      </c>
      <c r="F78" s="20" t="s">
        <v>125</v>
      </c>
      <c r="G78" s="20" t="s">
        <v>126</v>
      </c>
      <c r="H78" s="22" t="n">
        <v>1425</v>
      </c>
      <c r="I78" s="22"/>
      <c r="J78" s="15" t="s">
        <v>127</v>
      </c>
    </row>
    <row r="79" customFormat="false" ht="67.5" hidden="true" customHeight="false" outlineLevel="0" collapsed="false">
      <c r="A79" s="20" t="s">
        <v>260</v>
      </c>
      <c r="B79" s="20" t="s">
        <v>261</v>
      </c>
      <c r="C79" s="21" t="n">
        <v>9700</v>
      </c>
      <c r="D79" s="20" t="s">
        <v>128</v>
      </c>
      <c r="E79" s="20" t="s">
        <v>129</v>
      </c>
      <c r="F79" s="20" t="s">
        <v>130</v>
      </c>
      <c r="G79" s="20" t="s">
        <v>131</v>
      </c>
      <c r="H79" s="22" t="n">
        <v>97</v>
      </c>
      <c r="I79" s="22"/>
      <c r="J79" s="15" t="s">
        <v>132</v>
      </c>
    </row>
    <row r="80" customFormat="false" ht="56.25" hidden="true" customHeight="false" outlineLevel="0" collapsed="false">
      <c r="A80" s="20" t="s">
        <v>260</v>
      </c>
      <c r="B80" s="20" t="s">
        <v>261</v>
      </c>
      <c r="C80" s="21" t="n">
        <v>9800</v>
      </c>
      <c r="D80" s="20" t="s">
        <v>133</v>
      </c>
      <c r="E80" s="20" t="s">
        <v>134</v>
      </c>
      <c r="F80" s="20" t="s">
        <v>130</v>
      </c>
      <c r="G80" s="20" t="s">
        <v>131</v>
      </c>
      <c r="H80" s="22" t="n">
        <v>98</v>
      </c>
      <c r="I80" s="22" t="s">
        <v>65</v>
      </c>
      <c r="J80" s="15" t="s">
        <v>135</v>
      </c>
    </row>
    <row r="81" customFormat="false" ht="22.5" hidden="true" customHeight="false" outlineLevel="0" collapsed="false">
      <c r="A81" s="20" t="s">
        <v>260</v>
      </c>
      <c r="B81" s="20" t="s">
        <v>261</v>
      </c>
      <c r="C81" s="21" t="n">
        <v>9900</v>
      </c>
      <c r="D81" s="20" t="s">
        <v>136</v>
      </c>
      <c r="E81" s="20" t="s">
        <v>137</v>
      </c>
      <c r="F81" s="20" t="s">
        <v>112</v>
      </c>
      <c r="G81" s="20" t="s">
        <v>113</v>
      </c>
      <c r="H81" s="22" t="n">
        <v>99</v>
      </c>
      <c r="I81" s="22" t="s">
        <v>65</v>
      </c>
      <c r="J81" s="15" t="s">
        <v>138</v>
      </c>
    </row>
    <row r="82" customFormat="false" ht="22.5" hidden="true" customHeight="false" outlineLevel="0" collapsed="false">
      <c r="A82" s="20" t="s">
        <v>260</v>
      </c>
      <c r="B82" s="20" t="s">
        <v>261</v>
      </c>
      <c r="C82" s="21" t="n">
        <v>10000</v>
      </c>
      <c r="D82" s="20" t="s">
        <v>139</v>
      </c>
      <c r="E82" s="20" t="s">
        <v>140</v>
      </c>
      <c r="F82" s="20" t="s">
        <v>63</v>
      </c>
      <c r="G82" s="20" t="s">
        <v>141</v>
      </c>
      <c r="H82" s="22" t="n">
        <v>100</v>
      </c>
      <c r="I82" s="22"/>
      <c r="J82" s="15" t="s">
        <v>142</v>
      </c>
    </row>
    <row r="83" customFormat="false" ht="33.75" hidden="true" customHeight="false" outlineLevel="0" collapsed="false">
      <c r="A83" s="20" t="s">
        <v>260</v>
      </c>
      <c r="B83" s="20" t="s">
        <v>261</v>
      </c>
      <c r="C83" s="21" t="n">
        <v>10100</v>
      </c>
      <c r="D83" s="20" t="s">
        <v>143</v>
      </c>
      <c r="E83" s="20" t="s">
        <v>144</v>
      </c>
      <c r="F83" s="20" t="s">
        <v>145</v>
      </c>
      <c r="G83" s="20" t="s">
        <v>146</v>
      </c>
      <c r="H83" s="22" t="n">
        <v>101</v>
      </c>
      <c r="I83" s="22"/>
      <c r="J83" s="15" t="s">
        <v>262</v>
      </c>
    </row>
    <row r="84" customFormat="false" ht="45" hidden="true" customHeight="false" outlineLevel="0" collapsed="false">
      <c r="A84" s="20" t="s">
        <v>260</v>
      </c>
      <c r="B84" s="20" t="s">
        <v>261</v>
      </c>
      <c r="C84" s="21" t="n">
        <v>10200</v>
      </c>
      <c r="D84" s="20" t="s">
        <v>263</v>
      </c>
      <c r="E84" s="20" t="s">
        <v>264</v>
      </c>
      <c r="F84" s="20" t="s">
        <v>150</v>
      </c>
      <c r="G84" s="20" t="s">
        <v>151</v>
      </c>
      <c r="H84" s="22" t="n">
        <v>102</v>
      </c>
      <c r="I84" s="22"/>
      <c r="J84" s="15" t="s">
        <v>265</v>
      </c>
    </row>
    <row r="85" customFormat="false" ht="22.5" hidden="true" customHeight="false" outlineLevel="0" collapsed="false">
      <c r="A85" s="20" t="s">
        <v>260</v>
      </c>
      <c r="B85" s="20" t="s">
        <v>261</v>
      </c>
      <c r="C85" s="21" t="n">
        <v>10300</v>
      </c>
      <c r="D85" s="20" t="s">
        <v>153</v>
      </c>
      <c r="E85" s="20" t="s">
        <v>154</v>
      </c>
      <c r="F85" s="20" t="s">
        <v>155</v>
      </c>
      <c r="G85" s="20" t="s">
        <v>156</v>
      </c>
      <c r="H85" s="22" t="n">
        <v>103</v>
      </c>
      <c r="I85" s="22" t="s">
        <v>65</v>
      </c>
      <c r="J85" s="15" t="s">
        <v>157</v>
      </c>
    </row>
    <row r="86" customFormat="false" ht="78.75" hidden="true" customHeight="false" outlineLevel="0" collapsed="false">
      <c r="A86" s="20" t="s">
        <v>260</v>
      </c>
      <c r="B86" s="20" t="s">
        <v>261</v>
      </c>
      <c r="C86" s="21" t="n">
        <v>10400</v>
      </c>
      <c r="D86" s="20" t="s">
        <v>158</v>
      </c>
      <c r="E86" s="20" t="s">
        <v>159</v>
      </c>
      <c r="F86" s="20" t="s">
        <v>155</v>
      </c>
      <c r="G86" s="20" t="s">
        <v>156</v>
      </c>
      <c r="H86" s="22" t="n">
        <v>104</v>
      </c>
      <c r="I86" s="22"/>
      <c r="J86" s="15" t="s">
        <v>160</v>
      </c>
    </row>
    <row r="87" customFormat="false" ht="22.5" hidden="true" customHeight="false" outlineLevel="0" collapsed="false">
      <c r="A87" s="20" t="s">
        <v>260</v>
      </c>
      <c r="B87" s="20" t="s">
        <v>261</v>
      </c>
      <c r="C87" s="21" t="n">
        <v>10500</v>
      </c>
      <c r="D87" s="20" t="s">
        <v>161</v>
      </c>
      <c r="E87" s="20" t="s">
        <v>162</v>
      </c>
      <c r="F87" s="20" t="s">
        <v>120</v>
      </c>
      <c r="G87" s="20" t="s">
        <v>121</v>
      </c>
      <c r="H87" s="22" t="n">
        <v>105</v>
      </c>
      <c r="I87" s="22"/>
      <c r="J87" s="15" t="s">
        <v>163</v>
      </c>
    </row>
    <row r="88" customFormat="false" ht="33.75" hidden="true" customHeight="false" outlineLevel="0" collapsed="false">
      <c r="A88" s="20" t="s">
        <v>260</v>
      </c>
      <c r="B88" s="20" t="s">
        <v>261</v>
      </c>
      <c r="C88" s="21" t="n">
        <v>10600</v>
      </c>
      <c r="D88" s="20" t="s">
        <v>164</v>
      </c>
      <c r="E88" s="20" t="s">
        <v>165</v>
      </c>
      <c r="F88" s="20" t="s">
        <v>120</v>
      </c>
      <c r="G88" s="20" t="s">
        <v>121</v>
      </c>
      <c r="H88" s="22" t="n">
        <v>106</v>
      </c>
      <c r="I88" s="22"/>
      <c r="J88" s="15" t="s">
        <v>166</v>
      </c>
    </row>
    <row r="89" customFormat="false" ht="33.75" hidden="true" customHeight="false" outlineLevel="0" collapsed="false">
      <c r="A89" s="20" t="s">
        <v>260</v>
      </c>
      <c r="B89" s="20" t="s">
        <v>261</v>
      </c>
      <c r="C89" s="21" t="n">
        <v>10700</v>
      </c>
      <c r="D89" s="20" t="s">
        <v>167</v>
      </c>
      <c r="E89" s="20" t="s">
        <v>168</v>
      </c>
      <c r="F89" s="20" t="s">
        <v>120</v>
      </c>
      <c r="G89" s="20" t="s">
        <v>121</v>
      </c>
      <c r="H89" s="22" t="n">
        <v>107</v>
      </c>
      <c r="I89" s="22"/>
      <c r="J89" s="15" t="s">
        <v>169</v>
      </c>
    </row>
    <row r="90" customFormat="false" ht="33.75" hidden="true" customHeight="false" outlineLevel="0" collapsed="false">
      <c r="A90" s="20" t="s">
        <v>260</v>
      </c>
      <c r="B90" s="20" t="s">
        <v>261</v>
      </c>
      <c r="C90" s="21" t="n">
        <v>10800</v>
      </c>
      <c r="D90" s="20" t="s">
        <v>170</v>
      </c>
      <c r="E90" s="20" t="s">
        <v>171</v>
      </c>
      <c r="F90" s="20" t="s">
        <v>120</v>
      </c>
      <c r="G90" s="20" t="s">
        <v>121</v>
      </c>
      <c r="H90" s="22" t="n">
        <v>108</v>
      </c>
      <c r="I90" s="22"/>
      <c r="J90" s="15" t="s">
        <v>172</v>
      </c>
    </row>
    <row r="91" customFormat="false" ht="22.5" hidden="true" customHeight="false" outlineLevel="0" collapsed="false">
      <c r="A91" s="20" t="s">
        <v>260</v>
      </c>
      <c r="B91" s="20" t="s">
        <v>261</v>
      </c>
      <c r="C91" s="21" t="n">
        <v>10900</v>
      </c>
      <c r="D91" s="20" t="s">
        <v>266</v>
      </c>
      <c r="E91" s="20" t="s">
        <v>267</v>
      </c>
      <c r="F91" s="20" t="s">
        <v>268</v>
      </c>
      <c r="G91" s="20" t="s">
        <v>269</v>
      </c>
      <c r="H91" s="22" t="n">
        <v>109</v>
      </c>
      <c r="I91" s="22"/>
      <c r="J91" s="15" t="s">
        <v>270</v>
      </c>
    </row>
    <row r="92" customFormat="false" ht="45" hidden="true" customHeight="false" outlineLevel="0" collapsed="false">
      <c r="A92" s="20" t="s">
        <v>260</v>
      </c>
      <c r="B92" s="20" t="s">
        <v>261</v>
      </c>
      <c r="C92" s="21" t="n">
        <v>11000</v>
      </c>
      <c r="D92" s="20" t="s">
        <v>271</v>
      </c>
      <c r="E92" s="20" t="s">
        <v>272</v>
      </c>
      <c r="F92" s="20" t="s">
        <v>73</v>
      </c>
      <c r="G92" s="20" t="s">
        <v>74</v>
      </c>
      <c r="H92" s="22" t="n">
        <v>110</v>
      </c>
      <c r="I92" s="22"/>
      <c r="J92" s="15" t="s">
        <v>273</v>
      </c>
    </row>
    <row r="93" customFormat="false" ht="11.25" hidden="true" customHeight="false" outlineLevel="0" collapsed="false">
      <c r="A93" s="20" t="s">
        <v>260</v>
      </c>
      <c r="B93" s="20" t="s">
        <v>261</v>
      </c>
      <c r="C93" s="21" t="n">
        <v>11100</v>
      </c>
      <c r="D93" s="20" t="s">
        <v>274</v>
      </c>
      <c r="E93" s="20" t="s">
        <v>275</v>
      </c>
      <c r="F93" s="20" t="s">
        <v>125</v>
      </c>
      <c r="G93" s="20" t="s">
        <v>126</v>
      </c>
      <c r="H93" s="22" t="n">
        <v>111</v>
      </c>
      <c r="I93" s="22"/>
      <c r="J93" s="15" t="s">
        <v>276</v>
      </c>
    </row>
    <row r="94" customFormat="false" ht="67.5" hidden="true" customHeight="false" outlineLevel="0" collapsed="false">
      <c r="A94" s="20" t="s">
        <v>260</v>
      </c>
      <c r="B94" s="20" t="s">
        <v>261</v>
      </c>
      <c r="C94" s="21" t="n">
        <v>11200</v>
      </c>
      <c r="D94" s="20" t="s">
        <v>191</v>
      </c>
      <c r="E94" s="20" t="s">
        <v>192</v>
      </c>
      <c r="F94" s="20" t="s">
        <v>112</v>
      </c>
      <c r="G94" s="20" t="s">
        <v>113</v>
      </c>
      <c r="H94" s="22" t="n">
        <v>112</v>
      </c>
      <c r="I94" s="22" t="s">
        <v>65</v>
      </c>
      <c r="J94" s="15" t="s">
        <v>193</v>
      </c>
    </row>
    <row r="95" customFormat="false" ht="11.25" hidden="true" customHeight="false" outlineLevel="0" collapsed="false">
      <c r="A95" s="20" t="s">
        <v>260</v>
      </c>
      <c r="B95" s="20" t="s">
        <v>261</v>
      </c>
      <c r="C95" s="21" t="n">
        <v>11300</v>
      </c>
      <c r="D95" s="20" t="s">
        <v>194</v>
      </c>
      <c r="E95" s="20" t="s">
        <v>195</v>
      </c>
      <c r="F95" s="20" t="s">
        <v>125</v>
      </c>
      <c r="G95" s="20" t="s">
        <v>126</v>
      </c>
      <c r="H95" s="22" t="n">
        <v>113</v>
      </c>
      <c r="I95" s="22" t="s">
        <v>65</v>
      </c>
      <c r="J95" s="15" t="s">
        <v>196</v>
      </c>
    </row>
    <row r="96" customFormat="false" ht="33.75" hidden="true" customHeight="false" outlineLevel="0" collapsed="false">
      <c r="A96" s="20" t="s">
        <v>260</v>
      </c>
      <c r="B96" s="20" t="s">
        <v>261</v>
      </c>
      <c r="C96" s="21" t="n">
        <v>11400</v>
      </c>
      <c r="D96" s="20" t="s">
        <v>197</v>
      </c>
      <c r="E96" s="20" t="s">
        <v>198</v>
      </c>
      <c r="F96" s="20" t="s">
        <v>125</v>
      </c>
      <c r="G96" s="20" t="s">
        <v>126</v>
      </c>
      <c r="H96" s="22" t="n">
        <v>114</v>
      </c>
      <c r="I96" s="22"/>
      <c r="J96" s="15" t="s">
        <v>199</v>
      </c>
    </row>
    <row r="97" customFormat="false" ht="67.5" hidden="true" customHeight="false" outlineLevel="0" collapsed="false">
      <c r="A97" s="20" t="s">
        <v>260</v>
      </c>
      <c r="B97" s="20" t="s">
        <v>261</v>
      </c>
      <c r="C97" s="21" t="n">
        <v>11500</v>
      </c>
      <c r="D97" s="20" t="s">
        <v>200</v>
      </c>
      <c r="E97" s="20" t="s">
        <v>277</v>
      </c>
      <c r="F97" s="20" t="s">
        <v>125</v>
      </c>
      <c r="G97" s="20" t="s">
        <v>126</v>
      </c>
      <c r="H97" s="22" t="n">
        <v>115</v>
      </c>
      <c r="I97" s="22"/>
      <c r="J97" s="15" t="s">
        <v>202</v>
      </c>
    </row>
    <row r="98" customFormat="false" ht="45" hidden="true" customHeight="false" outlineLevel="0" collapsed="false">
      <c r="A98" s="20" t="s">
        <v>260</v>
      </c>
      <c r="B98" s="20" t="s">
        <v>261</v>
      </c>
      <c r="C98" s="21" t="n">
        <v>11600</v>
      </c>
      <c r="D98" s="20" t="s">
        <v>203</v>
      </c>
      <c r="E98" s="20" t="s">
        <v>278</v>
      </c>
      <c r="F98" s="20" t="s">
        <v>125</v>
      </c>
      <c r="G98" s="20" t="s">
        <v>126</v>
      </c>
      <c r="H98" s="22" t="n">
        <v>116</v>
      </c>
      <c r="I98" s="22"/>
      <c r="J98" s="15" t="s">
        <v>205</v>
      </c>
    </row>
    <row r="99" customFormat="false" ht="45" hidden="true" customHeight="false" outlineLevel="0" collapsed="false">
      <c r="A99" s="20" t="s">
        <v>260</v>
      </c>
      <c r="B99" s="20" t="s">
        <v>261</v>
      </c>
      <c r="C99" s="21" t="n">
        <v>11700</v>
      </c>
      <c r="D99" s="20" t="s">
        <v>206</v>
      </c>
      <c r="E99" s="20" t="s">
        <v>207</v>
      </c>
      <c r="F99" s="20" t="s">
        <v>112</v>
      </c>
      <c r="G99" s="20" t="s">
        <v>113</v>
      </c>
      <c r="H99" s="22" t="n">
        <v>117</v>
      </c>
      <c r="I99" s="22"/>
      <c r="J99" s="15" t="s">
        <v>208</v>
      </c>
    </row>
    <row r="100" customFormat="false" ht="101.25" hidden="true" customHeight="false" outlineLevel="0" collapsed="false">
      <c r="A100" s="20" t="s">
        <v>260</v>
      </c>
      <c r="B100" s="20" t="s">
        <v>261</v>
      </c>
      <c r="C100" s="21" t="n">
        <v>11800</v>
      </c>
      <c r="D100" s="20" t="s">
        <v>209</v>
      </c>
      <c r="E100" s="20" t="s">
        <v>210</v>
      </c>
      <c r="F100" s="20" t="s">
        <v>130</v>
      </c>
      <c r="G100" s="20" t="s">
        <v>131</v>
      </c>
      <c r="H100" s="22" t="n">
        <v>118</v>
      </c>
      <c r="I100" s="22"/>
      <c r="J100" s="15" t="s">
        <v>211</v>
      </c>
    </row>
    <row r="101" customFormat="false" ht="78.75" hidden="true" customHeight="false" outlineLevel="0" collapsed="false">
      <c r="A101" s="20" t="s">
        <v>260</v>
      </c>
      <c r="B101" s="20" t="s">
        <v>261</v>
      </c>
      <c r="C101" s="21" t="n">
        <v>11900</v>
      </c>
      <c r="D101" s="20" t="s">
        <v>212</v>
      </c>
      <c r="E101" s="20" t="s">
        <v>213</v>
      </c>
      <c r="F101" s="20" t="s">
        <v>130</v>
      </c>
      <c r="G101" s="20" t="s">
        <v>131</v>
      </c>
      <c r="H101" s="22" t="n">
        <v>119</v>
      </c>
      <c r="I101" s="22" t="s">
        <v>65</v>
      </c>
      <c r="J101" s="15" t="s">
        <v>214</v>
      </c>
    </row>
    <row r="102" customFormat="false" ht="56.25" hidden="true" customHeight="false" outlineLevel="0" collapsed="false">
      <c r="A102" s="20" t="s">
        <v>260</v>
      </c>
      <c r="B102" s="20" t="s">
        <v>261</v>
      </c>
      <c r="C102" s="21" t="n">
        <v>12000</v>
      </c>
      <c r="D102" s="20" t="s">
        <v>215</v>
      </c>
      <c r="E102" s="20" t="s">
        <v>216</v>
      </c>
      <c r="F102" s="20" t="s">
        <v>112</v>
      </c>
      <c r="G102" s="20" t="s">
        <v>113</v>
      </c>
      <c r="H102" s="22" t="n">
        <v>120</v>
      </c>
      <c r="I102" s="22" t="s">
        <v>65</v>
      </c>
      <c r="J102" s="15" t="s">
        <v>217</v>
      </c>
    </row>
    <row r="103" customFormat="false" ht="22.5" hidden="true" customHeight="false" outlineLevel="0" collapsed="false">
      <c r="A103" s="20" t="s">
        <v>260</v>
      </c>
      <c r="B103" s="20" t="s">
        <v>261</v>
      </c>
      <c r="C103" s="21" t="n">
        <v>12100</v>
      </c>
      <c r="D103" s="20" t="s">
        <v>279</v>
      </c>
      <c r="E103" s="20" t="s">
        <v>280</v>
      </c>
      <c r="F103" s="20" t="s">
        <v>58</v>
      </c>
      <c r="G103" s="20" t="s">
        <v>220</v>
      </c>
      <c r="H103" s="22" t="n">
        <v>121</v>
      </c>
      <c r="I103" s="22"/>
      <c r="J103" s="15" t="s">
        <v>221</v>
      </c>
    </row>
    <row r="104" customFormat="false" ht="22.5" hidden="true" customHeight="false" outlineLevel="0" collapsed="false">
      <c r="A104" s="20" t="s">
        <v>260</v>
      </c>
      <c r="B104" s="20" t="s">
        <v>261</v>
      </c>
      <c r="C104" s="21" t="n">
        <v>12200</v>
      </c>
      <c r="D104" s="20" t="s">
        <v>222</v>
      </c>
      <c r="E104" s="20" t="s">
        <v>223</v>
      </c>
      <c r="F104" s="20" t="s">
        <v>58</v>
      </c>
      <c r="G104" s="20" t="s">
        <v>220</v>
      </c>
      <c r="H104" s="22" t="n">
        <v>122</v>
      </c>
      <c r="I104" s="22"/>
      <c r="J104" s="15" t="s">
        <v>221</v>
      </c>
    </row>
    <row r="105" customFormat="false" ht="22.5" hidden="true" customHeight="false" outlineLevel="0" collapsed="false">
      <c r="A105" s="20" t="s">
        <v>260</v>
      </c>
      <c r="B105" s="20" t="s">
        <v>261</v>
      </c>
      <c r="C105" s="21" t="n">
        <v>12300</v>
      </c>
      <c r="D105" s="20" t="s">
        <v>224</v>
      </c>
      <c r="E105" s="20" t="s">
        <v>225</v>
      </c>
      <c r="F105" s="20" t="s">
        <v>58</v>
      </c>
      <c r="G105" s="20" t="s">
        <v>220</v>
      </c>
      <c r="H105" s="22" t="n">
        <v>123</v>
      </c>
      <c r="I105" s="22"/>
      <c r="J105" s="15" t="s">
        <v>221</v>
      </c>
    </row>
    <row r="106" customFormat="false" ht="22.5" hidden="true" customHeight="false" outlineLevel="0" collapsed="false">
      <c r="A106" s="20" t="s">
        <v>260</v>
      </c>
      <c r="B106" s="20" t="s">
        <v>261</v>
      </c>
      <c r="C106" s="21" t="n">
        <v>12400</v>
      </c>
      <c r="D106" s="20" t="s">
        <v>226</v>
      </c>
      <c r="E106" s="20" t="s">
        <v>227</v>
      </c>
      <c r="F106" s="20" t="s">
        <v>58</v>
      </c>
      <c r="G106" s="20" t="s">
        <v>220</v>
      </c>
      <c r="H106" s="22" t="n">
        <v>124</v>
      </c>
      <c r="I106" s="22"/>
      <c r="J106" s="15" t="s">
        <v>221</v>
      </c>
    </row>
    <row r="107" customFormat="false" ht="22.5" hidden="true" customHeight="false" outlineLevel="0" collapsed="false">
      <c r="A107" s="20" t="s">
        <v>260</v>
      </c>
      <c r="B107" s="20" t="s">
        <v>261</v>
      </c>
      <c r="C107" s="21" t="n">
        <v>12500</v>
      </c>
      <c r="D107" s="20" t="s">
        <v>228</v>
      </c>
      <c r="E107" s="20" t="s">
        <v>229</v>
      </c>
      <c r="F107" s="20" t="s">
        <v>58</v>
      </c>
      <c r="G107" s="20" t="s">
        <v>220</v>
      </c>
      <c r="H107" s="22" t="n">
        <v>125</v>
      </c>
      <c r="I107" s="22"/>
      <c r="J107" s="15" t="s">
        <v>221</v>
      </c>
    </row>
    <row r="108" customFormat="false" ht="22.5" hidden="true" customHeight="false" outlineLevel="0" collapsed="false">
      <c r="A108" s="20" t="s">
        <v>260</v>
      </c>
      <c r="B108" s="20" t="s">
        <v>261</v>
      </c>
      <c r="C108" s="21" t="n">
        <v>12600</v>
      </c>
      <c r="D108" s="20" t="s">
        <v>230</v>
      </c>
      <c r="E108" s="20" t="s">
        <v>231</v>
      </c>
      <c r="F108" s="20" t="s">
        <v>58</v>
      </c>
      <c r="G108" s="20" t="s">
        <v>220</v>
      </c>
      <c r="H108" s="22" t="n">
        <v>126</v>
      </c>
      <c r="I108" s="22"/>
      <c r="J108" s="15" t="s">
        <v>221</v>
      </c>
    </row>
    <row r="109" customFormat="false" ht="22.5" hidden="true" customHeight="false" outlineLevel="0" collapsed="false">
      <c r="A109" s="20" t="s">
        <v>260</v>
      </c>
      <c r="B109" s="20" t="s">
        <v>261</v>
      </c>
      <c r="C109" s="21" t="n">
        <v>12700</v>
      </c>
      <c r="D109" s="20" t="s">
        <v>232</v>
      </c>
      <c r="E109" s="20" t="s">
        <v>233</v>
      </c>
      <c r="F109" s="20" t="s">
        <v>58</v>
      </c>
      <c r="G109" s="20" t="s">
        <v>220</v>
      </c>
      <c r="H109" s="22" t="n">
        <v>127</v>
      </c>
      <c r="I109" s="22"/>
      <c r="J109" s="15" t="s">
        <v>221</v>
      </c>
    </row>
    <row r="110" customFormat="false" ht="22.5" hidden="true" customHeight="false" outlineLevel="0" collapsed="false">
      <c r="A110" s="20" t="s">
        <v>260</v>
      </c>
      <c r="B110" s="20" t="s">
        <v>261</v>
      </c>
      <c r="C110" s="21" t="n">
        <v>12800</v>
      </c>
      <c r="D110" s="20" t="s">
        <v>234</v>
      </c>
      <c r="E110" s="20" t="s">
        <v>235</v>
      </c>
      <c r="F110" s="20" t="s">
        <v>58</v>
      </c>
      <c r="G110" s="20" t="s">
        <v>220</v>
      </c>
      <c r="H110" s="22" t="n">
        <v>128</v>
      </c>
      <c r="I110" s="22"/>
      <c r="J110" s="15" t="s">
        <v>221</v>
      </c>
    </row>
    <row r="111" customFormat="false" ht="22.5" hidden="true" customHeight="false" outlineLevel="0" collapsed="false">
      <c r="A111" s="20" t="s">
        <v>260</v>
      </c>
      <c r="B111" s="20" t="s">
        <v>261</v>
      </c>
      <c r="C111" s="21" t="n">
        <v>12900</v>
      </c>
      <c r="D111" s="20" t="s">
        <v>236</v>
      </c>
      <c r="E111" s="20" t="s">
        <v>237</v>
      </c>
      <c r="F111" s="20" t="s">
        <v>58</v>
      </c>
      <c r="G111" s="20" t="s">
        <v>220</v>
      </c>
      <c r="H111" s="22" t="n">
        <v>129</v>
      </c>
      <c r="I111" s="22"/>
      <c r="J111" s="15" t="s">
        <v>221</v>
      </c>
    </row>
    <row r="112" customFormat="false" ht="11.25" hidden="true" customHeight="false" outlineLevel="0" collapsed="false">
      <c r="A112" s="20" t="s">
        <v>260</v>
      </c>
      <c r="B112" s="20" t="s">
        <v>261</v>
      </c>
      <c r="C112" s="21" t="n">
        <v>13000</v>
      </c>
      <c r="D112" s="20" t="s">
        <v>238</v>
      </c>
      <c r="E112" s="20" t="s">
        <v>239</v>
      </c>
      <c r="F112" s="20" t="s">
        <v>240</v>
      </c>
      <c r="G112" s="20" t="s">
        <v>241</v>
      </c>
      <c r="H112" s="22" t="n">
        <v>130</v>
      </c>
      <c r="I112" s="22"/>
      <c r="J112" s="15" t="s">
        <v>4</v>
      </c>
    </row>
    <row r="113" customFormat="false" ht="78.75" hidden="true" customHeight="false" outlineLevel="0" collapsed="false">
      <c r="A113" s="20" t="s">
        <v>281</v>
      </c>
      <c r="B113" s="20" t="s">
        <v>282</v>
      </c>
      <c r="C113" s="21" t="n">
        <v>13300</v>
      </c>
      <c r="D113" s="20" t="s">
        <v>56</v>
      </c>
      <c r="E113" s="20" t="s">
        <v>57</v>
      </c>
      <c r="F113" s="20" t="s">
        <v>58</v>
      </c>
      <c r="G113" s="20" t="s">
        <v>59</v>
      </c>
      <c r="H113" s="22" t="n">
        <v>133</v>
      </c>
      <c r="I113" s="22" t="s">
        <v>65</v>
      </c>
      <c r="J113" s="15" t="s">
        <v>244</v>
      </c>
    </row>
    <row r="114" customFormat="false" ht="45" hidden="true" customHeight="false" outlineLevel="0" collapsed="false">
      <c r="A114" s="20" t="s">
        <v>281</v>
      </c>
      <c r="B114" s="20" t="s">
        <v>282</v>
      </c>
      <c r="C114" s="21" t="n">
        <v>13500</v>
      </c>
      <c r="D114" s="20" t="s">
        <v>245</v>
      </c>
      <c r="E114" s="20" t="s">
        <v>246</v>
      </c>
      <c r="F114" s="20" t="s">
        <v>58</v>
      </c>
      <c r="G114" s="20" t="s">
        <v>59</v>
      </c>
      <c r="H114" s="22" t="n">
        <v>135</v>
      </c>
      <c r="I114" s="22" t="s">
        <v>65</v>
      </c>
      <c r="J114" s="15" t="s">
        <v>247</v>
      </c>
    </row>
    <row r="115" customFormat="false" ht="33.75" hidden="true" customHeight="false" outlineLevel="0" collapsed="false">
      <c r="A115" s="20" t="s">
        <v>281</v>
      </c>
      <c r="B115" s="20" t="s">
        <v>282</v>
      </c>
      <c r="C115" s="21" t="n">
        <v>13600</v>
      </c>
      <c r="D115" s="20" t="s">
        <v>248</v>
      </c>
      <c r="E115" s="20" t="s">
        <v>249</v>
      </c>
      <c r="F115" s="20" t="s">
        <v>112</v>
      </c>
      <c r="G115" s="20" t="s">
        <v>113</v>
      </c>
      <c r="H115" s="22" t="n">
        <v>136</v>
      </c>
      <c r="I115" s="22" t="s">
        <v>65</v>
      </c>
      <c r="J115" s="15" t="s">
        <v>250</v>
      </c>
    </row>
    <row r="116" customFormat="false" ht="67.5" hidden="true" customHeight="false" outlineLevel="0" collapsed="false">
      <c r="A116" s="20" t="s">
        <v>283</v>
      </c>
      <c r="B116" s="20" t="s">
        <v>284</v>
      </c>
      <c r="C116" s="21" t="n">
        <v>13900</v>
      </c>
      <c r="D116" s="20" t="s">
        <v>56</v>
      </c>
      <c r="E116" s="20" t="s">
        <v>57</v>
      </c>
      <c r="F116" s="20" t="s">
        <v>58</v>
      </c>
      <c r="G116" s="20" t="s">
        <v>59</v>
      </c>
      <c r="H116" s="22" t="n">
        <v>139</v>
      </c>
      <c r="I116" s="22" t="s">
        <v>65</v>
      </c>
      <c r="J116" s="15" t="s">
        <v>285</v>
      </c>
    </row>
    <row r="117" customFormat="false" ht="45" hidden="true" customHeight="false" outlineLevel="0" collapsed="false">
      <c r="A117" s="20" t="s">
        <v>283</v>
      </c>
      <c r="B117" s="20" t="s">
        <v>284</v>
      </c>
      <c r="C117" s="21" t="n">
        <v>14100</v>
      </c>
      <c r="D117" s="20" t="s">
        <v>254</v>
      </c>
      <c r="E117" s="20" t="s">
        <v>255</v>
      </c>
      <c r="F117" s="20" t="s">
        <v>58</v>
      </c>
      <c r="G117" s="20" t="s">
        <v>59</v>
      </c>
      <c r="H117" s="22" t="n">
        <v>141</v>
      </c>
      <c r="I117" s="22" t="s">
        <v>65</v>
      </c>
      <c r="J117" s="15" t="s">
        <v>256</v>
      </c>
    </row>
    <row r="118" customFormat="false" ht="33.75" hidden="true" customHeight="false" outlineLevel="0" collapsed="false">
      <c r="A118" s="20" t="s">
        <v>283</v>
      </c>
      <c r="B118" s="20" t="s">
        <v>284</v>
      </c>
      <c r="C118" s="21" t="n">
        <v>14200</v>
      </c>
      <c r="D118" s="20" t="s">
        <v>257</v>
      </c>
      <c r="E118" s="20" t="s">
        <v>258</v>
      </c>
      <c r="F118" s="20" t="s">
        <v>112</v>
      </c>
      <c r="G118" s="20" t="s">
        <v>113</v>
      </c>
      <c r="H118" s="22" t="n">
        <v>142</v>
      </c>
      <c r="I118" s="22" t="s">
        <v>65</v>
      </c>
      <c r="J118" s="15" t="s">
        <v>259</v>
      </c>
    </row>
    <row r="119" customFormat="false" ht="22.5" hidden="true" customHeight="false" outlineLevel="0" collapsed="false">
      <c r="A119" s="20" t="s">
        <v>286</v>
      </c>
      <c r="B119" s="20" t="s">
        <v>287</v>
      </c>
      <c r="C119" s="21" t="n">
        <v>14500</v>
      </c>
      <c r="D119" s="20" t="s">
        <v>56</v>
      </c>
      <c r="E119" s="20" t="s">
        <v>57</v>
      </c>
      <c r="F119" s="20" t="s">
        <v>58</v>
      </c>
      <c r="G119" s="20" t="s">
        <v>59</v>
      </c>
      <c r="H119" s="22" t="n">
        <v>145</v>
      </c>
      <c r="I119" s="22"/>
      <c r="J119" s="15" t="s">
        <v>60</v>
      </c>
    </row>
    <row r="120" customFormat="false" ht="67.5" hidden="true" customHeight="false" outlineLevel="0" collapsed="false">
      <c r="A120" s="20" t="s">
        <v>286</v>
      </c>
      <c r="B120" s="20" t="s">
        <v>287</v>
      </c>
      <c r="C120" s="21" t="n">
        <v>14700</v>
      </c>
      <c r="D120" s="20" t="s">
        <v>61</v>
      </c>
      <c r="E120" s="20" t="s">
        <v>62</v>
      </c>
      <c r="F120" s="20" t="s">
        <v>63</v>
      </c>
      <c r="G120" s="20" t="s">
        <v>64</v>
      </c>
      <c r="H120" s="22" t="n">
        <v>147</v>
      </c>
      <c r="I120" s="22" t="s">
        <v>65</v>
      </c>
      <c r="J120" s="15" t="s">
        <v>288</v>
      </c>
    </row>
    <row r="121" customFormat="false" ht="22.5" hidden="true" customHeight="false" outlineLevel="0" collapsed="false">
      <c r="A121" s="20" t="s">
        <v>286</v>
      </c>
      <c r="B121" s="20" t="s">
        <v>287</v>
      </c>
      <c r="C121" s="21" t="n">
        <v>14800</v>
      </c>
      <c r="D121" s="20" t="s">
        <v>67</v>
      </c>
      <c r="E121" s="20" t="s">
        <v>68</v>
      </c>
      <c r="F121" s="20" t="s">
        <v>63</v>
      </c>
      <c r="G121" s="20" t="s">
        <v>69</v>
      </c>
      <c r="H121" s="22" t="n">
        <v>148</v>
      </c>
      <c r="I121" s="22"/>
      <c r="J121" s="15" t="s">
        <v>70</v>
      </c>
    </row>
    <row r="122" customFormat="false" ht="11.25" hidden="true" customHeight="false" outlineLevel="0" collapsed="false">
      <c r="A122" s="20" t="s">
        <v>286</v>
      </c>
      <c r="B122" s="20" t="s">
        <v>287</v>
      </c>
      <c r="C122" s="21" t="n">
        <v>14900</v>
      </c>
      <c r="D122" s="20" t="s">
        <v>71</v>
      </c>
      <c r="E122" s="20" t="s">
        <v>72</v>
      </c>
      <c r="F122" s="20" t="s">
        <v>73</v>
      </c>
      <c r="G122" s="20" t="s">
        <v>74</v>
      </c>
      <c r="H122" s="22" t="n">
        <v>149</v>
      </c>
      <c r="I122" s="22" t="s">
        <v>65</v>
      </c>
      <c r="J122" s="15" t="s">
        <v>75</v>
      </c>
    </row>
    <row r="123" customFormat="false" ht="11.25" hidden="true" customHeight="false" outlineLevel="0" collapsed="false">
      <c r="A123" s="20" t="s">
        <v>286</v>
      </c>
      <c r="B123" s="20" t="s">
        <v>287</v>
      </c>
      <c r="C123" s="21" t="n">
        <v>15000</v>
      </c>
      <c r="D123" s="20" t="s">
        <v>76</v>
      </c>
      <c r="E123" s="20" t="s">
        <v>77</v>
      </c>
      <c r="F123" s="20" t="s">
        <v>73</v>
      </c>
      <c r="G123" s="20" t="s">
        <v>74</v>
      </c>
      <c r="H123" s="22" t="n">
        <v>150</v>
      </c>
      <c r="I123" s="22" t="s">
        <v>65</v>
      </c>
      <c r="J123" s="15" t="s">
        <v>78</v>
      </c>
    </row>
    <row r="124" customFormat="false" ht="22.5" hidden="true" customHeight="false" outlineLevel="0" collapsed="false">
      <c r="A124" s="20" t="s">
        <v>286</v>
      </c>
      <c r="B124" s="20" t="s">
        <v>287</v>
      </c>
      <c r="C124" s="21" t="n">
        <v>15100</v>
      </c>
      <c r="D124" s="20" t="s">
        <v>79</v>
      </c>
      <c r="E124" s="20" t="s">
        <v>80</v>
      </c>
      <c r="F124" s="20" t="s">
        <v>81</v>
      </c>
      <c r="G124" s="20" t="s">
        <v>82</v>
      </c>
      <c r="H124" s="22" t="n">
        <v>151</v>
      </c>
      <c r="I124" s="22" t="s">
        <v>65</v>
      </c>
      <c r="J124" s="15" t="s">
        <v>83</v>
      </c>
    </row>
    <row r="125" customFormat="false" ht="11.25" hidden="true" customHeight="false" outlineLevel="0" collapsed="false">
      <c r="A125" s="20" t="s">
        <v>286</v>
      </c>
      <c r="B125" s="20" t="s">
        <v>287</v>
      </c>
      <c r="C125" s="21" t="n">
        <v>111300</v>
      </c>
      <c r="D125" s="20" t="s">
        <v>289</v>
      </c>
      <c r="E125" s="20" t="s">
        <v>290</v>
      </c>
      <c r="F125" s="20" t="s">
        <v>58</v>
      </c>
      <c r="G125" s="20" t="s">
        <v>64</v>
      </c>
      <c r="H125" s="22" t="n">
        <v>1426</v>
      </c>
      <c r="I125" s="22"/>
      <c r="J125" s="15" t="s">
        <v>291</v>
      </c>
    </row>
    <row r="126" customFormat="false" ht="11.25" hidden="true" customHeight="false" outlineLevel="0" collapsed="false">
      <c r="A126" s="20" t="s">
        <v>286</v>
      </c>
      <c r="B126" s="20" t="s">
        <v>287</v>
      </c>
      <c r="C126" s="21" t="n">
        <v>111400</v>
      </c>
      <c r="D126" s="20" t="s">
        <v>292</v>
      </c>
      <c r="E126" s="20" t="s">
        <v>293</v>
      </c>
      <c r="F126" s="20" t="s">
        <v>63</v>
      </c>
      <c r="G126" s="20" t="s">
        <v>69</v>
      </c>
      <c r="H126" s="22" t="n">
        <v>1427</v>
      </c>
      <c r="I126" s="22"/>
      <c r="J126" s="15" t="s">
        <v>294</v>
      </c>
    </row>
    <row r="127" customFormat="false" ht="22.5" hidden="true" customHeight="false" outlineLevel="0" collapsed="false">
      <c r="A127" s="20" t="s">
        <v>286</v>
      </c>
      <c r="B127" s="20" t="s">
        <v>287</v>
      </c>
      <c r="C127" s="21" t="n">
        <v>111500</v>
      </c>
      <c r="D127" s="20" t="s">
        <v>84</v>
      </c>
      <c r="E127" s="20" t="s">
        <v>85</v>
      </c>
      <c r="F127" s="20" t="s">
        <v>58</v>
      </c>
      <c r="G127" s="20" t="s">
        <v>86</v>
      </c>
      <c r="H127" s="22" t="n">
        <v>1428</v>
      </c>
      <c r="I127" s="22"/>
      <c r="J127" s="15" t="s">
        <v>87</v>
      </c>
    </row>
    <row r="128" customFormat="false" ht="22.5" hidden="true" customHeight="false" outlineLevel="0" collapsed="false">
      <c r="A128" s="20" t="s">
        <v>286</v>
      </c>
      <c r="B128" s="20" t="s">
        <v>287</v>
      </c>
      <c r="C128" s="21" t="n">
        <v>111600</v>
      </c>
      <c r="D128" s="20" t="s">
        <v>88</v>
      </c>
      <c r="E128" s="20" t="s">
        <v>89</v>
      </c>
      <c r="F128" s="20" t="s">
        <v>63</v>
      </c>
      <c r="G128" s="20" t="s">
        <v>90</v>
      </c>
      <c r="H128" s="22" t="n">
        <v>1429</v>
      </c>
      <c r="I128" s="22"/>
      <c r="J128" s="15" t="s">
        <v>91</v>
      </c>
    </row>
    <row r="129" customFormat="false" ht="11.25" hidden="true" customHeight="false" outlineLevel="0" collapsed="false">
      <c r="A129" s="20" t="s">
        <v>286</v>
      </c>
      <c r="B129" s="20" t="s">
        <v>287</v>
      </c>
      <c r="C129" s="21" t="n">
        <v>15200</v>
      </c>
      <c r="D129" s="20" t="s">
        <v>92</v>
      </c>
      <c r="E129" s="20" t="s">
        <v>93</v>
      </c>
      <c r="F129" s="20" t="s">
        <v>73</v>
      </c>
      <c r="G129" s="20" t="s">
        <v>94</v>
      </c>
      <c r="H129" s="22" t="n">
        <v>152</v>
      </c>
      <c r="I129" s="22"/>
      <c r="J129" s="15" t="s">
        <v>95</v>
      </c>
    </row>
    <row r="130" customFormat="false" ht="11.25" hidden="true" customHeight="false" outlineLevel="0" collapsed="false">
      <c r="A130" s="20" t="s">
        <v>286</v>
      </c>
      <c r="B130" s="20" t="s">
        <v>287</v>
      </c>
      <c r="C130" s="21" t="n">
        <v>15300</v>
      </c>
      <c r="D130" s="20" t="s">
        <v>96</v>
      </c>
      <c r="E130" s="20" t="s">
        <v>97</v>
      </c>
      <c r="F130" s="20" t="s">
        <v>63</v>
      </c>
      <c r="G130" s="20" t="s">
        <v>69</v>
      </c>
      <c r="H130" s="22" t="n">
        <v>153</v>
      </c>
      <c r="I130" s="22"/>
      <c r="J130" s="15" t="s">
        <v>98</v>
      </c>
    </row>
    <row r="131" customFormat="false" ht="11.25" hidden="true" customHeight="false" outlineLevel="0" collapsed="false">
      <c r="A131" s="20" t="s">
        <v>286</v>
      </c>
      <c r="B131" s="20" t="s">
        <v>287</v>
      </c>
      <c r="C131" s="21" t="n">
        <v>15400</v>
      </c>
      <c r="D131" s="20" t="s">
        <v>99</v>
      </c>
      <c r="E131" s="20" t="s">
        <v>100</v>
      </c>
      <c r="F131" s="20" t="s">
        <v>101</v>
      </c>
      <c r="G131" s="20" t="s">
        <v>102</v>
      </c>
      <c r="H131" s="22" t="n">
        <v>154</v>
      </c>
      <c r="I131" s="22" t="s">
        <v>65</v>
      </c>
      <c r="J131" s="15" t="s">
        <v>103</v>
      </c>
    </row>
    <row r="132" customFormat="false" ht="90" hidden="true" customHeight="false" outlineLevel="0" collapsed="false">
      <c r="A132" s="20" t="s">
        <v>286</v>
      </c>
      <c r="B132" s="20" t="s">
        <v>287</v>
      </c>
      <c r="C132" s="21" t="n">
        <v>15500</v>
      </c>
      <c r="D132" s="20" t="s">
        <v>115</v>
      </c>
      <c r="E132" s="20" t="s">
        <v>116</v>
      </c>
      <c r="F132" s="20" t="s">
        <v>63</v>
      </c>
      <c r="G132" s="20" t="s">
        <v>69</v>
      </c>
      <c r="H132" s="22" t="n">
        <v>155</v>
      </c>
      <c r="I132" s="22"/>
      <c r="J132" s="15" t="s">
        <v>117</v>
      </c>
    </row>
    <row r="133" customFormat="false" ht="22.5" hidden="true" customHeight="false" outlineLevel="0" collapsed="false">
      <c r="A133" s="20" t="s">
        <v>286</v>
      </c>
      <c r="B133" s="20" t="s">
        <v>287</v>
      </c>
      <c r="C133" s="21" t="n">
        <v>15600</v>
      </c>
      <c r="D133" s="20" t="s">
        <v>118</v>
      </c>
      <c r="E133" s="20" t="s">
        <v>119</v>
      </c>
      <c r="F133" s="20" t="s">
        <v>120</v>
      </c>
      <c r="G133" s="20" t="s">
        <v>121</v>
      </c>
      <c r="H133" s="22" t="n">
        <v>156</v>
      </c>
      <c r="I133" s="22"/>
      <c r="J133" s="15" t="s">
        <v>122</v>
      </c>
    </row>
    <row r="134" customFormat="false" ht="11.25" hidden="true" customHeight="false" outlineLevel="0" collapsed="false">
      <c r="A134" s="20" t="s">
        <v>286</v>
      </c>
      <c r="B134" s="20" t="s">
        <v>287</v>
      </c>
      <c r="C134" s="21" t="n">
        <v>111700</v>
      </c>
      <c r="D134" s="20" t="s">
        <v>123</v>
      </c>
      <c r="E134" s="20" t="s">
        <v>124</v>
      </c>
      <c r="F134" s="20" t="s">
        <v>125</v>
      </c>
      <c r="G134" s="20" t="s">
        <v>126</v>
      </c>
      <c r="H134" s="22" t="n">
        <v>1430</v>
      </c>
      <c r="I134" s="22"/>
      <c r="J134" s="15" t="s">
        <v>127</v>
      </c>
    </row>
    <row r="135" customFormat="false" ht="67.5" hidden="true" customHeight="false" outlineLevel="0" collapsed="false">
      <c r="A135" s="20" t="s">
        <v>286</v>
      </c>
      <c r="B135" s="20" t="s">
        <v>287</v>
      </c>
      <c r="C135" s="21" t="n">
        <v>16100</v>
      </c>
      <c r="D135" s="20" t="s">
        <v>295</v>
      </c>
      <c r="E135" s="20" t="s">
        <v>296</v>
      </c>
      <c r="F135" s="20" t="s">
        <v>130</v>
      </c>
      <c r="G135" s="20" t="s">
        <v>131</v>
      </c>
      <c r="H135" s="22" t="n">
        <v>161</v>
      </c>
      <c r="I135" s="22"/>
      <c r="J135" s="15" t="s">
        <v>297</v>
      </c>
    </row>
    <row r="136" customFormat="false" ht="56.25" hidden="true" customHeight="false" outlineLevel="0" collapsed="false">
      <c r="A136" s="20" t="s">
        <v>286</v>
      </c>
      <c r="B136" s="20" t="s">
        <v>287</v>
      </c>
      <c r="C136" s="21" t="n">
        <v>16200</v>
      </c>
      <c r="D136" s="20" t="s">
        <v>133</v>
      </c>
      <c r="E136" s="20" t="s">
        <v>134</v>
      </c>
      <c r="F136" s="20" t="s">
        <v>130</v>
      </c>
      <c r="G136" s="20" t="s">
        <v>131</v>
      </c>
      <c r="H136" s="22" t="n">
        <v>162</v>
      </c>
      <c r="I136" s="22" t="s">
        <v>65</v>
      </c>
      <c r="J136" s="15" t="s">
        <v>135</v>
      </c>
    </row>
    <row r="137" customFormat="false" ht="22.5" hidden="true" customHeight="false" outlineLevel="0" collapsed="false">
      <c r="A137" s="20" t="s">
        <v>286</v>
      </c>
      <c r="B137" s="20" t="s">
        <v>287</v>
      </c>
      <c r="C137" s="21" t="n">
        <v>16300</v>
      </c>
      <c r="D137" s="20" t="s">
        <v>136</v>
      </c>
      <c r="E137" s="20" t="s">
        <v>137</v>
      </c>
      <c r="F137" s="20" t="s">
        <v>112</v>
      </c>
      <c r="G137" s="20" t="s">
        <v>113</v>
      </c>
      <c r="H137" s="22" t="n">
        <v>163</v>
      </c>
      <c r="I137" s="22" t="s">
        <v>65</v>
      </c>
      <c r="J137" s="15" t="s">
        <v>138</v>
      </c>
    </row>
    <row r="138" customFormat="false" ht="22.5" hidden="true" customHeight="false" outlineLevel="0" collapsed="false">
      <c r="A138" s="20" t="s">
        <v>286</v>
      </c>
      <c r="B138" s="20" t="s">
        <v>287</v>
      </c>
      <c r="C138" s="21" t="n">
        <v>16400</v>
      </c>
      <c r="D138" s="20" t="s">
        <v>139</v>
      </c>
      <c r="E138" s="20" t="s">
        <v>140</v>
      </c>
      <c r="F138" s="20" t="s">
        <v>63</v>
      </c>
      <c r="G138" s="20" t="s">
        <v>141</v>
      </c>
      <c r="H138" s="22" t="n">
        <v>164</v>
      </c>
      <c r="I138" s="22"/>
      <c r="J138" s="15" t="s">
        <v>142</v>
      </c>
    </row>
    <row r="139" customFormat="false" ht="33.75" hidden="true" customHeight="false" outlineLevel="0" collapsed="false">
      <c r="A139" s="20" t="s">
        <v>286</v>
      </c>
      <c r="B139" s="20" t="s">
        <v>287</v>
      </c>
      <c r="C139" s="21" t="n">
        <v>16500</v>
      </c>
      <c r="D139" s="20" t="s">
        <v>143</v>
      </c>
      <c r="E139" s="20" t="s">
        <v>144</v>
      </c>
      <c r="F139" s="20" t="s">
        <v>145</v>
      </c>
      <c r="G139" s="20" t="s">
        <v>146</v>
      </c>
      <c r="H139" s="22" t="n">
        <v>165</v>
      </c>
      <c r="I139" s="22"/>
      <c r="J139" s="15" t="s">
        <v>262</v>
      </c>
    </row>
    <row r="140" customFormat="false" ht="11.25" hidden="true" customHeight="false" outlineLevel="0" collapsed="false">
      <c r="A140" s="20" t="s">
        <v>286</v>
      </c>
      <c r="B140" s="20" t="s">
        <v>287</v>
      </c>
      <c r="C140" s="21" t="n">
        <v>16600</v>
      </c>
      <c r="D140" s="20" t="s">
        <v>298</v>
      </c>
      <c r="E140" s="20" t="s">
        <v>299</v>
      </c>
      <c r="F140" s="20" t="s">
        <v>73</v>
      </c>
      <c r="G140" s="20" t="s">
        <v>74</v>
      </c>
      <c r="H140" s="22" t="n">
        <v>166</v>
      </c>
      <c r="I140" s="22" t="s">
        <v>65</v>
      </c>
      <c r="J140" s="15" t="s">
        <v>300</v>
      </c>
    </row>
    <row r="141" customFormat="false" ht="11.25" hidden="true" customHeight="false" outlineLevel="0" collapsed="false">
      <c r="A141" s="20" t="s">
        <v>286</v>
      </c>
      <c r="B141" s="20" t="s">
        <v>287</v>
      </c>
      <c r="C141" s="21" t="n">
        <v>16700</v>
      </c>
      <c r="D141" s="20" t="s">
        <v>301</v>
      </c>
      <c r="E141" s="20" t="s">
        <v>302</v>
      </c>
      <c r="F141" s="20" t="s">
        <v>303</v>
      </c>
      <c r="G141" s="20" t="s">
        <v>304</v>
      </c>
      <c r="H141" s="22" t="n">
        <v>167</v>
      </c>
      <c r="I141" s="22"/>
      <c r="J141" s="15" t="s">
        <v>305</v>
      </c>
    </row>
    <row r="142" customFormat="false" ht="101.25" hidden="true" customHeight="false" outlineLevel="0" collapsed="false">
      <c r="A142" s="20" t="s">
        <v>286</v>
      </c>
      <c r="B142" s="20" t="s">
        <v>287</v>
      </c>
      <c r="C142" s="21" t="n">
        <v>16800</v>
      </c>
      <c r="D142" s="20" t="s">
        <v>306</v>
      </c>
      <c r="E142" s="20" t="s">
        <v>307</v>
      </c>
      <c r="F142" s="20" t="s">
        <v>308</v>
      </c>
      <c r="G142" s="20" t="s">
        <v>309</v>
      </c>
      <c r="H142" s="22" t="n">
        <v>168</v>
      </c>
      <c r="I142" s="22" t="s">
        <v>65</v>
      </c>
      <c r="J142" s="15" t="s">
        <v>310</v>
      </c>
    </row>
    <row r="143" customFormat="false" ht="45" hidden="true" customHeight="false" outlineLevel="0" collapsed="false">
      <c r="A143" s="20" t="s">
        <v>286</v>
      </c>
      <c r="B143" s="20" t="s">
        <v>287</v>
      </c>
      <c r="C143" s="21" t="n">
        <v>16900</v>
      </c>
      <c r="D143" s="20" t="s">
        <v>311</v>
      </c>
      <c r="E143" s="20" t="s">
        <v>312</v>
      </c>
      <c r="F143" s="20" t="s">
        <v>313</v>
      </c>
      <c r="G143" s="20" t="s">
        <v>314</v>
      </c>
      <c r="H143" s="22" t="n">
        <v>169</v>
      </c>
      <c r="I143" s="22"/>
      <c r="J143" s="15" t="s">
        <v>315</v>
      </c>
    </row>
    <row r="144" customFormat="false" ht="22.5" hidden="true" customHeight="false" outlineLevel="0" collapsed="false">
      <c r="A144" s="20" t="s">
        <v>286</v>
      </c>
      <c r="B144" s="20" t="s">
        <v>287</v>
      </c>
      <c r="C144" s="21" t="n">
        <v>17000</v>
      </c>
      <c r="D144" s="20" t="s">
        <v>153</v>
      </c>
      <c r="E144" s="20" t="s">
        <v>154</v>
      </c>
      <c r="F144" s="20" t="s">
        <v>155</v>
      </c>
      <c r="G144" s="20" t="s">
        <v>156</v>
      </c>
      <c r="H144" s="22" t="n">
        <v>170</v>
      </c>
      <c r="I144" s="22" t="s">
        <v>65</v>
      </c>
      <c r="J144" s="15" t="s">
        <v>157</v>
      </c>
    </row>
    <row r="145" customFormat="false" ht="78.75" hidden="true" customHeight="false" outlineLevel="0" collapsed="false">
      <c r="A145" s="20" t="s">
        <v>286</v>
      </c>
      <c r="B145" s="20" t="s">
        <v>287</v>
      </c>
      <c r="C145" s="21" t="n">
        <v>17100</v>
      </c>
      <c r="D145" s="20" t="s">
        <v>158</v>
      </c>
      <c r="E145" s="20" t="s">
        <v>159</v>
      </c>
      <c r="F145" s="20" t="s">
        <v>155</v>
      </c>
      <c r="G145" s="20" t="s">
        <v>156</v>
      </c>
      <c r="H145" s="22" t="n">
        <v>171</v>
      </c>
      <c r="I145" s="22"/>
      <c r="J145" s="15" t="s">
        <v>160</v>
      </c>
    </row>
    <row r="146" customFormat="false" ht="22.5" hidden="true" customHeight="false" outlineLevel="0" collapsed="false">
      <c r="A146" s="20" t="s">
        <v>286</v>
      </c>
      <c r="B146" s="20" t="s">
        <v>287</v>
      </c>
      <c r="C146" s="21" t="n">
        <v>17200</v>
      </c>
      <c r="D146" s="20" t="s">
        <v>161</v>
      </c>
      <c r="E146" s="20" t="s">
        <v>162</v>
      </c>
      <c r="F146" s="20" t="s">
        <v>120</v>
      </c>
      <c r="G146" s="20" t="s">
        <v>121</v>
      </c>
      <c r="H146" s="22" t="n">
        <v>172</v>
      </c>
      <c r="I146" s="22"/>
      <c r="J146" s="15" t="s">
        <v>163</v>
      </c>
    </row>
    <row r="147" customFormat="false" ht="33.75" hidden="true" customHeight="false" outlineLevel="0" collapsed="false">
      <c r="A147" s="20" t="s">
        <v>286</v>
      </c>
      <c r="B147" s="20" t="s">
        <v>287</v>
      </c>
      <c r="C147" s="21" t="n">
        <v>17300</v>
      </c>
      <c r="D147" s="20" t="s">
        <v>316</v>
      </c>
      <c r="E147" s="20" t="s">
        <v>317</v>
      </c>
      <c r="F147" s="20" t="s">
        <v>120</v>
      </c>
      <c r="G147" s="20" t="s">
        <v>121</v>
      </c>
      <c r="H147" s="22" t="n">
        <v>173</v>
      </c>
      <c r="I147" s="22"/>
      <c r="J147" s="15" t="s">
        <v>166</v>
      </c>
    </row>
    <row r="148" customFormat="false" ht="33.75" hidden="true" customHeight="false" outlineLevel="0" collapsed="false">
      <c r="A148" s="20" t="s">
        <v>286</v>
      </c>
      <c r="B148" s="20" t="s">
        <v>287</v>
      </c>
      <c r="C148" s="21" t="n">
        <v>17400</v>
      </c>
      <c r="D148" s="20" t="s">
        <v>318</v>
      </c>
      <c r="E148" s="20" t="s">
        <v>319</v>
      </c>
      <c r="F148" s="20" t="s">
        <v>120</v>
      </c>
      <c r="G148" s="20" t="s">
        <v>121</v>
      </c>
      <c r="H148" s="22" t="n">
        <v>174</v>
      </c>
      <c r="I148" s="22"/>
      <c r="J148" s="15" t="s">
        <v>169</v>
      </c>
    </row>
    <row r="149" customFormat="false" ht="67.5" hidden="true" customHeight="false" outlineLevel="0" collapsed="false">
      <c r="A149" s="20" t="s">
        <v>286</v>
      </c>
      <c r="B149" s="20" t="s">
        <v>287</v>
      </c>
      <c r="C149" s="21" t="n">
        <v>17500</v>
      </c>
      <c r="D149" s="20" t="s">
        <v>191</v>
      </c>
      <c r="E149" s="20" t="s">
        <v>192</v>
      </c>
      <c r="F149" s="20" t="s">
        <v>112</v>
      </c>
      <c r="G149" s="20" t="s">
        <v>113</v>
      </c>
      <c r="H149" s="22" t="n">
        <v>175</v>
      </c>
      <c r="I149" s="22" t="s">
        <v>65</v>
      </c>
      <c r="J149" s="15" t="s">
        <v>193</v>
      </c>
    </row>
    <row r="150" customFormat="false" ht="11.25" hidden="true" customHeight="false" outlineLevel="0" collapsed="false">
      <c r="A150" s="20" t="s">
        <v>286</v>
      </c>
      <c r="B150" s="20" t="s">
        <v>287</v>
      </c>
      <c r="C150" s="21" t="n">
        <v>17600</v>
      </c>
      <c r="D150" s="20" t="s">
        <v>194</v>
      </c>
      <c r="E150" s="20" t="s">
        <v>195</v>
      </c>
      <c r="F150" s="20" t="s">
        <v>125</v>
      </c>
      <c r="G150" s="20" t="s">
        <v>126</v>
      </c>
      <c r="H150" s="22" t="n">
        <v>176</v>
      </c>
      <c r="I150" s="22" t="s">
        <v>65</v>
      </c>
      <c r="J150" s="15" t="s">
        <v>196</v>
      </c>
    </row>
    <row r="151" customFormat="false" ht="11.25" hidden="true" customHeight="false" outlineLevel="0" collapsed="false">
      <c r="A151" s="20" t="s">
        <v>286</v>
      </c>
      <c r="B151" s="20" t="s">
        <v>287</v>
      </c>
      <c r="C151" s="21" t="n">
        <v>17700</v>
      </c>
      <c r="D151" s="20" t="s">
        <v>320</v>
      </c>
      <c r="E151" s="20" t="s">
        <v>321</v>
      </c>
      <c r="F151" s="20" t="s">
        <v>125</v>
      </c>
      <c r="G151" s="20" t="s">
        <v>126</v>
      </c>
      <c r="H151" s="22" t="n">
        <v>177</v>
      </c>
      <c r="I151" s="22"/>
      <c r="J151" s="15" t="s">
        <v>322</v>
      </c>
    </row>
    <row r="152" customFormat="false" ht="33.75" hidden="true" customHeight="false" outlineLevel="0" collapsed="false">
      <c r="A152" s="20" t="s">
        <v>286</v>
      </c>
      <c r="B152" s="20" t="s">
        <v>287</v>
      </c>
      <c r="C152" s="21" t="n">
        <v>17800</v>
      </c>
      <c r="D152" s="20" t="s">
        <v>197</v>
      </c>
      <c r="E152" s="20" t="s">
        <v>198</v>
      </c>
      <c r="F152" s="20" t="s">
        <v>125</v>
      </c>
      <c r="G152" s="20" t="s">
        <v>126</v>
      </c>
      <c r="H152" s="22" t="n">
        <v>178</v>
      </c>
      <c r="I152" s="22"/>
      <c r="J152" s="15" t="s">
        <v>199</v>
      </c>
    </row>
    <row r="153" customFormat="false" ht="67.5" hidden="true" customHeight="false" outlineLevel="0" collapsed="false">
      <c r="A153" s="20" t="s">
        <v>286</v>
      </c>
      <c r="B153" s="20" t="s">
        <v>287</v>
      </c>
      <c r="C153" s="21" t="n">
        <v>17900</v>
      </c>
      <c r="D153" s="20" t="s">
        <v>200</v>
      </c>
      <c r="E153" s="20" t="s">
        <v>277</v>
      </c>
      <c r="F153" s="20" t="s">
        <v>125</v>
      </c>
      <c r="G153" s="20" t="s">
        <v>126</v>
      </c>
      <c r="H153" s="22" t="n">
        <v>179</v>
      </c>
      <c r="I153" s="22"/>
      <c r="J153" s="15" t="s">
        <v>202</v>
      </c>
    </row>
    <row r="154" customFormat="false" ht="45" hidden="true" customHeight="false" outlineLevel="0" collapsed="false">
      <c r="A154" s="20" t="s">
        <v>286</v>
      </c>
      <c r="B154" s="20" t="s">
        <v>287</v>
      </c>
      <c r="C154" s="21" t="n">
        <v>18000</v>
      </c>
      <c r="D154" s="20" t="s">
        <v>203</v>
      </c>
      <c r="E154" s="20" t="s">
        <v>278</v>
      </c>
      <c r="F154" s="20" t="s">
        <v>125</v>
      </c>
      <c r="G154" s="20" t="s">
        <v>126</v>
      </c>
      <c r="H154" s="22" t="n">
        <v>180</v>
      </c>
      <c r="I154" s="22"/>
      <c r="J154" s="15" t="s">
        <v>205</v>
      </c>
    </row>
    <row r="155" customFormat="false" ht="45" hidden="true" customHeight="false" outlineLevel="0" collapsed="false">
      <c r="A155" s="20" t="s">
        <v>286</v>
      </c>
      <c r="B155" s="20" t="s">
        <v>287</v>
      </c>
      <c r="C155" s="21" t="n">
        <v>18100</v>
      </c>
      <c r="D155" s="20" t="s">
        <v>206</v>
      </c>
      <c r="E155" s="20" t="s">
        <v>207</v>
      </c>
      <c r="F155" s="20" t="s">
        <v>112</v>
      </c>
      <c r="G155" s="20" t="s">
        <v>113</v>
      </c>
      <c r="H155" s="22" t="n">
        <v>181</v>
      </c>
      <c r="I155" s="22"/>
      <c r="J155" s="15" t="s">
        <v>208</v>
      </c>
    </row>
    <row r="156" customFormat="false" ht="101.25" hidden="true" customHeight="false" outlineLevel="0" collapsed="false">
      <c r="A156" s="20" t="s">
        <v>286</v>
      </c>
      <c r="B156" s="20" t="s">
        <v>287</v>
      </c>
      <c r="C156" s="21" t="n">
        <v>18200</v>
      </c>
      <c r="D156" s="20" t="s">
        <v>209</v>
      </c>
      <c r="E156" s="20" t="s">
        <v>210</v>
      </c>
      <c r="F156" s="20" t="s">
        <v>130</v>
      </c>
      <c r="G156" s="20" t="s">
        <v>131</v>
      </c>
      <c r="H156" s="22" t="n">
        <v>182</v>
      </c>
      <c r="I156" s="22"/>
      <c r="J156" s="15" t="s">
        <v>211</v>
      </c>
    </row>
    <row r="157" customFormat="false" ht="78.75" hidden="true" customHeight="false" outlineLevel="0" collapsed="false">
      <c r="A157" s="20" t="s">
        <v>286</v>
      </c>
      <c r="B157" s="20" t="s">
        <v>287</v>
      </c>
      <c r="C157" s="21" t="n">
        <v>18300</v>
      </c>
      <c r="D157" s="20" t="s">
        <v>212</v>
      </c>
      <c r="E157" s="20" t="s">
        <v>213</v>
      </c>
      <c r="F157" s="20" t="s">
        <v>130</v>
      </c>
      <c r="G157" s="20" t="s">
        <v>131</v>
      </c>
      <c r="H157" s="22" t="n">
        <v>183</v>
      </c>
      <c r="I157" s="22" t="s">
        <v>65</v>
      </c>
      <c r="J157" s="15" t="s">
        <v>214</v>
      </c>
    </row>
    <row r="158" customFormat="false" ht="11.25" hidden="true" customHeight="false" outlineLevel="0" collapsed="false">
      <c r="A158" s="20" t="s">
        <v>286</v>
      </c>
      <c r="B158" s="20" t="s">
        <v>287</v>
      </c>
      <c r="C158" s="21" t="n">
        <v>18400</v>
      </c>
      <c r="D158" s="20" t="s">
        <v>323</v>
      </c>
      <c r="E158" s="20" t="s">
        <v>324</v>
      </c>
      <c r="F158" s="20" t="s">
        <v>125</v>
      </c>
      <c r="G158" s="20" t="s">
        <v>126</v>
      </c>
      <c r="H158" s="22" t="n">
        <v>184</v>
      </c>
      <c r="I158" s="22"/>
      <c r="J158" s="15" t="s">
        <v>325</v>
      </c>
    </row>
    <row r="159" customFormat="false" ht="56.25" hidden="true" customHeight="false" outlineLevel="0" collapsed="false">
      <c r="A159" s="20" t="s">
        <v>286</v>
      </c>
      <c r="B159" s="20" t="s">
        <v>287</v>
      </c>
      <c r="C159" s="21" t="n">
        <v>18500</v>
      </c>
      <c r="D159" s="20" t="s">
        <v>215</v>
      </c>
      <c r="E159" s="20" t="s">
        <v>216</v>
      </c>
      <c r="F159" s="20" t="s">
        <v>112</v>
      </c>
      <c r="G159" s="20" t="s">
        <v>113</v>
      </c>
      <c r="H159" s="22" t="n">
        <v>185</v>
      </c>
      <c r="I159" s="22" t="s">
        <v>65</v>
      </c>
      <c r="J159" s="15" t="s">
        <v>217</v>
      </c>
    </row>
    <row r="160" customFormat="false" ht="22.5" hidden="true" customHeight="false" outlineLevel="0" collapsed="false">
      <c r="A160" s="20" t="s">
        <v>286</v>
      </c>
      <c r="B160" s="20" t="s">
        <v>287</v>
      </c>
      <c r="C160" s="21" t="n">
        <v>18600</v>
      </c>
      <c r="D160" s="20" t="s">
        <v>326</v>
      </c>
      <c r="E160" s="20" t="s">
        <v>327</v>
      </c>
      <c r="F160" s="20" t="s">
        <v>58</v>
      </c>
      <c r="G160" s="20" t="s">
        <v>220</v>
      </c>
      <c r="H160" s="22" t="n">
        <v>186</v>
      </c>
      <c r="I160" s="22"/>
      <c r="J160" s="15" t="s">
        <v>221</v>
      </c>
    </row>
    <row r="161" customFormat="false" ht="22.5" hidden="true" customHeight="false" outlineLevel="0" collapsed="false">
      <c r="A161" s="20" t="s">
        <v>286</v>
      </c>
      <c r="B161" s="20" t="s">
        <v>287</v>
      </c>
      <c r="C161" s="21" t="n">
        <v>18700</v>
      </c>
      <c r="D161" s="20" t="s">
        <v>224</v>
      </c>
      <c r="E161" s="20" t="s">
        <v>225</v>
      </c>
      <c r="F161" s="20" t="s">
        <v>58</v>
      </c>
      <c r="G161" s="20" t="s">
        <v>220</v>
      </c>
      <c r="H161" s="22" t="n">
        <v>187</v>
      </c>
      <c r="I161" s="22"/>
      <c r="J161" s="15" t="s">
        <v>221</v>
      </c>
    </row>
    <row r="162" customFormat="false" ht="22.5" hidden="true" customHeight="false" outlineLevel="0" collapsed="false">
      <c r="A162" s="20" t="s">
        <v>286</v>
      </c>
      <c r="B162" s="20" t="s">
        <v>287</v>
      </c>
      <c r="C162" s="21" t="n">
        <v>18800</v>
      </c>
      <c r="D162" s="20" t="s">
        <v>328</v>
      </c>
      <c r="E162" s="20" t="s">
        <v>329</v>
      </c>
      <c r="F162" s="20" t="s">
        <v>58</v>
      </c>
      <c r="G162" s="20" t="s">
        <v>220</v>
      </c>
      <c r="H162" s="22" t="n">
        <v>188</v>
      </c>
      <c r="I162" s="22"/>
      <c r="J162" s="15" t="s">
        <v>221</v>
      </c>
    </row>
    <row r="163" customFormat="false" ht="22.5" hidden="true" customHeight="false" outlineLevel="0" collapsed="false">
      <c r="A163" s="20" t="s">
        <v>286</v>
      </c>
      <c r="B163" s="20" t="s">
        <v>287</v>
      </c>
      <c r="C163" s="21" t="n">
        <v>18900</v>
      </c>
      <c r="D163" s="20" t="s">
        <v>226</v>
      </c>
      <c r="E163" s="20" t="s">
        <v>227</v>
      </c>
      <c r="F163" s="20" t="s">
        <v>58</v>
      </c>
      <c r="G163" s="20" t="s">
        <v>220</v>
      </c>
      <c r="H163" s="22" t="n">
        <v>189</v>
      </c>
      <c r="I163" s="22"/>
      <c r="J163" s="15" t="s">
        <v>221</v>
      </c>
    </row>
    <row r="164" customFormat="false" ht="22.5" hidden="true" customHeight="false" outlineLevel="0" collapsed="false">
      <c r="A164" s="20" t="s">
        <v>286</v>
      </c>
      <c r="B164" s="20" t="s">
        <v>287</v>
      </c>
      <c r="C164" s="21" t="n">
        <v>19000</v>
      </c>
      <c r="D164" s="20" t="s">
        <v>228</v>
      </c>
      <c r="E164" s="20" t="s">
        <v>229</v>
      </c>
      <c r="F164" s="20" t="s">
        <v>58</v>
      </c>
      <c r="G164" s="20" t="s">
        <v>220</v>
      </c>
      <c r="H164" s="22" t="n">
        <v>190</v>
      </c>
      <c r="I164" s="22"/>
      <c r="J164" s="15" t="s">
        <v>221</v>
      </c>
    </row>
    <row r="165" customFormat="false" ht="22.5" hidden="true" customHeight="false" outlineLevel="0" collapsed="false">
      <c r="A165" s="20" t="s">
        <v>286</v>
      </c>
      <c r="B165" s="20" t="s">
        <v>287</v>
      </c>
      <c r="C165" s="21" t="n">
        <v>19100</v>
      </c>
      <c r="D165" s="20" t="s">
        <v>230</v>
      </c>
      <c r="E165" s="20" t="s">
        <v>231</v>
      </c>
      <c r="F165" s="20" t="s">
        <v>58</v>
      </c>
      <c r="G165" s="20" t="s">
        <v>220</v>
      </c>
      <c r="H165" s="22" t="n">
        <v>191</v>
      </c>
      <c r="I165" s="22"/>
      <c r="J165" s="15" t="s">
        <v>221</v>
      </c>
    </row>
    <row r="166" customFormat="false" ht="22.5" hidden="true" customHeight="false" outlineLevel="0" collapsed="false">
      <c r="A166" s="20" t="s">
        <v>286</v>
      </c>
      <c r="B166" s="20" t="s">
        <v>287</v>
      </c>
      <c r="C166" s="21" t="n">
        <v>19200</v>
      </c>
      <c r="D166" s="20" t="s">
        <v>330</v>
      </c>
      <c r="E166" s="20" t="s">
        <v>331</v>
      </c>
      <c r="F166" s="20" t="s">
        <v>58</v>
      </c>
      <c r="G166" s="20" t="s">
        <v>220</v>
      </c>
      <c r="H166" s="22" t="n">
        <v>192</v>
      </c>
      <c r="I166" s="22"/>
      <c r="J166" s="15" t="s">
        <v>221</v>
      </c>
    </row>
    <row r="167" customFormat="false" ht="22.5" hidden="true" customHeight="false" outlineLevel="0" collapsed="false">
      <c r="A167" s="20" t="s">
        <v>286</v>
      </c>
      <c r="B167" s="20" t="s">
        <v>287</v>
      </c>
      <c r="C167" s="21" t="n">
        <v>19300</v>
      </c>
      <c r="D167" s="20" t="s">
        <v>332</v>
      </c>
      <c r="E167" s="20" t="s">
        <v>333</v>
      </c>
      <c r="F167" s="20" t="s">
        <v>58</v>
      </c>
      <c r="G167" s="20" t="s">
        <v>220</v>
      </c>
      <c r="H167" s="22" t="n">
        <v>193</v>
      </c>
      <c r="I167" s="22"/>
      <c r="J167" s="15" t="s">
        <v>221</v>
      </c>
    </row>
    <row r="168" customFormat="false" ht="11.25" hidden="true" customHeight="false" outlineLevel="0" collapsed="false">
      <c r="A168" s="20" t="s">
        <v>286</v>
      </c>
      <c r="B168" s="20" t="s">
        <v>287</v>
      </c>
      <c r="C168" s="21" t="n">
        <v>19400</v>
      </c>
      <c r="D168" s="20" t="s">
        <v>238</v>
      </c>
      <c r="E168" s="20" t="s">
        <v>239</v>
      </c>
      <c r="F168" s="20" t="s">
        <v>240</v>
      </c>
      <c r="G168" s="20" t="s">
        <v>241</v>
      </c>
      <c r="H168" s="22" t="n">
        <v>194</v>
      </c>
      <c r="I168" s="22"/>
      <c r="J168" s="15" t="s">
        <v>4</v>
      </c>
    </row>
    <row r="169" customFormat="false" ht="33.75" hidden="true" customHeight="false" outlineLevel="0" collapsed="false">
      <c r="A169" s="20" t="s">
        <v>334</v>
      </c>
      <c r="B169" s="20" t="s">
        <v>335</v>
      </c>
      <c r="C169" s="21" t="n">
        <v>19700</v>
      </c>
      <c r="D169" s="20" t="s">
        <v>56</v>
      </c>
      <c r="E169" s="20" t="s">
        <v>57</v>
      </c>
      <c r="F169" s="20" t="s">
        <v>58</v>
      </c>
      <c r="G169" s="20" t="s">
        <v>59</v>
      </c>
      <c r="H169" s="22" t="n">
        <v>197</v>
      </c>
      <c r="I169" s="22"/>
      <c r="J169" s="15" t="s">
        <v>336</v>
      </c>
    </row>
    <row r="170" customFormat="false" ht="22.5" hidden="true" customHeight="false" outlineLevel="0" collapsed="false">
      <c r="A170" s="20" t="s">
        <v>334</v>
      </c>
      <c r="B170" s="20" t="s">
        <v>335</v>
      </c>
      <c r="C170" s="21" t="n">
        <v>19900</v>
      </c>
      <c r="D170" s="20" t="s">
        <v>136</v>
      </c>
      <c r="E170" s="20" t="s">
        <v>137</v>
      </c>
      <c r="F170" s="20" t="s">
        <v>112</v>
      </c>
      <c r="G170" s="20" t="s">
        <v>113</v>
      </c>
      <c r="H170" s="22" t="n">
        <v>199</v>
      </c>
      <c r="I170" s="22"/>
      <c r="J170" s="15" t="s">
        <v>138</v>
      </c>
    </row>
    <row r="171" customFormat="false" ht="56.25" hidden="true" customHeight="false" outlineLevel="0" collapsed="false">
      <c r="A171" s="20" t="s">
        <v>334</v>
      </c>
      <c r="B171" s="20" t="s">
        <v>335</v>
      </c>
      <c r="C171" s="21" t="n">
        <v>20000</v>
      </c>
      <c r="D171" s="20" t="s">
        <v>337</v>
      </c>
      <c r="E171" s="20" t="s">
        <v>338</v>
      </c>
      <c r="F171" s="20" t="s">
        <v>130</v>
      </c>
      <c r="G171" s="20" t="s">
        <v>131</v>
      </c>
      <c r="H171" s="22" t="n">
        <v>200</v>
      </c>
      <c r="I171" s="22"/>
      <c r="J171" s="15" t="s">
        <v>339</v>
      </c>
    </row>
    <row r="172" customFormat="false" ht="78.75" hidden="true" customHeight="false" outlineLevel="0" collapsed="false">
      <c r="A172" s="20" t="s">
        <v>334</v>
      </c>
      <c r="B172" s="20" t="s">
        <v>335</v>
      </c>
      <c r="C172" s="21" t="n">
        <v>20100</v>
      </c>
      <c r="D172" s="20" t="s">
        <v>133</v>
      </c>
      <c r="E172" s="20" t="s">
        <v>134</v>
      </c>
      <c r="F172" s="20" t="s">
        <v>130</v>
      </c>
      <c r="G172" s="20" t="s">
        <v>131</v>
      </c>
      <c r="H172" s="22" t="n">
        <v>201</v>
      </c>
      <c r="I172" s="22"/>
      <c r="J172" s="15" t="s">
        <v>340</v>
      </c>
    </row>
    <row r="173" customFormat="false" ht="11.25" hidden="true" customHeight="false" outlineLevel="0" collapsed="false">
      <c r="A173" s="20" t="s">
        <v>334</v>
      </c>
      <c r="B173" s="20" t="s">
        <v>335</v>
      </c>
      <c r="C173" s="21" t="n">
        <v>20200</v>
      </c>
      <c r="D173" s="20" t="s">
        <v>341</v>
      </c>
      <c r="E173" s="20" t="s">
        <v>341</v>
      </c>
      <c r="F173" s="20" t="s">
        <v>308</v>
      </c>
      <c r="G173" s="20" t="s">
        <v>309</v>
      </c>
      <c r="H173" s="22" t="n">
        <v>202</v>
      </c>
      <c r="I173" s="22"/>
      <c r="J173" s="15" t="s">
        <v>342</v>
      </c>
    </row>
    <row r="174" customFormat="false" ht="11.25" hidden="true" customHeight="false" outlineLevel="0" collapsed="false">
      <c r="A174" s="20" t="s">
        <v>334</v>
      </c>
      <c r="B174" s="20" t="s">
        <v>335</v>
      </c>
      <c r="C174" s="21" t="n">
        <v>20300</v>
      </c>
      <c r="D174" s="20" t="s">
        <v>343</v>
      </c>
      <c r="E174" s="20" t="s">
        <v>343</v>
      </c>
      <c r="F174" s="20" t="s">
        <v>120</v>
      </c>
      <c r="G174" s="20" t="s">
        <v>121</v>
      </c>
      <c r="H174" s="22" t="n">
        <v>203</v>
      </c>
      <c r="I174" s="22"/>
      <c r="J174" s="15" t="s">
        <v>344</v>
      </c>
    </row>
    <row r="175" customFormat="false" ht="11.25" hidden="true" customHeight="false" outlineLevel="0" collapsed="false">
      <c r="A175" s="20" t="s">
        <v>334</v>
      </c>
      <c r="B175" s="20" t="s">
        <v>335</v>
      </c>
      <c r="C175" s="21" t="n">
        <v>20400</v>
      </c>
      <c r="D175" s="20" t="s">
        <v>345</v>
      </c>
      <c r="E175" s="20" t="s">
        <v>345</v>
      </c>
      <c r="F175" s="20" t="s">
        <v>346</v>
      </c>
      <c r="G175" s="20" t="s">
        <v>347</v>
      </c>
      <c r="H175" s="22" t="n">
        <v>204</v>
      </c>
      <c r="I175" s="22"/>
      <c r="J175" s="15" t="s">
        <v>348</v>
      </c>
    </row>
    <row r="176" customFormat="false" ht="11.25" hidden="true" customHeight="false" outlineLevel="0" collapsed="false">
      <c r="A176" s="20" t="s">
        <v>334</v>
      </c>
      <c r="B176" s="20" t="s">
        <v>335</v>
      </c>
      <c r="C176" s="21" t="n">
        <v>20500</v>
      </c>
      <c r="D176" s="20" t="s">
        <v>349</v>
      </c>
      <c r="E176" s="20" t="s">
        <v>350</v>
      </c>
      <c r="F176" s="20" t="s">
        <v>125</v>
      </c>
      <c r="G176" s="20" t="s">
        <v>126</v>
      </c>
      <c r="H176" s="22" t="n">
        <v>205</v>
      </c>
      <c r="I176" s="22"/>
      <c r="J176" s="15" t="s">
        <v>351</v>
      </c>
    </row>
    <row r="177" customFormat="false" ht="22.5" hidden="true" customHeight="false" outlineLevel="0" collapsed="false">
      <c r="A177" s="20" t="s">
        <v>334</v>
      </c>
      <c r="B177" s="20" t="s">
        <v>335</v>
      </c>
      <c r="C177" s="21" t="n">
        <v>20600</v>
      </c>
      <c r="D177" s="20" t="s">
        <v>352</v>
      </c>
      <c r="E177" s="20" t="s">
        <v>353</v>
      </c>
      <c r="F177" s="20" t="s">
        <v>58</v>
      </c>
      <c r="G177" s="20" t="s">
        <v>220</v>
      </c>
      <c r="H177" s="22" t="n">
        <v>206</v>
      </c>
      <c r="I177" s="22"/>
      <c r="J177" s="15" t="s">
        <v>221</v>
      </c>
    </row>
    <row r="178" customFormat="false" ht="22.5" hidden="true" customHeight="false" outlineLevel="0" collapsed="false">
      <c r="A178" s="20" t="s">
        <v>334</v>
      </c>
      <c r="B178" s="20" t="s">
        <v>335</v>
      </c>
      <c r="C178" s="21" t="n">
        <v>20700</v>
      </c>
      <c r="D178" s="20" t="s">
        <v>224</v>
      </c>
      <c r="E178" s="20" t="s">
        <v>225</v>
      </c>
      <c r="F178" s="20" t="s">
        <v>58</v>
      </c>
      <c r="G178" s="20" t="s">
        <v>220</v>
      </c>
      <c r="H178" s="22" t="n">
        <v>207</v>
      </c>
      <c r="I178" s="22"/>
      <c r="J178" s="15" t="s">
        <v>221</v>
      </c>
    </row>
    <row r="179" customFormat="false" ht="22.5" hidden="true" customHeight="false" outlineLevel="0" collapsed="false">
      <c r="A179" s="20" t="s">
        <v>334</v>
      </c>
      <c r="B179" s="20" t="s">
        <v>335</v>
      </c>
      <c r="C179" s="21" t="n">
        <v>20800</v>
      </c>
      <c r="D179" s="20" t="s">
        <v>354</v>
      </c>
      <c r="E179" s="20" t="s">
        <v>355</v>
      </c>
      <c r="F179" s="20" t="s">
        <v>58</v>
      </c>
      <c r="G179" s="20" t="s">
        <v>220</v>
      </c>
      <c r="H179" s="22" t="n">
        <v>208</v>
      </c>
      <c r="I179" s="22"/>
      <c r="J179" s="15" t="s">
        <v>221</v>
      </c>
    </row>
    <row r="180" customFormat="false" ht="22.5" hidden="true" customHeight="false" outlineLevel="0" collapsed="false">
      <c r="A180" s="20" t="s">
        <v>334</v>
      </c>
      <c r="B180" s="20" t="s">
        <v>335</v>
      </c>
      <c r="C180" s="21" t="n">
        <v>20900</v>
      </c>
      <c r="D180" s="20" t="s">
        <v>356</v>
      </c>
      <c r="E180" s="20" t="s">
        <v>357</v>
      </c>
      <c r="F180" s="20" t="s">
        <v>58</v>
      </c>
      <c r="G180" s="20" t="s">
        <v>220</v>
      </c>
      <c r="H180" s="22" t="n">
        <v>209</v>
      </c>
      <c r="I180" s="22"/>
      <c r="J180" s="15" t="s">
        <v>221</v>
      </c>
    </row>
    <row r="181" customFormat="false" ht="22.5" hidden="true" customHeight="false" outlineLevel="0" collapsed="false">
      <c r="A181" s="20" t="s">
        <v>334</v>
      </c>
      <c r="B181" s="20" t="s">
        <v>335</v>
      </c>
      <c r="C181" s="21" t="n">
        <v>21000</v>
      </c>
      <c r="D181" s="20" t="s">
        <v>358</v>
      </c>
      <c r="E181" s="20" t="s">
        <v>359</v>
      </c>
      <c r="F181" s="20" t="s">
        <v>58</v>
      </c>
      <c r="G181" s="20" t="s">
        <v>220</v>
      </c>
      <c r="H181" s="22" t="n">
        <v>210</v>
      </c>
      <c r="I181" s="22"/>
      <c r="J181" s="15" t="s">
        <v>221</v>
      </c>
    </row>
    <row r="182" customFormat="false" ht="78.75" hidden="true" customHeight="false" outlineLevel="0" collapsed="false">
      <c r="A182" s="20" t="s">
        <v>360</v>
      </c>
      <c r="B182" s="20" t="s">
        <v>361</v>
      </c>
      <c r="C182" s="21" t="n">
        <v>21300</v>
      </c>
      <c r="D182" s="20" t="s">
        <v>56</v>
      </c>
      <c r="E182" s="20" t="s">
        <v>57</v>
      </c>
      <c r="F182" s="20" t="s">
        <v>58</v>
      </c>
      <c r="G182" s="20" t="s">
        <v>59</v>
      </c>
      <c r="H182" s="22" t="n">
        <v>213</v>
      </c>
      <c r="I182" s="22" t="s">
        <v>65</v>
      </c>
      <c r="J182" s="15" t="s">
        <v>244</v>
      </c>
    </row>
    <row r="183" customFormat="false" ht="45" hidden="true" customHeight="false" outlineLevel="0" collapsed="false">
      <c r="A183" s="20" t="s">
        <v>360</v>
      </c>
      <c r="B183" s="20" t="s">
        <v>361</v>
      </c>
      <c r="C183" s="21" t="n">
        <v>21500</v>
      </c>
      <c r="D183" s="20" t="s">
        <v>245</v>
      </c>
      <c r="E183" s="20" t="s">
        <v>246</v>
      </c>
      <c r="F183" s="20" t="s">
        <v>58</v>
      </c>
      <c r="G183" s="20" t="s">
        <v>59</v>
      </c>
      <c r="H183" s="22" t="n">
        <v>215</v>
      </c>
      <c r="I183" s="22" t="s">
        <v>65</v>
      </c>
      <c r="J183" s="15" t="s">
        <v>247</v>
      </c>
    </row>
    <row r="184" customFormat="false" ht="33.75" hidden="true" customHeight="false" outlineLevel="0" collapsed="false">
      <c r="A184" s="20" t="s">
        <v>360</v>
      </c>
      <c r="B184" s="20" t="s">
        <v>361</v>
      </c>
      <c r="C184" s="21" t="n">
        <v>21600</v>
      </c>
      <c r="D184" s="20" t="s">
        <v>248</v>
      </c>
      <c r="E184" s="20" t="s">
        <v>249</v>
      </c>
      <c r="F184" s="20" t="s">
        <v>112</v>
      </c>
      <c r="G184" s="20" t="s">
        <v>113</v>
      </c>
      <c r="H184" s="22" t="n">
        <v>216</v>
      </c>
      <c r="I184" s="22" t="s">
        <v>65</v>
      </c>
      <c r="J184" s="15" t="s">
        <v>250</v>
      </c>
    </row>
    <row r="185" customFormat="false" ht="67.5" hidden="true" customHeight="false" outlineLevel="0" collapsed="false">
      <c r="A185" s="20" t="s">
        <v>362</v>
      </c>
      <c r="B185" s="20" t="s">
        <v>363</v>
      </c>
      <c r="C185" s="21" t="n">
        <v>21900</v>
      </c>
      <c r="D185" s="20" t="s">
        <v>56</v>
      </c>
      <c r="E185" s="20" t="s">
        <v>57</v>
      </c>
      <c r="F185" s="20" t="s">
        <v>58</v>
      </c>
      <c r="G185" s="20" t="s">
        <v>59</v>
      </c>
      <c r="H185" s="22" t="n">
        <v>219</v>
      </c>
      <c r="I185" s="22" t="s">
        <v>65</v>
      </c>
      <c r="J185" s="15" t="s">
        <v>285</v>
      </c>
    </row>
    <row r="186" customFormat="false" ht="45" hidden="true" customHeight="false" outlineLevel="0" collapsed="false">
      <c r="A186" s="20" t="s">
        <v>362</v>
      </c>
      <c r="B186" s="20" t="s">
        <v>363</v>
      </c>
      <c r="C186" s="21" t="n">
        <v>22100</v>
      </c>
      <c r="D186" s="20" t="s">
        <v>254</v>
      </c>
      <c r="E186" s="20" t="s">
        <v>255</v>
      </c>
      <c r="F186" s="20" t="s">
        <v>58</v>
      </c>
      <c r="G186" s="20" t="s">
        <v>59</v>
      </c>
      <c r="H186" s="22" t="n">
        <v>221</v>
      </c>
      <c r="I186" s="22" t="s">
        <v>65</v>
      </c>
      <c r="J186" s="15" t="s">
        <v>256</v>
      </c>
    </row>
    <row r="187" customFormat="false" ht="33.75" hidden="true" customHeight="false" outlineLevel="0" collapsed="false">
      <c r="A187" s="20" t="s">
        <v>362</v>
      </c>
      <c r="B187" s="20" t="s">
        <v>363</v>
      </c>
      <c r="C187" s="21" t="n">
        <v>22200</v>
      </c>
      <c r="D187" s="20" t="s">
        <v>257</v>
      </c>
      <c r="E187" s="20" t="s">
        <v>258</v>
      </c>
      <c r="F187" s="20" t="s">
        <v>112</v>
      </c>
      <c r="G187" s="20" t="s">
        <v>113</v>
      </c>
      <c r="H187" s="22" t="n">
        <v>222</v>
      </c>
      <c r="I187" s="22" t="s">
        <v>65</v>
      </c>
      <c r="J187" s="15" t="s">
        <v>259</v>
      </c>
    </row>
    <row r="188" customFormat="false" ht="22.5" hidden="true" customHeight="false" outlineLevel="0" collapsed="false">
      <c r="A188" s="20" t="s">
        <v>364</v>
      </c>
      <c r="B188" s="20" t="s">
        <v>365</v>
      </c>
      <c r="C188" s="21" t="n">
        <v>23500</v>
      </c>
      <c r="D188" s="20" t="s">
        <v>56</v>
      </c>
      <c r="E188" s="20" t="s">
        <v>57</v>
      </c>
      <c r="F188" s="20" t="s">
        <v>58</v>
      </c>
      <c r="G188" s="20" t="s">
        <v>59</v>
      </c>
      <c r="H188" s="22" t="n">
        <v>235</v>
      </c>
      <c r="I188" s="22"/>
      <c r="J188" s="15" t="s">
        <v>60</v>
      </c>
    </row>
    <row r="189" customFormat="false" ht="67.5" hidden="true" customHeight="false" outlineLevel="0" collapsed="false">
      <c r="A189" s="20" t="s">
        <v>364</v>
      </c>
      <c r="B189" s="20" t="s">
        <v>365</v>
      </c>
      <c r="C189" s="21" t="n">
        <v>23700</v>
      </c>
      <c r="D189" s="20" t="s">
        <v>61</v>
      </c>
      <c r="E189" s="20" t="s">
        <v>62</v>
      </c>
      <c r="F189" s="20" t="s">
        <v>63</v>
      </c>
      <c r="G189" s="20" t="s">
        <v>64</v>
      </c>
      <c r="H189" s="22" t="n">
        <v>237</v>
      </c>
      <c r="I189" s="22" t="s">
        <v>65</v>
      </c>
      <c r="J189" s="15" t="s">
        <v>366</v>
      </c>
    </row>
    <row r="190" customFormat="false" ht="22.5" hidden="true" customHeight="false" outlineLevel="0" collapsed="false">
      <c r="A190" s="20" t="s">
        <v>364</v>
      </c>
      <c r="B190" s="20" t="s">
        <v>365</v>
      </c>
      <c r="C190" s="21" t="n">
        <v>23800</v>
      </c>
      <c r="D190" s="20" t="s">
        <v>67</v>
      </c>
      <c r="E190" s="20" t="s">
        <v>68</v>
      </c>
      <c r="F190" s="20" t="s">
        <v>63</v>
      </c>
      <c r="G190" s="20" t="s">
        <v>69</v>
      </c>
      <c r="H190" s="22" t="n">
        <v>238</v>
      </c>
      <c r="I190" s="22"/>
      <c r="J190" s="15" t="s">
        <v>70</v>
      </c>
    </row>
    <row r="191" customFormat="false" ht="11.25" hidden="true" customHeight="false" outlineLevel="0" collapsed="false">
      <c r="A191" s="20" t="s">
        <v>364</v>
      </c>
      <c r="B191" s="20" t="s">
        <v>365</v>
      </c>
      <c r="C191" s="21" t="n">
        <v>23900</v>
      </c>
      <c r="D191" s="20" t="s">
        <v>71</v>
      </c>
      <c r="E191" s="20" t="s">
        <v>72</v>
      </c>
      <c r="F191" s="20" t="s">
        <v>73</v>
      </c>
      <c r="G191" s="20" t="s">
        <v>74</v>
      </c>
      <c r="H191" s="22" t="n">
        <v>239</v>
      </c>
      <c r="I191" s="22" t="s">
        <v>65</v>
      </c>
      <c r="J191" s="15" t="s">
        <v>75</v>
      </c>
    </row>
    <row r="192" customFormat="false" ht="11.25" hidden="true" customHeight="false" outlineLevel="0" collapsed="false">
      <c r="A192" s="20" t="s">
        <v>364</v>
      </c>
      <c r="B192" s="20" t="s">
        <v>365</v>
      </c>
      <c r="C192" s="21" t="n">
        <v>24000</v>
      </c>
      <c r="D192" s="20" t="s">
        <v>76</v>
      </c>
      <c r="E192" s="20" t="s">
        <v>77</v>
      </c>
      <c r="F192" s="20" t="s">
        <v>73</v>
      </c>
      <c r="G192" s="20" t="s">
        <v>74</v>
      </c>
      <c r="H192" s="22" t="n">
        <v>240</v>
      </c>
      <c r="I192" s="22" t="s">
        <v>65</v>
      </c>
      <c r="J192" s="15" t="s">
        <v>78</v>
      </c>
    </row>
    <row r="193" customFormat="false" ht="22.5" hidden="true" customHeight="false" outlineLevel="0" collapsed="false">
      <c r="A193" s="20" t="s">
        <v>364</v>
      </c>
      <c r="B193" s="20" t="s">
        <v>365</v>
      </c>
      <c r="C193" s="21" t="n">
        <v>24100</v>
      </c>
      <c r="D193" s="20" t="s">
        <v>79</v>
      </c>
      <c r="E193" s="20" t="s">
        <v>80</v>
      </c>
      <c r="F193" s="20" t="s">
        <v>81</v>
      </c>
      <c r="G193" s="20" t="s">
        <v>82</v>
      </c>
      <c r="H193" s="22" t="n">
        <v>241</v>
      </c>
      <c r="I193" s="22" t="s">
        <v>65</v>
      </c>
      <c r="J193" s="15" t="s">
        <v>83</v>
      </c>
    </row>
    <row r="194" customFormat="false" ht="11.25" hidden="true" customHeight="false" outlineLevel="0" collapsed="false">
      <c r="A194" s="20" t="s">
        <v>364</v>
      </c>
      <c r="B194" s="20" t="s">
        <v>365</v>
      </c>
      <c r="C194" s="21" t="n">
        <v>111800</v>
      </c>
      <c r="D194" s="20" t="s">
        <v>367</v>
      </c>
      <c r="E194" s="20" t="s">
        <v>368</v>
      </c>
      <c r="F194" s="20" t="s">
        <v>58</v>
      </c>
      <c r="G194" s="20" t="s">
        <v>64</v>
      </c>
      <c r="H194" s="22" t="n">
        <v>1431</v>
      </c>
      <c r="I194" s="22"/>
      <c r="J194" s="15" t="s">
        <v>369</v>
      </c>
    </row>
    <row r="195" customFormat="false" ht="11.25" hidden="true" customHeight="false" outlineLevel="0" collapsed="false">
      <c r="A195" s="20" t="s">
        <v>364</v>
      </c>
      <c r="B195" s="20" t="s">
        <v>365</v>
      </c>
      <c r="C195" s="21" t="n">
        <v>111900</v>
      </c>
      <c r="D195" s="20" t="s">
        <v>370</v>
      </c>
      <c r="E195" s="20" t="s">
        <v>371</v>
      </c>
      <c r="F195" s="20" t="s">
        <v>63</v>
      </c>
      <c r="G195" s="20" t="s">
        <v>69</v>
      </c>
      <c r="H195" s="22" t="n">
        <v>1432</v>
      </c>
      <c r="I195" s="22"/>
      <c r="J195" s="15" t="s">
        <v>372</v>
      </c>
    </row>
    <row r="196" customFormat="false" ht="22.5" hidden="true" customHeight="false" outlineLevel="0" collapsed="false">
      <c r="A196" s="20" t="s">
        <v>364</v>
      </c>
      <c r="B196" s="20" t="s">
        <v>365</v>
      </c>
      <c r="C196" s="21" t="n">
        <v>112000</v>
      </c>
      <c r="D196" s="20" t="s">
        <v>84</v>
      </c>
      <c r="E196" s="20" t="s">
        <v>85</v>
      </c>
      <c r="F196" s="20" t="s">
        <v>58</v>
      </c>
      <c r="G196" s="20" t="s">
        <v>86</v>
      </c>
      <c r="H196" s="22" t="n">
        <v>1433</v>
      </c>
      <c r="I196" s="22"/>
      <c r="J196" s="15" t="s">
        <v>87</v>
      </c>
    </row>
    <row r="197" customFormat="false" ht="22.5" hidden="true" customHeight="false" outlineLevel="0" collapsed="false">
      <c r="A197" s="20" t="s">
        <v>364</v>
      </c>
      <c r="B197" s="20" t="s">
        <v>365</v>
      </c>
      <c r="C197" s="21" t="n">
        <v>112100</v>
      </c>
      <c r="D197" s="20" t="s">
        <v>88</v>
      </c>
      <c r="E197" s="20" t="s">
        <v>89</v>
      </c>
      <c r="F197" s="20" t="s">
        <v>63</v>
      </c>
      <c r="G197" s="20" t="s">
        <v>90</v>
      </c>
      <c r="H197" s="22" t="n">
        <v>1434</v>
      </c>
      <c r="I197" s="22"/>
      <c r="J197" s="15" t="s">
        <v>91</v>
      </c>
    </row>
    <row r="198" customFormat="false" ht="11.25" hidden="true" customHeight="false" outlineLevel="0" collapsed="false">
      <c r="A198" s="20" t="s">
        <v>364</v>
      </c>
      <c r="B198" s="20" t="s">
        <v>365</v>
      </c>
      <c r="C198" s="21" t="n">
        <v>24200</v>
      </c>
      <c r="D198" s="20" t="s">
        <v>92</v>
      </c>
      <c r="E198" s="20" t="s">
        <v>93</v>
      </c>
      <c r="F198" s="20" t="s">
        <v>73</v>
      </c>
      <c r="G198" s="20" t="s">
        <v>94</v>
      </c>
      <c r="H198" s="22" t="n">
        <v>242</v>
      </c>
      <c r="I198" s="22"/>
      <c r="J198" s="15" t="s">
        <v>95</v>
      </c>
    </row>
    <row r="199" customFormat="false" ht="11.25" hidden="true" customHeight="false" outlineLevel="0" collapsed="false">
      <c r="A199" s="20" t="s">
        <v>364</v>
      </c>
      <c r="B199" s="20" t="s">
        <v>365</v>
      </c>
      <c r="C199" s="21" t="n">
        <v>24300</v>
      </c>
      <c r="D199" s="20" t="s">
        <v>96</v>
      </c>
      <c r="E199" s="20" t="s">
        <v>97</v>
      </c>
      <c r="F199" s="20" t="s">
        <v>63</v>
      </c>
      <c r="G199" s="20" t="s">
        <v>69</v>
      </c>
      <c r="H199" s="22" t="n">
        <v>243</v>
      </c>
      <c r="I199" s="22"/>
      <c r="J199" s="15" t="s">
        <v>98</v>
      </c>
    </row>
    <row r="200" customFormat="false" ht="11.25" hidden="true" customHeight="false" outlineLevel="0" collapsed="false">
      <c r="A200" s="20" t="s">
        <v>364</v>
      </c>
      <c r="B200" s="20" t="s">
        <v>365</v>
      </c>
      <c r="C200" s="21" t="n">
        <v>24400</v>
      </c>
      <c r="D200" s="20" t="s">
        <v>99</v>
      </c>
      <c r="E200" s="20" t="s">
        <v>100</v>
      </c>
      <c r="F200" s="20" t="s">
        <v>101</v>
      </c>
      <c r="G200" s="20" t="s">
        <v>102</v>
      </c>
      <c r="H200" s="22" t="n">
        <v>244</v>
      </c>
      <c r="I200" s="22" t="s">
        <v>65</v>
      </c>
      <c r="J200" s="15" t="s">
        <v>103</v>
      </c>
    </row>
    <row r="201" customFormat="false" ht="90" hidden="true" customHeight="false" outlineLevel="0" collapsed="false">
      <c r="A201" s="20" t="s">
        <v>364</v>
      </c>
      <c r="B201" s="20" t="s">
        <v>365</v>
      </c>
      <c r="C201" s="21" t="n">
        <v>24500</v>
      </c>
      <c r="D201" s="20" t="s">
        <v>115</v>
      </c>
      <c r="E201" s="20" t="s">
        <v>116</v>
      </c>
      <c r="F201" s="20" t="s">
        <v>63</v>
      </c>
      <c r="G201" s="20" t="s">
        <v>69</v>
      </c>
      <c r="H201" s="22" t="n">
        <v>245</v>
      </c>
      <c r="I201" s="22"/>
      <c r="J201" s="15" t="s">
        <v>117</v>
      </c>
    </row>
    <row r="202" customFormat="false" ht="22.5" hidden="true" customHeight="false" outlineLevel="0" collapsed="false">
      <c r="A202" s="20" t="s">
        <v>364</v>
      </c>
      <c r="B202" s="20" t="s">
        <v>365</v>
      </c>
      <c r="C202" s="21" t="n">
        <v>24600</v>
      </c>
      <c r="D202" s="20" t="s">
        <v>118</v>
      </c>
      <c r="E202" s="20" t="s">
        <v>119</v>
      </c>
      <c r="F202" s="20" t="s">
        <v>120</v>
      </c>
      <c r="G202" s="20" t="s">
        <v>121</v>
      </c>
      <c r="H202" s="22" t="n">
        <v>246</v>
      </c>
      <c r="I202" s="22"/>
      <c r="J202" s="15" t="s">
        <v>122</v>
      </c>
    </row>
    <row r="203" customFormat="false" ht="11.25" hidden="true" customHeight="false" outlineLevel="0" collapsed="false">
      <c r="A203" s="20" t="s">
        <v>364</v>
      </c>
      <c r="B203" s="20" t="s">
        <v>365</v>
      </c>
      <c r="C203" s="21" t="n">
        <v>112200</v>
      </c>
      <c r="D203" s="20" t="s">
        <v>123</v>
      </c>
      <c r="E203" s="20" t="s">
        <v>124</v>
      </c>
      <c r="F203" s="20" t="s">
        <v>125</v>
      </c>
      <c r="G203" s="20" t="s">
        <v>126</v>
      </c>
      <c r="H203" s="22" t="n">
        <v>1435</v>
      </c>
      <c r="I203" s="22"/>
      <c r="J203" s="15" t="s">
        <v>127</v>
      </c>
    </row>
    <row r="204" customFormat="false" ht="67.5" hidden="true" customHeight="false" outlineLevel="0" collapsed="false">
      <c r="A204" s="20" t="s">
        <v>364</v>
      </c>
      <c r="B204" s="20" t="s">
        <v>365</v>
      </c>
      <c r="C204" s="21" t="n">
        <v>25100</v>
      </c>
      <c r="D204" s="20" t="s">
        <v>128</v>
      </c>
      <c r="E204" s="20" t="s">
        <v>129</v>
      </c>
      <c r="F204" s="20" t="s">
        <v>130</v>
      </c>
      <c r="G204" s="20" t="s">
        <v>131</v>
      </c>
      <c r="H204" s="22" t="n">
        <v>251</v>
      </c>
      <c r="I204" s="22"/>
      <c r="J204" s="15" t="s">
        <v>132</v>
      </c>
    </row>
    <row r="205" customFormat="false" ht="56.25" hidden="true" customHeight="false" outlineLevel="0" collapsed="false">
      <c r="A205" s="20" t="s">
        <v>364</v>
      </c>
      <c r="B205" s="20" t="s">
        <v>365</v>
      </c>
      <c r="C205" s="21" t="n">
        <v>25200</v>
      </c>
      <c r="D205" s="20" t="s">
        <v>133</v>
      </c>
      <c r="E205" s="20" t="s">
        <v>134</v>
      </c>
      <c r="F205" s="20" t="s">
        <v>130</v>
      </c>
      <c r="G205" s="20" t="s">
        <v>131</v>
      </c>
      <c r="H205" s="22" t="n">
        <v>252</v>
      </c>
      <c r="I205" s="22" t="s">
        <v>65</v>
      </c>
      <c r="J205" s="15" t="s">
        <v>135</v>
      </c>
    </row>
    <row r="206" customFormat="false" ht="22.5" hidden="true" customHeight="false" outlineLevel="0" collapsed="false">
      <c r="A206" s="20" t="s">
        <v>364</v>
      </c>
      <c r="B206" s="20" t="s">
        <v>365</v>
      </c>
      <c r="C206" s="21" t="n">
        <v>25300</v>
      </c>
      <c r="D206" s="20" t="s">
        <v>136</v>
      </c>
      <c r="E206" s="20" t="s">
        <v>137</v>
      </c>
      <c r="F206" s="20" t="s">
        <v>112</v>
      </c>
      <c r="G206" s="20" t="s">
        <v>113</v>
      </c>
      <c r="H206" s="22" t="n">
        <v>253</v>
      </c>
      <c r="I206" s="22" t="s">
        <v>65</v>
      </c>
      <c r="J206" s="15" t="s">
        <v>138</v>
      </c>
    </row>
    <row r="207" customFormat="false" ht="22.5" hidden="true" customHeight="false" outlineLevel="0" collapsed="false">
      <c r="A207" s="20" t="s">
        <v>364</v>
      </c>
      <c r="B207" s="20" t="s">
        <v>365</v>
      </c>
      <c r="C207" s="21" t="n">
        <v>25400</v>
      </c>
      <c r="D207" s="20" t="s">
        <v>139</v>
      </c>
      <c r="E207" s="20" t="s">
        <v>140</v>
      </c>
      <c r="F207" s="20" t="s">
        <v>63</v>
      </c>
      <c r="G207" s="20" t="s">
        <v>141</v>
      </c>
      <c r="H207" s="22" t="n">
        <v>254</v>
      </c>
      <c r="I207" s="22"/>
      <c r="J207" s="15" t="s">
        <v>142</v>
      </c>
    </row>
    <row r="208" customFormat="false" ht="33.75" hidden="true" customHeight="false" outlineLevel="0" collapsed="false">
      <c r="A208" s="20" t="s">
        <v>364</v>
      </c>
      <c r="B208" s="20" t="s">
        <v>365</v>
      </c>
      <c r="C208" s="21" t="n">
        <v>25500</v>
      </c>
      <c r="D208" s="20" t="s">
        <v>143</v>
      </c>
      <c r="E208" s="20" t="s">
        <v>144</v>
      </c>
      <c r="F208" s="20" t="s">
        <v>145</v>
      </c>
      <c r="G208" s="20" t="s">
        <v>146</v>
      </c>
      <c r="H208" s="22" t="n">
        <v>255</v>
      </c>
      <c r="I208" s="22"/>
      <c r="J208" s="15" t="s">
        <v>262</v>
      </c>
    </row>
    <row r="209" customFormat="false" ht="11.25" hidden="true" customHeight="false" outlineLevel="0" collapsed="false">
      <c r="A209" s="20" t="s">
        <v>364</v>
      </c>
      <c r="B209" s="20" t="s">
        <v>365</v>
      </c>
      <c r="C209" s="21" t="n">
        <v>25600</v>
      </c>
      <c r="D209" s="20" t="s">
        <v>373</v>
      </c>
      <c r="E209" s="20" t="s">
        <v>374</v>
      </c>
      <c r="F209" s="20" t="s">
        <v>125</v>
      </c>
      <c r="G209" s="20" t="s">
        <v>126</v>
      </c>
      <c r="H209" s="22" t="n">
        <v>256</v>
      </c>
      <c r="I209" s="22"/>
      <c r="J209" s="15" t="s">
        <v>375</v>
      </c>
    </row>
    <row r="210" customFormat="false" ht="11.25" hidden="true" customHeight="false" outlineLevel="0" collapsed="false">
      <c r="A210" s="20" t="s">
        <v>364</v>
      </c>
      <c r="B210" s="20" t="s">
        <v>365</v>
      </c>
      <c r="C210" s="21" t="n">
        <v>25700</v>
      </c>
      <c r="D210" s="20" t="s">
        <v>376</v>
      </c>
      <c r="E210" s="20" t="s">
        <v>377</v>
      </c>
      <c r="F210" s="20" t="s">
        <v>125</v>
      </c>
      <c r="G210" s="20" t="s">
        <v>126</v>
      </c>
      <c r="H210" s="22" t="n">
        <v>257</v>
      </c>
      <c r="I210" s="22"/>
      <c r="J210" s="15" t="s">
        <v>378</v>
      </c>
    </row>
    <row r="211" customFormat="false" ht="11.25" hidden="true" customHeight="false" outlineLevel="0" collapsed="false">
      <c r="A211" s="20" t="s">
        <v>364</v>
      </c>
      <c r="B211" s="20" t="s">
        <v>365</v>
      </c>
      <c r="C211" s="21" t="n">
        <v>25800</v>
      </c>
      <c r="D211" s="20" t="s">
        <v>379</v>
      </c>
      <c r="E211" s="20" t="s">
        <v>380</v>
      </c>
      <c r="F211" s="20" t="s">
        <v>125</v>
      </c>
      <c r="G211" s="20" t="s">
        <v>126</v>
      </c>
      <c r="H211" s="22" t="n">
        <v>258</v>
      </c>
      <c r="I211" s="22"/>
      <c r="J211" s="15" t="s">
        <v>381</v>
      </c>
    </row>
    <row r="212" customFormat="false" ht="11.25" hidden="true" customHeight="false" outlineLevel="0" collapsed="false">
      <c r="A212" s="20" t="s">
        <v>364</v>
      </c>
      <c r="B212" s="20" t="s">
        <v>365</v>
      </c>
      <c r="C212" s="21" t="n">
        <v>25900</v>
      </c>
      <c r="D212" s="20" t="s">
        <v>382</v>
      </c>
      <c r="E212" s="20" t="s">
        <v>383</v>
      </c>
      <c r="F212" s="20" t="s">
        <v>125</v>
      </c>
      <c r="G212" s="20" t="s">
        <v>126</v>
      </c>
      <c r="H212" s="22" t="n">
        <v>259</v>
      </c>
      <c r="I212" s="22"/>
      <c r="J212" s="15" t="s">
        <v>384</v>
      </c>
    </row>
    <row r="213" customFormat="false" ht="22.5" hidden="true" customHeight="false" outlineLevel="0" collapsed="false">
      <c r="A213" s="20" t="s">
        <v>364</v>
      </c>
      <c r="B213" s="20" t="s">
        <v>365</v>
      </c>
      <c r="C213" s="21" t="n">
        <v>26000</v>
      </c>
      <c r="D213" s="20" t="s">
        <v>153</v>
      </c>
      <c r="E213" s="20" t="s">
        <v>154</v>
      </c>
      <c r="F213" s="20" t="s">
        <v>155</v>
      </c>
      <c r="G213" s="20" t="s">
        <v>156</v>
      </c>
      <c r="H213" s="22" t="n">
        <v>260</v>
      </c>
      <c r="I213" s="22" t="s">
        <v>65</v>
      </c>
      <c r="J213" s="15" t="s">
        <v>157</v>
      </c>
    </row>
    <row r="214" customFormat="false" ht="78.75" hidden="true" customHeight="false" outlineLevel="0" collapsed="false">
      <c r="A214" s="20" t="s">
        <v>364</v>
      </c>
      <c r="B214" s="20" t="s">
        <v>365</v>
      </c>
      <c r="C214" s="21" t="n">
        <v>26100</v>
      </c>
      <c r="D214" s="20" t="s">
        <v>158</v>
      </c>
      <c r="E214" s="20" t="s">
        <v>159</v>
      </c>
      <c r="F214" s="20" t="s">
        <v>155</v>
      </c>
      <c r="G214" s="20" t="s">
        <v>156</v>
      </c>
      <c r="H214" s="22" t="n">
        <v>261</v>
      </c>
      <c r="I214" s="22"/>
      <c r="J214" s="15" t="s">
        <v>160</v>
      </c>
    </row>
    <row r="215" customFormat="false" ht="22.5" hidden="true" customHeight="false" outlineLevel="0" collapsed="false">
      <c r="A215" s="20" t="s">
        <v>364</v>
      </c>
      <c r="B215" s="20" t="s">
        <v>365</v>
      </c>
      <c r="C215" s="21" t="n">
        <v>26200</v>
      </c>
      <c r="D215" s="20" t="s">
        <v>385</v>
      </c>
      <c r="E215" s="20" t="s">
        <v>386</v>
      </c>
      <c r="F215" s="20" t="s">
        <v>120</v>
      </c>
      <c r="G215" s="20" t="s">
        <v>121</v>
      </c>
      <c r="H215" s="22" t="n">
        <v>262</v>
      </c>
      <c r="I215" s="22"/>
      <c r="J215" s="15" t="s">
        <v>387</v>
      </c>
    </row>
    <row r="216" customFormat="false" ht="33.75" hidden="true" customHeight="false" outlineLevel="0" collapsed="false">
      <c r="A216" s="20" t="s">
        <v>364</v>
      </c>
      <c r="B216" s="20" t="s">
        <v>365</v>
      </c>
      <c r="C216" s="21" t="n">
        <v>26300</v>
      </c>
      <c r="D216" s="20" t="s">
        <v>316</v>
      </c>
      <c r="E216" s="20" t="s">
        <v>317</v>
      </c>
      <c r="F216" s="20" t="s">
        <v>120</v>
      </c>
      <c r="G216" s="20" t="s">
        <v>121</v>
      </c>
      <c r="H216" s="22" t="n">
        <v>263</v>
      </c>
      <c r="I216" s="22"/>
      <c r="J216" s="15" t="s">
        <v>166</v>
      </c>
    </row>
    <row r="217" customFormat="false" ht="33.75" hidden="true" customHeight="false" outlineLevel="0" collapsed="false">
      <c r="A217" s="20" t="s">
        <v>364</v>
      </c>
      <c r="B217" s="20" t="s">
        <v>365</v>
      </c>
      <c r="C217" s="21" t="n">
        <v>26400</v>
      </c>
      <c r="D217" s="20" t="s">
        <v>318</v>
      </c>
      <c r="E217" s="20" t="s">
        <v>319</v>
      </c>
      <c r="F217" s="20" t="s">
        <v>120</v>
      </c>
      <c r="G217" s="20" t="s">
        <v>121</v>
      </c>
      <c r="H217" s="22" t="n">
        <v>264</v>
      </c>
      <c r="I217" s="22"/>
      <c r="J217" s="15" t="s">
        <v>169</v>
      </c>
    </row>
    <row r="218" customFormat="false" ht="67.5" hidden="true" customHeight="false" outlineLevel="0" collapsed="false">
      <c r="A218" s="20" t="s">
        <v>364</v>
      </c>
      <c r="B218" s="20" t="s">
        <v>365</v>
      </c>
      <c r="C218" s="21" t="n">
        <v>26500</v>
      </c>
      <c r="D218" s="20" t="s">
        <v>191</v>
      </c>
      <c r="E218" s="20" t="s">
        <v>192</v>
      </c>
      <c r="F218" s="20" t="s">
        <v>112</v>
      </c>
      <c r="G218" s="20" t="s">
        <v>113</v>
      </c>
      <c r="H218" s="22" t="n">
        <v>265</v>
      </c>
      <c r="I218" s="22" t="s">
        <v>65</v>
      </c>
      <c r="J218" s="15" t="s">
        <v>193</v>
      </c>
    </row>
    <row r="219" customFormat="false" ht="11.25" hidden="true" customHeight="false" outlineLevel="0" collapsed="false">
      <c r="A219" s="20" t="s">
        <v>364</v>
      </c>
      <c r="B219" s="20" t="s">
        <v>365</v>
      </c>
      <c r="C219" s="21" t="n">
        <v>26600</v>
      </c>
      <c r="D219" s="20" t="s">
        <v>194</v>
      </c>
      <c r="E219" s="20" t="s">
        <v>195</v>
      </c>
      <c r="F219" s="20" t="s">
        <v>125</v>
      </c>
      <c r="G219" s="20" t="s">
        <v>126</v>
      </c>
      <c r="H219" s="22" t="n">
        <v>266</v>
      </c>
      <c r="I219" s="22" t="s">
        <v>65</v>
      </c>
      <c r="J219" s="15" t="s">
        <v>196</v>
      </c>
    </row>
    <row r="220" customFormat="false" ht="33.75" hidden="true" customHeight="false" outlineLevel="0" collapsed="false">
      <c r="A220" s="20" t="s">
        <v>364</v>
      </c>
      <c r="B220" s="20" t="s">
        <v>365</v>
      </c>
      <c r="C220" s="21" t="n">
        <v>26700</v>
      </c>
      <c r="D220" s="20" t="s">
        <v>197</v>
      </c>
      <c r="E220" s="20" t="s">
        <v>198</v>
      </c>
      <c r="F220" s="20" t="s">
        <v>125</v>
      </c>
      <c r="G220" s="20" t="s">
        <v>126</v>
      </c>
      <c r="H220" s="22" t="n">
        <v>267</v>
      </c>
      <c r="I220" s="22"/>
      <c r="J220" s="15" t="s">
        <v>199</v>
      </c>
    </row>
    <row r="221" customFormat="false" ht="67.5" hidden="true" customHeight="false" outlineLevel="0" collapsed="false">
      <c r="A221" s="20" t="s">
        <v>364</v>
      </c>
      <c r="B221" s="20" t="s">
        <v>365</v>
      </c>
      <c r="C221" s="21" t="n">
        <v>26800</v>
      </c>
      <c r="D221" s="20" t="s">
        <v>200</v>
      </c>
      <c r="E221" s="20" t="s">
        <v>277</v>
      </c>
      <c r="F221" s="20" t="s">
        <v>125</v>
      </c>
      <c r="G221" s="20" t="s">
        <v>126</v>
      </c>
      <c r="H221" s="22" t="n">
        <v>268</v>
      </c>
      <c r="I221" s="22"/>
      <c r="J221" s="15" t="s">
        <v>202</v>
      </c>
    </row>
    <row r="222" customFormat="false" ht="45" hidden="true" customHeight="false" outlineLevel="0" collapsed="false">
      <c r="A222" s="20" t="s">
        <v>364</v>
      </c>
      <c r="B222" s="20" t="s">
        <v>365</v>
      </c>
      <c r="C222" s="21" t="n">
        <v>26900</v>
      </c>
      <c r="D222" s="20" t="s">
        <v>203</v>
      </c>
      <c r="E222" s="20" t="s">
        <v>278</v>
      </c>
      <c r="F222" s="20" t="s">
        <v>125</v>
      </c>
      <c r="G222" s="20" t="s">
        <v>126</v>
      </c>
      <c r="H222" s="22" t="n">
        <v>269</v>
      </c>
      <c r="I222" s="22"/>
      <c r="J222" s="15" t="s">
        <v>205</v>
      </c>
    </row>
    <row r="223" customFormat="false" ht="45" hidden="true" customHeight="false" outlineLevel="0" collapsed="false">
      <c r="A223" s="20" t="s">
        <v>364</v>
      </c>
      <c r="B223" s="20" t="s">
        <v>365</v>
      </c>
      <c r="C223" s="21" t="n">
        <v>27000</v>
      </c>
      <c r="D223" s="20" t="s">
        <v>206</v>
      </c>
      <c r="E223" s="20" t="s">
        <v>207</v>
      </c>
      <c r="F223" s="20" t="s">
        <v>112</v>
      </c>
      <c r="G223" s="20" t="s">
        <v>113</v>
      </c>
      <c r="H223" s="22" t="n">
        <v>270</v>
      </c>
      <c r="I223" s="22"/>
      <c r="J223" s="15" t="s">
        <v>208</v>
      </c>
    </row>
    <row r="224" customFormat="false" ht="101.25" hidden="true" customHeight="false" outlineLevel="0" collapsed="false">
      <c r="A224" s="20" t="s">
        <v>364</v>
      </c>
      <c r="B224" s="20" t="s">
        <v>365</v>
      </c>
      <c r="C224" s="21" t="n">
        <v>27100</v>
      </c>
      <c r="D224" s="20" t="s">
        <v>209</v>
      </c>
      <c r="E224" s="20" t="s">
        <v>210</v>
      </c>
      <c r="F224" s="20" t="s">
        <v>130</v>
      </c>
      <c r="G224" s="20" t="s">
        <v>131</v>
      </c>
      <c r="H224" s="22" t="n">
        <v>271</v>
      </c>
      <c r="I224" s="22"/>
      <c r="J224" s="15" t="s">
        <v>211</v>
      </c>
    </row>
    <row r="225" customFormat="false" ht="78.75" hidden="true" customHeight="false" outlineLevel="0" collapsed="false">
      <c r="A225" s="20" t="s">
        <v>364</v>
      </c>
      <c r="B225" s="20" t="s">
        <v>365</v>
      </c>
      <c r="C225" s="21" t="n">
        <v>27200</v>
      </c>
      <c r="D225" s="20" t="s">
        <v>212</v>
      </c>
      <c r="E225" s="20" t="s">
        <v>213</v>
      </c>
      <c r="F225" s="20" t="s">
        <v>130</v>
      </c>
      <c r="G225" s="20" t="s">
        <v>131</v>
      </c>
      <c r="H225" s="22" t="n">
        <v>272</v>
      </c>
      <c r="I225" s="22" t="s">
        <v>65</v>
      </c>
      <c r="J225" s="15" t="s">
        <v>214</v>
      </c>
    </row>
    <row r="226" customFormat="false" ht="11.25" hidden="true" customHeight="false" outlineLevel="0" collapsed="false">
      <c r="A226" s="20" t="s">
        <v>364</v>
      </c>
      <c r="B226" s="20" t="s">
        <v>365</v>
      </c>
      <c r="C226" s="21" t="n">
        <v>27300</v>
      </c>
      <c r="D226" s="20" t="s">
        <v>323</v>
      </c>
      <c r="E226" s="20" t="s">
        <v>324</v>
      </c>
      <c r="F226" s="20" t="s">
        <v>125</v>
      </c>
      <c r="G226" s="20" t="s">
        <v>126</v>
      </c>
      <c r="H226" s="22" t="n">
        <v>273</v>
      </c>
      <c r="I226" s="22"/>
      <c r="J226" s="15" t="s">
        <v>325</v>
      </c>
    </row>
    <row r="227" customFormat="false" ht="56.25" hidden="true" customHeight="false" outlineLevel="0" collapsed="false">
      <c r="A227" s="20" t="s">
        <v>364</v>
      </c>
      <c r="B227" s="20" t="s">
        <v>365</v>
      </c>
      <c r="C227" s="21" t="n">
        <v>27400</v>
      </c>
      <c r="D227" s="20" t="s">
        <v>215</v>
      </c>
      <c r="E227" s="20" t="s">
        <v>216</v>
      </c>
      <c r="F227" s="20" t="s">
        <v>112</v>
      </c>
      <c r="G227" s="20" t="s">
        <v>113</v>
      </c>
      <c r="H227" s="22" t="n">
        <v>274</v>
      </c>
      <c r="I227" s="22" t="s">
        <v>65</v>
      </c>
      <c r="J227" s="15" t="s">
        <v>217</v>
      </c>
    </row>
    <row r="228" customFormat="false" ht="22.5" hidden="true" customHeight="false" outlineLevel="0" collapsed="false">
      <c r="A228" s="20" t="s">
        <v>364</v>
      </c>
      <c r="B228" s="20" t="s">
        <v>365</v>
      </c>
      <c r="C228" s="21" t="n">
        <v>27500</v>
      </c>
      <c r="D228" s="20" t="s">
        <v>222</v>
      </c>
      <c r="E228" s="20" t="s">
        <v>223</v>
      </c>
      <c r="F228" s="20" t="s">
        <v>58</v>
      </c>
      <c r="G228" s="20" t="s">
        <v>220</v>
      </c>
      <c r="H228" s="22" t="n">
        <v>275</v>
      </c>
      <c r="I228" s="22"/>
      <c r="J228" s="15" t="s">
        <v>221</v>
      </c>
    </row>
    <row r="229" customFormat="false" ht="22.5" hidden="true" customHeight="false" outlineLevel="0" collapsed="false">
      <c r="A229" s="20" t="s">
        <v>364</v>
      </c>
      <c r="B229" s="20" t="s">
        <v>365</v>
      </c>
      <c r="C229" s="21" t="n">
        <v>27600</v>
      </c>
      <c r="D229" s="20" t="s">
        <v>224</v>
      </c>
      <c r="E229" s="20" t="s">
        <v>225</v>
      </c>
      <c r="F229" s="20" t="s">
        <v>58</v>
      </c>
      <c r="G229" s="20" t="s">
        <v>220</v>
      </c>
      <c r="H229" s="22" t="n">
        <v>276</v>
      </c>
      <c r="I229" s="22"/>
      <c r="J229" s="15" t="s">
        <v>221</v>
      </c>
    </row>
    <row r="230" customFormat="false" ht="22.5" hidden="true" customHeight="false" outlineLevel="0" collapsed="false">
      <c r="A230" s="20" t="s">
        <v>364</v>
      </c>
      <c r="B230" s="20" t="s">
        <v>365</v>
      </c>
      <c r="C230" s="21" t="n">
        <v>27700</v>
      </c>
      <c r="D230" s="20" t="s">
        <v>226</v>
      </c>
      <c r="E230" s="20" t="s">
        <v>227</v>
      </c>
      <c r="F230" s="20" t="s">
        <v>58</v>
      </c>
      <c r="G230" s="20" t="s">
        <v>220</v>
      </c>
      <c r="H230" s="22" t="n">
        <v>277</v>
      </c>
      <c r="I230" s="22"/>
      <c r="J230" s="15" t="s">
        <v>221</v>
      </c>
    </row>
    <row r="231" customFormat="false" ht="22.5" hidden="true" customHeight="false" outlineLevel="0" collapsed="false">
      <c r="A231" s="20" t="s">
        <v>364</v>
      </c>
      <c r="B231" s="20" t="s">
        <v>365</v>
      </c>
      <c r="C231" s="21" t="n">
        <v>27800</v>
      </c>
      <c r="D231" s="20" t="s">
        <v>228</v>
      </c>
      <c r="E231" s="20" t="s">
        <v>229</v>
      </c>
      <c r="F231" s="20" t="s">
        <v>58</v>
      </c>
      <c r="G231" s="20" t="s">
        <v>220</v>
      </c>
      <c r="H231" s="22" t="n">
        <v>278</v>
      </c>
      <c r="I231" s="22"/>
      <c r="J231" s="15" t="s">
        <v>221</v>
      </c>
    </row>
    <row r="232" customFormat="false" ht="22.5" hidden="true" customHeight="false" outlineLevel="0" collapsed="false">
      <c r="A232" s="20" t="s">
        <v>364</v>
      </c>
      <c r="B232" s="20" t="s">
        <v>365</v>
      </c>
      <c r="C232" s="21" t="n">
        <v>27900</v>
      </c>
      <c r="D232" s="20" t="s">
        <v>388</v>
      </c>
      <c r="E232" s="20" t="s">
        <v>389</v>
      </c>
      <c r="F232" s="20" t="s">
        <v>58</v>
      </c>
      <c r="G232" s="20" t="s">
        <v>220</v>
      </c>
      <c r="H232" s="22" t="n">
        <v>279</v>
      </c>
      <c r="I232" s="22"/>
      <c r="J232" s="15" t="s">
        <v>221</v>
      </c>
    </row>
    <row r="233" customFormat="false" ht="22.5" hidden="true" customHeight="false" outlineLevel="0" collapsed="false">
      <c r="A233" s="20" t="s">
        <v>364</v>
      </c>
      <c r="B233" s="20" t="s">
        <v>365</v>
      </c>
      <c r="C233" s="21" t="n">
        <v>28000</v>
      </c>
      <c r="D233" s="20" t="s">
        <v>330</v>
      </c>
      <c r="E233" s="20" t="s">
        <v>331</v>
      </c>
      <c r="F233" s="20" t="s">
        <v>58</v>
      </c>
      <c r="G233" s="20" t="s">
        <v>220</v>
      </c>
      <c r="H233" s="22" t="n">
        <v>280</v>
      </c>
      <c r="I233" s="22"/>
      <c r="J233" s="15" t="s">
        <v>221</v>
      </c>
    </row>
    <row r="234" customFormat="false" ht="22.5" hidden="true" customHeight="false" outlineLevel="0" collapsed="false">
      <c r="A234" s="20" t="s">
        <v>364</v>
      </c>
      <c r="B234" s="20" t="s">
        <v>365</v>
      </c>
      <c r="C234" s="21" t="n">
        <v>28100</v>
      </c>
      <c r="D234" s="20" t="s">
        <v>332</v>
      </c>
      <c r="E234" s="20" t="s">
        <v>333</v>
      </c>
      <c r="F234" s="20" t="s">
        <v>58</v>
      </c>
      <c r="G234" s="20" t="s">
        <v>220</v>
      </c>
      <c r="H234" s="22" t="n">
        <v>281</v>
      </c>
      <c r="I234" s="22"/>
      <c r="J234" s="15" t="s">
        <v>221</v>
      </c>
    </row>
    <row r="235" customFormat="false" ht="11.25" hidden="true" customHeight="false" outlineLevel="0" collapsed="false">
      <c r="A235" s="20" t="s">
        <v>364</v>
      </c>
      <c r="B235" s="20" t="s">
        <v>365</v>
      </c>
      <c r="C235" s="21" t="n">
        <v>28200</v>
      </c>
      <c r="D235" s="20" t="s">
        <v>238</v>
      </c>
      <c r="E235" s="20" t="s">
        <v>239</v>
      </c>
      <c r="F235" s="20" t="s">
        <v>240</v>
      </c>
      <c r="G235" s="20" t="s">
        <v>241</v>
      </c>
      <c r="H235" s="22" t="n">
        <v>282</v>
      </c>
      <c r="I235" s="22"/>
      <c r="J235" s="15" t="s">
        <v>4</v>
      </c>
    </row>
    <row r="236" customFormat="false" ht="78.75" hidden="true" customHeight="false" outlineLevel="0" collapsed="false">
      <c r="A236" s="20" t="s">
        <v>390</v>
      </c>
      <c r="B236" s="20" t="s">
        <v>391</v>
      </c>
      <c r="C236" s="21" t="n">
        <v>28500</v>
      </c>
      <c r="D236" s="20" t="s">
        <v>56</v>
      </c>
      <c r="E236" s="20" t="s">
        <v>57</v>
      </c>
      <c r="F236" s="20" t="s">
        <v>58</v>
      </c>
      <c r="G236" s="20" t="s">
        <v>59</v>
      </c>
      <c r="H236" s="22" t="n">
        <v>285</v>
      </c>
      <c r="I236" s="22" t="s">
        <v>65</v>
      </c>
      <c r="J236" s="15" t="s">
        <v>244</v>
      </c>
    </row>
    <row r="237" customFormat="false" ht="45" hidden="true" customHeight="false" outlineLevel="0" collapsed="false">
      <c r="A237" s="20" t="s">
        <v>390</v>
      </c>
      <c r="B237" s="20" t="s">
        <v>391</v>
      </c>
      <c r="C237" s="21" t="n">
        <v>28700</v>
      </c>
      <c r="D237" s="20" t="s">
        <v>245</v>
      </c>
      <c r="E237" s="20" t="s">
        <v>246</v>
      </c>
      <c r="F237" s="20" t="s">
        <v>58</v>
      </c>
      <c r="G237" s="20" t="s">
        <v>59</v>
      </c>
      <c r="H237" s="22" t="n">
        <v>287</v>
      </c>
      <c r="I237" s="22" t="s">
        <v>65</v>
      </c>
      <c r="J237" s="15" t="s">
        <v>247</v>
      </c>
    </row>
    <row r="238" customFormat="false" ht="33.75" hidden="true" customHeight="false" outlineLevel="0" collapsed="false">
      <c r="A238" s="20" t="s">
        <v>390</v>
      </c>
      <c r="B238" s="20" t="s">
        <v>391</v>
      </c>
      <c r="C238" s="21" t="n">
        <v>28800</v>
      </c>
      <c r="D238" s="20" t="s">
        <v>248</v>
      </c>
      <c r="E238" s="20" t="s">
        <v>249</v>
      </c>
      <c r="F238" s="20" t="s">
        <v>112</v>
      </c>
      <c r="G238" s="20" t="s">
        <v>113</v>
      </c>
      <c r="H238" s="22" t="n">
        <v>288</v>
      </c>
      <c r="I238" s="22" t="s">
        <v>65</v>
      </c>
      <c r="J238" s="15" t="s">
        <v>250</v>
      </c>
    </row>
    <row r="239" customFormat="false" ht="67.5" hidden="true" customHeight="false" outlineLevel="0" collapsed="false">
      <c r="A239" s="20" t="s">
        <v>392</v>
      </c>
      <c r="B239" s="20" t="s">
        <v>393</v>
      </c>
      <c r="C239" s="21" t="n">
        <v>29100</v>
      </c>
      <c r="D239" s="20" t="s">
        <v>56</v>
      </c>
      <c r="E239" s="20" t="s">
        <v>57</v>
      </c>
      <c r="F239" s="20" t="s">
        <v>58</v>
      </c>
      <c r="G239" s="20" t="s">
        <v>59</v>
      </c>
      <c r="H239" s="22" t="n">
        <v>291</v>
      </c>
      <c r="I239" s="22" t="s">
        <v>65</v>
      </c>
      <c r="J239" s="15" t="s">
        <v>285</v>
      </c>
    </row>
    <row r="240" customFormat="false" ht="45" hidden="true" customHeight="false" outlineLevel="0" collapsed="false">
      <c r="A240" s="20" t="s">
        <v>392</v>
      </c>
      <c r="B240" s="20" t="s">
        <v>393</v>
      </c>
      <c r="C240" s="21" t="n">
        <v>29300</v>
      </c>
      <c r="D240" s="20" t="s">
        <v>254</v>
      </c>
      <c r="E240" s="20" t="s">
        <v>255</v>
      </c>
      <c r="F240" s="20" t="s">
        <v>58</v>
      </c>
      <c r="G240" s="20" t="s">
        <v>59</v>
      </c>
      <c r="H240" s="22" t="n">
        <v>293</v>
      </c>
      <c r="I240" s="22" t="s">
        <v>65</v>
      </c>
      <c r="J240" s="15" t="s">
        <v>256</v>
      </c>
    </row>
    <row r="241" customFormat="false" ht="33.75" hidden="true" customHeight="false" outlineLevel="0" collapsed="false">
      <c r="A241" s="20" t="s">
        <v>392</v>
      </c>
      <c r="B241" s="20" t="s">
        <v>393</v>
      </c>
      <c r="C241" s="21" t="n">
        <v>29400</v>
      </c>
      <c r="D241" s="20" t="s">
        <v>257</v>
      </c>
      <c r="E241" s="20" t="s">
        <v>258</v>
      </c>
      <c r="F241" s="20" t="s">
        <v>112</v>
      </c>
      <c r="G241" s="20" t="s">
        <v>113</v>
      </c>
      <c r="H241" s="22" t="n">
        <v>294</v>
      </c>
      <c r="I241" s="22" t="s">
        <v>65</v>
      </c>
      <c r="J241" s="15" t="s">
        <v>259</v>
      </c>
    </row>
    <row r="242" customFormat="false" ht="22.5" hidden="true" customHeight="false" outlineLevel="0" collapsed="false">
      <c r="A242" s="20" t="s">
        <v>394</v>
      </c>
      <c r="B242" s="20" t="s">
        <v>395</v>
      </c>
      <c r="C242" s="21" t="n">
        <v>103900</v>
      </c>
      <c r="D242" s="20" t="s">
        <v>56</v>
      </c>
      <c r="E242" s="20" t="s">
        <v>57</v>
      </c>
      <c r="F242" s="20" t="s">
        <v>58</v>
      </c>
      <c r="G242" s="20" t="s">
        <v>59</v>
      </c>
      <c r="H242" s="22" t="n">
        <v>1170</v>
      </c>
      <c r="I242" s="22"/>
      <c r="J242" s="15" t="s">
        <v>60</v>
      </c>
    </row>
    <row r="243" customFormat="false" ht="67.5" hidden="true" customHeight="false" outlineLevel="0" collapsed="false">
      <c r="A243" s="20" t="s">
        <v>394</v>
      </c>
      <c r="B243" s="20" t="s">
        <v>395</v>
      </c>
      <c r="C243" s="21" t="n">
        <v>104100</v>
      </c>
      <c r="D243" s="20" t="s">
        <v>61</v>
      </c>
      <c r="E243" s="20" t="s">
        <v>62</v>
      </c>
      <c r="F243" s="20" t="s">
        <v>63</v>
      </c>
      <c r="G243" s="20" t="s">
        <v>64</v>
      </c>
      <c r="H243" s="22" t="n">
        <v>1172</v>
      </c>
      <c r="I243" s="22" t="s">
        <v>65</v>
      </c>
      <c r="J243" s="15" t="s">
        <v>366</v>
      </c>
    </row>
    <row r="244" customFormat="false" ht="22.5" hidden="true" customHeight="false" outlineLevel="0" collapsed="false">
      <c r="A244" s="20" t="s">
        <v>394</v>
      </c>
      <c r="B244" s="20" t="s">
        <v>395</v>
      </c>
      <c r="C244" s="21" t="n">
        <v>104200</v>
      </c>
      <c r="D244" s="20" t="s">
        <v>67</v>
      </c>
      <c r="E244" s="20" t="s">
        <v>68</v>
      </c>
      <c r="F244" s="20" t="s">
        <v>63</v>
      </c>
      <c r="G244" s="20" t="s">
        <v>69</v>
      </c>
      <c r="H244" s="22" t="n">
        <v>1173</v>
      </c>
      <c r="I244" s="22"/>
      <c r="J244" s="15" t="s">
        <v>70</v>
      </c>
    </row>
    <row r="245" customFormat="false" ht="11.25" hidden="true" customHeight="false" outlineLevel="0" collapsed="false">
      <c r="A245" s="20" t="s">
        <v>394</v>
      </c>
      <c r="B245" s="20" t="s">
        <v>395</v>
      </c>
      <c r="C245" s="21" t="n">
        <v>104300</v>
      </c>
      <c r="D245" s="20" t="s">
        <v>71</v>
      </c>
      <c r="E245" s="20" t="s">
        <v>72</v>
      </c>
      <c r="F245" s="20" t="s">
        <v>73</v>
      </c>
      <c r="G245" s="20" t="s">
        <v>74</v>
      </c>
      <c r="H245" s="22" t="n">
        <v>1174</v>
      </c>
      <c r="I245" s="22" t="s">
        <v>65</v>
      </c>
      <c r="J245" s="15" t="s">
        <v>75</v>
      </c>
    </row>
    <row r="246" customFormat="false" ht="11.25" hidden="true" customHeight="false" outlineLevel="0" collapsed="false">
      <c r="A246" s="20" t="s">
        <v>394</v>
      </c>
      <c r="B246" s="20" t="s">
        <v>395</v>
      </c>
      <c r="C246" s="21" t="n">
        <v>104400</v>
      </c>
      <c r="D246" s="20" t="s">
        <v>76</v>
      </c>
      <c r="E246" s="20" t="s">
        <v>77</v>
      </c>
      <c r="F246" s="20" t="s">
        <v>73</v>
      </c>
      <c r="G246" s="20" t="s">
        <v>74</v>
      </c>
      <c r="H246" s="22" t="n">
        <v>1175</v>
      </c>
      <c r="I246" s="22" t="s">
        <v>65</v>
      </c>
      <c r="J246" s="15" t="s">
        <v>78</v>
      </c>
    </row>
    <row r="247" customFormat="false" ht="22.5" hidden="true" customHeight="false" outlineLevel="0" collapsed="false">
      <c r="A247" s="20" t="s">
        <v>394</v>
      </c>
      <c r="B247" s="20" t="s">
        <v>395</v>
      </c>
      <c r="C247" s="21" t="n">
        <v>104500</v>
      </c>
      <c r="D247" s="20" t="s">
        <v>79</v>
      </c>
      <c r="E247" s="20" t="s">
        <v>80</v>
      </c>
      <c r="F247" s="20" t="s">
        <v>81</v>
      </c>
      <c r="G247" s="20" t="s">
        <v>82</v>
      </c>
      <c r="H247" s="22" t="n">
        <v>1176</v>
      </c>
      <c r="I247" s="22" t="s">
        <v>65</v>
      </c>
      <c r="J247" s="15" t="s">
        <v>83</v>
      </c>
    </row>
    <row r="248" customFormat="false" ht="22.5" hidden="true" customHeight="false" outlineLevel="0" collapsed="false">
      <c r="A248" s="20" t="s">
        <v>394</v>
      </c>
      <c r="B248" s="20" t="s">
        <v>395</v>
      </c>
      <c r="C248" s="21" t="n">
        <v>116400</v>
      </c>
      <c r="D248" s="20" t="s">
        <v>84</v>
      </c>
      <c r="E248" s="20" t="s">
        <v>85</v>
      </c>
      <c r="F248" s="20" t="s">
        <v>58</v>
      </c>
      <c r="G248" s="20" t="s">
        <v>86</v>
      </c>
      <c r="H248" s="22" t="n">
        <v>1277</v>
      </c>
      <c r="I248" s="22"/>
      <c r="J248" s="15" t="s">
        <v>87</v>
      </c>
    </row>
    <row r="249" customFormat="false" ht="22.5" hidden="true" customHeight="false" outlineLevel="0" collapsed="false">
      <c r="A249" s="20" t="s">
        <v>394</v>
      </c>
      <c r="B249" s="20" t="s">
        <v>395</v>
      </c>
      <c r="C249" s="21" t="n">
        <v>116500</v>
      </c>
      <c r="D249" s="20" t="s">
        <v>88</v>
      </c>
      <c r="E249" s="20" t="s">
        <v>89</v>
      </c>
      <c r="F249" s="20" t="s">
        <v>63</v>
      </c>
      <c r="G249" s="20" t="s">
        <v>90</v>
      </c>
      <c r="H249" s="22" t="n">
        <v>1278</v>
      </c>
      <c r="I249" s="22"/>
      <c r="J249" s="15" t="s">
        <v>91</v>
      </c>
    </row>
    <row r="250" customFormat="false" ht="11.25" hidden="true" customHeight="false" outlineLevel="0" collapsed="false">
      <c r="A250" s="20" t="s">
        <v>394</v>
      </c>
      <c r="B250" s="20" t="s">
        <v>395</v>
      </c>
      <c r="C250" s="21" t="n">
        <v>104800</v>
      </c>
      <c r="D250" s="20" t="s">
        <v>396</v>
      </c>
      <c r="E250" s="20" t="s">
        <v>397</v>
      </c>
      <c r="F250" s="20" t="s">
        <v>73</v>
      </c>
      <c r="G250" s="20" t="s">
        <v>94</v>
      </c>
      <c r="H250" s="22" t="n">
        <v>1179</v>
      </c>
      <c r="I250" s="22"/>
      <c r="J250" s="15" t="s">
        <v>398</v>
      </c>
    </row>
    <row r="251" customFormat="false" ht="11.25" hidden="true" customHeight="false" outlineLevel="0" collapsed="false">
      <c r="A251" s="20" t="s">
        <v>394</v>
      </c>
      <c r="B251" s="20" t="s">
        <v>395</v>
      </c>
      <c r="C251" s="21" t="n">
        <v>104900</v>
      </c>
      <c r="D251" s="20" t="s">
        <v>96</v>
      </c>
      <c r="E251" s="20" t="s">
        <v>97</v>
      </c>
      <c r="F251" s="20" t="s">
        <v>63</v>
      </c>
      <c r="G251" s="20" t="s">
        <v>69</v>
      </c>
      <c r="H251" s="22" t="n">
        <v>1180</v>
      </c>
      <c r="I251" s="22"/>
      <c r="J251" s="15" t="s">
        <v>98</v>
      </c>
    </row>
    <row r="252" customFormat="false" ht="11.25" hidden="true" customHeight="false" outlineLevel="0" collapsed="false">
      <c r="A252" s="20" t="s">
        <v>394</v>
      </c>
      <c r="B252" s="20" t="s">
        <v>395</v>
      </c>
      <c r="C252" s="21" t="n">
        <v>105000</v>
      </c>
      <c r="D252" s="20" t="s">
        <v>99</v>
      </c>
      <c r="E252" s="20" t="s">
        <v>100</v>
      </c>
      <c r="F252" s="20" t="s">
        <v>101</v>
      </c>
      <c r="G252" s="20" t="s">
        <v>102</v>
      </c>
      <c r="H252" s="22" t="n">
        <v>1181</v>
      </c>
      <c r="I252" s="22" t="s">
        <v>65</v>
      </c>
      <c r="J252" s="15" t="s">
        <v>103</v>
      </c>
    </row>
    <row r="253" customFormat="false" ht="90" hidden="true" customHeight="false" outlineLevel="0" collapsed="false">
      <c r="A253" s="20" t="s">
        <v>394</v>
      </c>
      <c r="B253" s="20" t="s">
        <v>395</v>
      </c>
      <c r="C253" s="21" t="n">
        <v>105100</v>
      </c>
      <c r="D253" s="20" t="s">
        <v>115</v>
      </c>
      <c r="E253" s="20" t="s">
        <v>116</v>
      </c>
      <c r="F253" s="20" t="s">
        <v>63</v>
      </c>
      <c r="G253" s="20" t="s">
        <v>69</v>
      </c>
      <c r="H253" s="22" t="n">
        <v>1182</v>
      </c>
      <c r="I253" s="22"/>
      <c r="J253" s="15" t="s">
        <v>117</v>
      </c>
    </row>
    <row r="254" customFormat="false" ht="22.5" hidden="true" customHeight="false" outlineLevel="0" collapsed="false">
      <c r="A254" s="20" t="s">
        <v>394</v>
      </c>
      <c r="B254" s="20" t="s">
        <v>395</v>
      </c>
      <c r="C254" s="21" t="n">
        <v>105200</v>
      </c>
      <c r="D254" s="20" t="s">
        <v>118</v>
      </c>
      <c r="E254" s="20" t="s">
        <v>119</v>
      </c>
      <c r="F254" s="20" t="s">
        <v>120</v>
      </c>
      <c r="G254" s="20" t="s">
        <v>121</v>
      </c>
      <c r="H254" s="22" t="n">
        <v>1183</v>
      </c>
      <c r="I254" s="22"/>
      <c r="J254" s="15" t="s">
        <v>122</v>
      </c>
    </row>
    <row r="255" customFormat="false" ht="11.25" hidden="true" customHeight="false" outlineLevel="0" collapsed="false">
      <c r="A255" s="20" t="s">
        <v>394</v>
      </c>
      <c r="B255" s="20" t="s">
        <v>395</v>
      </c>
      <c r="C255" s="21" t="n">
        <v>117600</v>
      </c>
      <c r="D255" s="20" t="s">
        <v>123</v>
      </c>
      <c r="E255" s="20" t="s">
        <v>124</v>
      </c>
      <c r="F255" s="20" t="s">
        <v>125</v>
      </c>
      <c r="G255" s="20" t="s">
        <v>126</v>
      </c>
      <c r="H255" s="22" t="n">
        <v>1289</v>
      </c>
      <c r="I255" s="22"/>
      <c r="J255" s="15" t="s">
        <v>127</v>
      </c>
    </row>
    <row r="256" customFormat="false" ht="67.5" hidden="true" customHeight="false" outlineLevel="0" collapsed="false">
      <c r="A256" s="20" t="s">
        <v>394</v>
      </c>
      <c r="B256" s="20" t="s">
        <v>395</v>
      </c>
      <c r="C256" s="21" t="n">
        <v>105300</v>
      </c>
      <c r="D256" s="20" t="s">
        <v>128</v>
      </c>
      <c r="E256" s="20" t="s">
        <v>129</v>
      </c>
      <c r="F256" s="20" t="s">
        <v>130</v>
      </c>
      <c r="G256" s="20" t="s">
        <v>131</v>
      </c>
      <c r="H256" s="22" t="n">
        <v>1184</v>
      </c>
      <c r="I256" s="22"/>
      <c r="J256" s="15" t="s">
        <v>132</v>
      </c>
    </row>
    <row r="257" customFormat="false" ht="56.25" hidden="true" customHeight="false" outlineLevel="0" collapsed="false">
      <c r="A257" s="20" t="s">
        <v>394</v>
      </c>
      <c r="B257" s="20" t="s">
        <v>395</v>
      </c>
      <c r="C257" s="21" t="n">
        <v>105400</v>
      </c>
      <c r="D257" s="20" t="s">
        <v>133</v>
      </c>
      <c r="E257" s="20" t="s">
        <v>134</v>
      </c>
      <c r="F257" s="20" t="s">
        <v>130</v>
      </c>
      <c r="G257" s="20" t="s">
        <v>131</v>
      </c>
      <c r="H257" s="22" t="n">
        <v>1185</v>
      </c>
      <c r="I257" s="22" t="s">
        <v>65</v>
      </c>
      <c r="J257" s="15" t="s">
        <v>135</v>
      </c>
    </row>
    <row r="258" customFormat="false" ht="22.5" hidden="true" customHeight="false" outlineLevel="0" collapsed="false">
      <c r="A258" s="20" t="s">
        <v>394</v>
      </c>
      <c r="B258" s="20" t="s">
        <v>395</v>
      </c>
      <c r="C258" s="21" t="n">
        <v>105500</v>
      </c>
      <c r="D258" s="20" t="s">
        <v>136</v>
      </c>
      <c r="E258" s="20" t="s">
        <v>137</v>
      </c>
      <c r="F258" s="20" t="s">
        <v>112</v>
      </c>
      <c r="G258" s="20" t="s">
        <v>113</v>
      </c>
      <c r="H258" s="22" t="n">
        <v>1186</v>
      </c>
      <c r="I258" s="22" t="s">
        <v>65</v>
      </c>
      <c r="J258" s="15" t="s">
        <v>138</v>
      </c>
    </row>
    <row r="259" customFormat="false" ht="22.5" hidden="true" customHeight="false" outlineLevel="0" collapsed="false">
      <c r="A259" s="20" t="s">
        <v>394</v>
      </c>
      <c r="B259" s="20" t="s">
        <v>395</v>
      </c>
      <c r="C259" s="21" t="n">
        <v>105600</v>
      </c>
      <c r="D259" s="20" t="s">
        <v>139</v>
      </c>
      <c r="E259" s="20" t="s">
        <v>140</v>
      </c>
      <c r="F259" s="20" t="s">
        <v>63</v>
      </c>
      <c r="G259" s="20" t="s">
        <v>141</v>
      </c>
      <c r="H259" s="22" t="n">
        <v>1187</v>
      </c>
      <c r="I259" s="22"/>
      <c r="J259" s="15" t="s">
        <v>142</v>
      </c>
    </row>
    <row r="260" customFormat="false" ht="33.75" hidden="true" customHeight="false" outlineLevel="0" collapsed="false">
      <c r="A260" s="20" t="s">
        <v>394</v>
      </c>
      <c r="B260" s="20" t="s">
        <v>395</v>
      </c>
      <c r="C260" s="21" t="n">
        <v>105700</v>
      </c>
      <c r="D260" s="20" t="s">
        <v>143</v>
      </c>
      <c r="E260" s="20" t="s">
        <v>144</v>
      </c>
      <c r="F260" s="20" t="s">
        <v>145</v>
      </c>
      <c r="G260" s="20" t="s">
        <v>146</v>
      </c>
      <c r="H260" s="22" t="n">
        <v>1188</v>
      </c>
      <c r="I260" s="22"/>
      <c r="J260" s="15" t="s">
        <v>262</v>
      </c>
    </row>
    <row r="261" customFormat="false" ht="11.25" hidden="true" customHeight="false" outlineLevel="0" collapsed="false">
      <c r="A261" s="20" t="s">
        <v>394</v>
      </c>
      <c r="B261" s="20" t="s">
        <v>395</v>
      </c>
      <c r="C261" s="21" t="n">
        <v>105800</v>
      </c>
      <c r="D261" s="20" t="s">
        <v>399</v>
      </c>
      <c r="E261" s="20" t="s">
        <v>399</v>
      </c>
      <c r="F261" s="20" t="s">
        <v>73</v>
      </c>
      <c r="G261" s="20" t="s">
        <v>74</v>
      </c>
      <c r="H261" s="22" t="n">
        <v>1189</v>
      </c>
      <c r="I261" s="22"/>
      <c r="J261" s="15" t="s">
        <v>400</v>
      </c>
    </row>
    <row r="262" customFormat="false" ht="11.25" hidden="true" customHeight="false" outlineLevel="0" collapsed="false">
      <c r="A262" s="20" t="s">
        <v>394</v>
      </c>
      <c r="B262" s="20" t="s">
        <v>395</v>
      </c>
      <c r="C262" s="21" t="n">
        <v>105900</v>
      </c>
      <c r="D262" s="20" t="s">
        <v>401</v>
      </c>
      <c r="E262" s="20" t="s">
        <v>401</v>
      </c>
      <c r="F262" s="20" t="s">
        <v>303</v>
      </c>
      <c r="G262" s="20" t="s">
        <v>304</v>
      </c>
      <c r="H262" s="22" t="n">
        <v>1190</v>
      </c>
      <c r="I262" s="22"/>
      <c r="J262" s="15" t="s">
        <v>402</v>
      </c>
    </row>
    <row r="263" customFormat="false" ht="101.25" hidden="true" customHeight="false" outlineLevel="0" collapsed="false">
      <c r="A263" s="20" t="s">
        <v>394</v>
      </c>
      <c r="B263" s="20" t="s">
        <v>395</v>
      </c>
      <c r="C263" s="21" t="n">
        <v>106000</v>
      </c>
      <c r="D263" s="20" t="s">
        <v>306</v>
      </c>
      <c r="E263" s="20" t="s">
        <v>307</v>
      </c>
      <c r="F263" s="20" t="s">
        <v>308</v>
      </c>
      <c r="G263" s="20" t="s">
        <v>309</v>
      </c>
      <c r="H263" s="22" t="n">
        <v>1191</v>
      </c>
      <c r="I263" s="22" t="s">
        <v>65</v>
      </c>
      <c r="J263" s="15" t="s">
        <v>310</v>
      </c>
    </row>
    <row r="264" customFormat="false" ht="45" hidden="true" customHeight="false" outlineLevel="0" collapsed="false">
      <c r="A264" s="20" t="s">
        <v>394</v>
      </c>
      <c r="B264" s="20" t="s">
        <v>395</v>
      </c>
      <c r="C264" s="21" t="n">
        <v>106100</v>
      </c>
      <c r="D264" s="20" t="s">
        <v>311</v>
      </c>
      <c r="E264" s="20" t="s">
        <v>312</v>
      </c>
      <c r="F264" s="20" t="s">
        <v>313</v>
      </c>
      <c r="G264" s="20" t="s">
        <v>314</v>
      </c>
      <c r="H264" s="22" t="n">
        <v>1192</v>
      </c>
      <c r="I264" s="22"/>
      <c r="J264" s="15" t="s">
        <v>315</v>
      </c>
    </row>
    <row r="265" customFormat="false" ht="22.5" hidden="true" customHeight="false" outlineLevel="0" collapsed="false">
      <c r="A265" s="20" t="s">
        <v>394</v>
      </c>
      <c r="B265" s="20" t="s">
        <v>395</v>
      </c>
      <c r="C265" s="21" t="n">
        <v>106200</v>
      </c>
      <c r="D265" s="20" t="s">
        <v>153</v>
      </c>
      <c r="E265" s="20" t="s">
        <v>154</v>
      </c>
      <c r="F265" s="20" t="s">
        <v>155</v>
      </c>
      <c r="G265" s="20" t="s">
        <v>156</v>
      </c>
      <c r="H265" s="22" t="n">
        <v>1193</v>
      </c>
      <c r="I265" s="22" t="s">
        <v>65</v>
      </c>
      <c r="J265" s="15" t="s">
        <v>157</v>
      </c>
    </row>
    <row r="266" customFormat="false" ht="22.5" hidden="true" customHeight="false" outlineLevel="0" collapsed="false">
      <c r="A266" s="20" t="s">
        <v>394</v>
      </c>
      <c r="B266" s="20" t="s">
        <v>395</v>
      </c>
      <c r="C266" s="21" t="n">
        <v>106300</v>
      </c>
      <c r="D266" s="20" t="s">
        <v>161</v>
      </c>
      <c r="E266" s="20" t="s">
        <v>162</v>
      </c>
      <c r="F266" s="20" t="s">
        <v>120</v>
      </c>
      <c r="G266" s="20" t="s">
        <v>121</v>
      </c>
      <c r="H266" s="22" t="n">
        <v>1194</v>
      </c>
      <c r="I266" s="22"/>
      <c r="J266" s="15" t="s">
        <v>403</v>
      </c>
    </row>
    <row r="267" customFormat="false" ht="33.75" hidden="true" customHeight="false" outlineLevel="0" collapsed="false">
      <c r="A267" s="20" t="s">
        <v>394</v>
      </c>
      <c r="B267" s="20" t="s">
        <v>395</v>
      </c>
      <c r="C267" s="21" t="n">
        <v>106400</v>
      </c>
      <c r="D267" s="20" t="s">
        <v>316</v>
      </c>
      <c r="E267" s="20" t="s">
        <v>317</v>
      </c>
      <c r="F267" s="20" t="s">
        <v>120</v>
      </c>
      <c r="G267" s="20" t="s">
        <v>121</v>
      </c>
      <c r="H267" s="22" t="n">
        <v>1195</v>
      </c>
      <c r="I267" s="22"/>
      <c r="J267" s="15" t="s">
        <v>166</v>
      </c>
    </row>
    <row r="268" customFormat="false" ht="33.75" hidden="true" customHeight="false" outlineLevel="0" collapsed="false">
      <c r="A268" s="20" t="s">
        <v>394</v>
      </c>
      <c r="B268" s="20" t="s">
        <v>395</v>
      </c>
      <c r="C268" s="21" t="n">
        <v>106500</v>
      </c>
      <c r="D268" s="20" t="s">
        <v>318</v>
      </c>
      <c r="E268" s="20" t="s">
        <v>319</v>
      </c>
      <c r="F268" s="20" t="s">
        <v>120</v>
      </c>
      <c r="G268" s="20" t="s">
        <v>121</v>
      </c>
      <c r="H268" s="22" t="n">
        <v>1196</v>
      </c>
      <c r="I268" s="22"/>
      <c r="J268" s="15" t="s">
        <v>169</v>
      </c>
    </row>
    <row r="269" customFormat="false" ht="67.5" hidden="true" customHeight="false" outlineLevel="0" collapsed="false">
      <c r="A269" s="20" t="s">
        <v>394</v>
      </c>
      <c r="B269" s="20" t="s">
        <v>395</v>
      </c>
      <c r="C269" s="21" t="n">
        <v>106600</v>
      </c>
      <c r="D269" s="20" t="s">
        <v>191</v>
      </c>
      <c r="E269" s="20" t="s">
        <v>192</v>
      </c>
      <c r="F269" s="20" t="s">
        <v>112</v>
      </c>
      <c r="G269" s="20" t="s">
        <v>113</v>
      </c>
      <c r="H269" s="22" t="n">
        <v>1197</v>
      </c>
      <c r="I269" s="22" t="s">
        <v>65</v>
      </c>
      <c r="J269" s="15" t="s">
        <v>193</v>
      </c>
    </row>
    <row r="270" customFormat="false" ht="11.25" hidden="true" customHeight="false" outlineLevel="0" collapsed="false">
      <c r="A270" s="20" t="s">
        <v>394</v>
      </c>
      <c r="B270" s="20" t="s">
        <v>395</v>
      </c>
      <c r="C270" s="21" t="n">
        <v>106700</v>
      </c>
      <c r="D270" s="20" t="s">
        <v>194</v>
      </c>
      <c r="E270" s="20" t="s">
        <v>195</v>
      </c>
      <c r="F270" s="20" t="s">
        <v>125</v>
      </c>
      <c r="G270" s="20" t="s">
        <v>126</v>
      </c>
      <c r="H270" s="22" t="n">
        <v>1198</v>
      </c>
      <c r="I270" s="22" t="s">
        <v>65</v>
      </c>
      <c r="J270" s="15" t="s">
        <v>196</v>
      </c>
    </row>
    <row r="271" customFormat="false" ht="11.25" hidden="true" customHeight="false" outlineLevel="0" collapsed="false">
      <c r="A271" s="20" t="s">
        <v>394</v>
      </c>
      <c r="B271" s="20" t="s">
        <v>395</v>
      </c>
      <c r="C271" s="21" t="n">
        <v>106800</v>
      </c>
      <c r="D271" s="20" t="s">
        <v>320</v>
      </c>
      <c r="E271" s="20" t="s">
        <v>321</v>
      </c>
      <c r="F271" s="20" t="s">
        <v>125</v>
      </c>
      <c r="G271" s="20" t="s">
        <v>126</v>
      </c>
      <c r="H271" s="22" t="n">
        <v>1199</v>
      </c>
      <c r="I271" s="22"/>
      <c r="J271" s="15" t="s">
        <v>322</v>
      </c>
    </row>
    <row r="272" customFormat="false" ht="33.75" hidden="true" customHeight="false" outlineLevel="0" collapsed="false">
      <c r="A272" s="20" t="s">
        <v>394</v>
      </c>
      <c r="B272" s="20" t="s">
        <v>395</v>
      </c>
      <c r="C272" s="21" t="n">
        <v>106900</v>
      </c>
      <c r="D272" s="20" t="s">
        <v>197</v>
      </c>
      <c r="E272" s="20" t="s">
        <v>198</v>
      </c>
      <c r="F272" s="20" t="s">
        <v>125</v>
      </c>
      <c r="G272" s="20" t="s">
        <v>126</v>
      </c>
      <c r="H272" s="22" t="n">
        <v>1200</v>
      </c>
      <c r="I272" s="22"/>
      <c r="J272" s="15" t="s">
        <v>199</v>
      </c>
    </row>
    <row r="273" customFormat="false" ht="67.5" hidden="true" customHeight="false" outlineLevel="0" collapsed="false">
      <c r="A273" s="20" t="s">
        <v>394</v>
      </c>
      <c r="B273" s="20" t="s">
        <v>395</v>
      </c>
      <c r="C273" s="21" t="n">
        <v>107000</v>
      </c>
      <c r="D273" s="20" t="s">
        <v>200</v>
      </c>
      <c r="E273" s="20" t="s">
        <v>277</v>
      </c>
      <c r="F273" s="20" t="s">
        <v>125</v>
      </c>
      <c r="G273" s="20" t="s">
        <v>126</v>
      </c>
      <c r="H273" s="22" t="n">
        <v>1201</v>
      </c>
      <c r="I273" s="22"/>
      <c r="J273" s="15" t="s">
        <v>202</v>
      </c>
    </row>
    <row r="274" customFormat="false" ht="45" hidden="true" customHeight="false" outlineLevel="0" collapsed="false">
      <c r="A274" s="20" t="s">
        <v>394</v>
      </c>
      <c r="B274" s="20" t="s">
        <v>395</v>
      </c>
      <c r="C274" s="21" t="n">
        <v>107100</v>
      </c>
      <c r="D274" s="20" t="s">
        <v>203</v>
      </c>
      <c r="E274" s="20" t="s">
        <v>278</v>
      </c>
      <c r="F274" s="20" t="s">
        <v>125</v>
      </c>
      <c r="G274" s="20" t="s">
        <v>126</v>
      </c>
      <c r="H274" s="22" t="n">
        <v>1202</v>
      </c>
      <c r="I274" s="22"/>
      <c r="J274" s="15" t="s">
        <v>205</v>
      </c>
    </row>
    <row r="275" customFormat="false" ht="56.25" hidden="true" customHeight="false" outlineLevel="0" collapsed="false">
      <c r="A275" s="20" t="s">
        <v>394</v>
      </c>
      <c r="B275" s="20" t="s">
        <v>395</v>
      </c>
      <c r="C275" s="21" t="n">
        <v>107200</v>
      </c>
      <c r="D275" s="20" t="s">
        <v>215</v>
      </c>
      <c r="E275" s="20" t="s">
        <v>216</v>
      </c>
      <c r="F275" s="20" t="s">
        <v>112</v>
      </c>
      <c r="G275" s="20" t="s">
        <v>113</v>
      </c>
      <c r="H275" s="22" t="n">
        <v>1203</v>
      </c>
      <c r="I275" s="22" t="s">
        <v>65</v>
      </c>
      <c r="J275" s="15" t="s">
        <v>217</v>
      </c>
    </row>
    <row r="276" customFormat="false" ht="22.5" hidden="true" customHeight="false" outlineLevel="0" collapsed="false">
      <c r="A276" s="20" t="s">
        <v>394</v>
      </c>
      <c r="B276" s="20" t="s">
        <v>395</v>
      </c>
      <c r="C276" s="21" t="n">
        <v>107300</v>
      </c>
      <c r="D276" s="20" t="s">
        <v>222</v>
      </c>
      <c r="E276" s="20" t="s">
        <v>223</v>
      </c>
      <c r="F276" s="20" t="s">
        <v>58</v>
      </c>
      <c r="G276" s="20" t="s">
        <v>220</v>
      </c>
      <c r="H276" s="22" t="n">
        <v>1204</v>
      </c>
      <c r="I276" s="22"/>
      <c r="J276" s="15" t="s">
        <v>221</v>
      </c>
    </row>
    <row r="277" customFormat="false" ht="22.5" hidden="true" customHeight="false" outlineLevel="0" collapsed="false">
      <c r="A277" s="20" t="s">
        <v>394</v>
      </c>
      <c r="B277" s="20" t="s">
        <v>395</v>
      </c>
      <c r="C277" s="21" t="n">
        <v>107400</v>
      </c>
      <c r="D277" s="20" t="s">
        <v>224</v>
      </c>
      <c r="E277" s="20" t="s">
        <v>225</v>
      </c>
      <c r="F277" s="20" t="s">
        <v>58</v>
      </c>
      <c r="G277" s="20" t="s">
        <v>220</v>
      </c>
      <c r="H277" s="22" t="n">
        <v>1205</v>
      </c>
      <c r="I277" s="22"/>
      <c r="J277" s="15" t="s">
        <v>221</v>
      </c>
    </row>
    <row r="278" customFormat="false" ht="22.5" hidden="true" customHeight="false" outlineLevel="0" collapsed="false">
      <c r="A278" s="20" t="s">
        <v>394</v>
      </c>
      <c r="B278" s="20" t="s">
        <v>395</v>
      </c>
      <c r="C278" s="21" t="n">
        <v>107500</v>
      </c>
      <c r="D278" s="20" t="s">
        <v>328</v>
      </c>
      <c r="E278" s="20" t="s">
        <v>329</v>
      </c>
      <c r="F278" s="20" t="s">
        <v>58</v>
      </c>
      <c r="G278" s="20" t="s">
        <v>220</v>
      </c>
      <c r="H278" s="22" t="n">
        <v>1206</v>
      </c>
      <c r="I278" s="22"/>
      <c r="J278" s="15" t="s">
        <v>221</v>
      </c>
    </row>
    <row r="279" customFormat="false" ht="22.5" hidden="true" customHeight="false" outlineLevel="0" collapsed="false">
      <c r="A279" s="20" t="s">
        <v>394</v>
      </c>
      <c r="B279" s="20" t="s">
        <v>395</v>
      </c>
      <c r="C279" s="21" t="n">
        <v>107600</v>
      </c>
      <c r="D279" s="20" t="s">
        <v>226</v>
      </c>
      <c r="E279" s="20" t="s">
        <v>227</v>
      </c>
      <c r="F279" s="20" t="s">
        <v>58</v>
      </c>
      <c r="G279" s="20" t="s">
        <v>220</v>
      </c>
      <c r="H279" s="22" t="n">
        <v>1207</v>
      </c>
      <c r="I279" s="22"/>
      <c r="J279" s="15" t="s">
        <v>221</v>
      </c>
    </row>
    <row r="280" customFormat="false" ht="22.5" hidden="true" customHeight="false" outlineLevel="0" collapsed="false">
      <c r="A280" s="20" t="s">
        <v>394</v>
      </c>
      <c r="B280" s="20" t="s">
        <v>395</v>
      </c>
      <c r="C280" s="21" t="n">
        <v>107700</v>
      </c>
      <c r="D280" s="20" t="s">
        <v>230</v>
      </c>
      <c r="E280" s="20" t="s">
        <v>231</v>
      </c>
      <c r="F280" s="20" t="s">
        <v>58</v>
      </c>
      <c r="G280" s="20" t="s">
        <v>220</v>
      </c>
      <c r="H280" s="22" t="n">
        <v>1208</v>
      </c>
      <c r="I280" s="22"/>
      <c r="J280" s="15" t="s">
        <v>221</v>
      </c>
    </row>
    <row r="281" customFormat="false" ht="22.5" hidden="true" customHeight="false" outlineLevel="0" collapsed="false">
      <c r="A281" s="20" t="s">
        <v>394</v>
      </c>
      <c r="B281" s="20" t="s">
        <v>395</v>
      </c>
      <c r="C281" s="21" t="n">
        <v>107800</v>
      </c>
      <c r="D281" s="20" t="s">
        <v>330</v>
      </c>
      <c r="E281" s="20" t="s">
        <v>331</v>
      </c>
      <c r="F281" s="20" t="s">
        <v>58</v>
      </c>
      <c r="G281" s="20" t="s">
        <v>220</v>
      </c>
      <c r="H281" s="22" t="n">
        <v>1209</v>
      </c>
      <c r="I281" s="22"/>
      <c r="J281" s="15" t="s">
        <v>221</v>
      </c>
    </row>
    <row r="282" customFormat="false" ht="22.5" hidden="true" customHeight="false" outlineLevel="0" collapsed="false">
      <c r="A282" s="20" t="s">
        <v>394</v>
      </c>
      <c r="B282" s="20" t="s">
        <v>395</v>
      </c>
      <c r="C282" s="21" t="n">
        <v>107900</v>
      </c>
      <c r="D282" s="20" t="s">
        <v>332</v>
      </c>
      <c r="E282" s="20" t="s">
        <v>333</v>
      </c>
      <c r="F282" s="20" t="s">
        <v>58</v>
      </c>
      <c r="G282" s="20" t="s">
        <v>220</v>
      </c>
      <c r="H282" s="22" t="n">
        <v>1210</v>
      </c>
      <c r="I282" s="22"/>
      <c r="J282" s="15" t="s">
        <v>221</v>
      </c>
    </row>
    <row r="283" customFormat="false" ht="11.25" hidden="true" customHeight="false" outlineLevel="0" collapsed="false">
      <c r="A283" s="20" t="s">
        <v>394</v>
      </c>
      <c r="B283" s="20" t="s">
        <v>395</v>
      </c>
      <c r="C283" s="21" t="n">
        <v>108100</v>
      </c>
      <c r="D283" s="20" t="s">
        <v>238</v>
      </c>
      <c r="E283" s="20" t="s">
        <v>239</v>
      </c>
      <c r="F283" s="20" t="s">
        <v>240</v>
      </c>
      <c r="G283" s="20" t="s">
        <v>241</v>
      </c>
      <c r="H283" s="22" t="n">
        <v>1217</v>
      </c>
      <c r="I283" s="22"/>
      <c r="J283" s="15" t="s">
        <v>4</v>
      </c>
    </row>
    <row r="284" customFormat="false" ht="33.75" hidden="true" customHeight="false" outlineLevel="0" collapsed="false">
      <c r="A284" s="20" t="s">
        <v>404</v>
      </c>
      <c r="B284" s="20" t="s">
        <v>405</v>
      </c>
      <c r="C284" s="21" t="n">
        <v>108300</v>
      </c>
      <c r="D284" s="20" t="s">
        <v>56</v>
      </c>
      <c r="E284" s="20" t="s">
        <v>57</v>
      </c>
      <c r="F284" s="20" t="s">
        <v>58</v>
      </c>
      <c r="G284" s="20" t="s">
        <v>59</v>
      </c>
      <c r="H284" s="22" t="n">
        <v>1220</v>
      </c>
      <c r="I284" s="22"/>
      <c r="J284" s="15" t="s">
        <v>336</v>
      </c>
    </row>
    <row r="285" customFormat="false" ht="22.5" hidden="true" customHeight="false" outlineLevel="0" collapsed="false">
      <c r="A285" s="20" t="s">
        <v>404</v>
      </c>
      <c r="B285" s="20" t="s">
        <v>405</v>
      </c>
      <c r="C285" s="21" t="n">
        <v>108500</v>
      </c>
      <c r="D285" s="20" t="s">
        <v>136</v>
      </c>
      <c r="E285" s="20" t="s">
        <v>137</v>
      </c>
      <c r="F285" s="20" t="s">
        <v>112</v>
      </c>
      <c r="G285" s="20" t="s">
        <v>113</v>
      </c>
      <c r="H285" s="22" t="n">
        <v>1222</v>
      </c>
      <c r="I285" s="22"/>
      <c r="J285" s="15" t="s">
        <v>138</v>
      </c>
    </row>
    <row r="286" customFormat="false" ht="56.25" hidden="true" customHeight="false" outlineLevel="0" collapsed="false">
      <c r="A286" s="20" t="s">
        <v>404</v>
      </c>
      <c r="B286" s="20" t="s">
        <v>405</v>
      </c>
      <c r="C286" s="21" t="n">
        <v>108600</v>
      </c>
      <c r="D286" s="20" t="s">
        <v>337</v>
      </c>
      <c r="E286" s="20" t="s">
        <v>338</v>
      </c>
      <c r="F286" s="20" t="s">
        <v>130</v>
      </c>
      <c r="G286" s="20" t="s">
        <v>131</v>
      </c>
      <c r="H286" s="22" t="n">
        <v>1223</v>
      </c>
      <c r="I286" s="22"/>
      <c r="J286" s="15" t="s">
        <v>339</v>
      </c>
    </row>
    <row r="287" customFormat="false" ht="78.75" hidden="true" customHeight="false" outlineLevel="0" collapsed="false">
      <c r="A287" s="20" t="s">
        <v>404</v>
      </c>
      <c r="B287" s="20" t="s">
        <v>405</v>
      </c>
      <c r="C287" s="21" t="n">
        <v>108700</v>
      </c>
      <c r="D287" s="20" t="s">
        <v>133</v>
      </c>
      <c r="E287" s="20" t="s">
        <v>134</v>
      </c>
      <c r="F287" s="20" t="s">
        <v>130</v>
      </c>
      <c r="G287" s="20" t="s">
        <v>131</v>
      </c>
      <c r="H287" s="22" t="n">
        <v>1224</v>
      </c>
      <c r="I287" s="22"/>
      <c r="J287" s="15" t="s">
        <v>340</v>
      </c>
    </row>
    <row r="288" customFormat="false" ht="11.25" hidden="true" customHeight="false" outlineLevel="0" collapsed="false">
      <c r="A288" s="20" t="s">
        <v>404</v>
      </c>
      <c r="B288" s="20" t="s">
        <v>405</v>
      </c>
      <c r="C288" s="21" t="n">
        <v>108800</v>
      </c>
      <c r="D288" s="20" t="s">
        <v>341</v>
      </c>
      <c r="E288" s="20" t="s">
        <v>341</v>
      </c>
      <c r="F288" s="20" t="s">
        <v>308</v>
      </c>
      <c r="G288" s="20" t="s">
        <v>309</v>
      </c>
      <c r="H288" s="22" t="n">
        <v>1225</v>
      </c>
      <c r="I288" s="22"/>
      <c r="J288" s="15" t="s">
        <v>342</v>
      </c>
    </row>
    <row r="289" customFormat="false" ht="11.25" hidden="true" customHeight="false" outlineLevel="0" collapsed="false">
      <c r="A289" s="20" t="s">
        <v>404</v>
      </c>
      <c r="B289" s="20" t="s">
        <v>405</v>
      </c>
      <c r="C289" s="21" t="n">
        <v>108900</v>
      </c>
      <c r="D289" s="20" t="s">
        <v>343</v>
      </c>
      <c r="E289" s="20" t="s">
        <v>343</v>
      </c>
      <c r="F289" s="20" t="s">
        <v>120</v>
      </c>
      <c r="G289" s="20" t="s">
        <v>121</v>
      </c>
      <c r="H289" s="22" t="n">
        <v>1226</v>
      </c>
      <c r="I289" s="22"/>
      <c r="J289" s="15" t="s">
        <v>344</v>
      </c>
    </row>
    <row r="290" customFormat="false" ht="11.25" hidden="true" customHeight="false" outlineLevel="0" collapsed="false">
      <c r="A290" s="20" t="s">
        <v>404</v>
      </c>
      <c r="B290" s="20" t="s">
        <v>405</v>
      </c>
      <c r="C290" s="21" t="n">
        <v>109000</v>
      </c>
      <c r="D290" s="20" t="s">
        <v>345</v>
      </c>
      <c r="E290" s="20" t="s">
        <v>345</v>
      </c>
      <c r="F290" s="20" t="s">
        <v>346</v>
      </c>
      <c r="G290" s="20" t="s">
        <v>347</v>
      </c>
      <c r="H290" s="22" t="n">
        <v>1227</v>
      </c>
      <c r="I290" s="22"/>
      <c r="J290" s="15" t="s">
        <v>348</v>
      </c>
    </row>
    <row r="291" customFormat="false" ht="11.25" hidden="true" customHeight="false" outlineLevel="0" collapsed="false">
      <c r="A291" s="20" t="s">
        <v>404</v>
      </c>
      <c r="B291" s="20" t="s">
        <v>405</v>
      </c>
      <c r="C291" s="21" t="n">
        <v>109100</v>
      </c>
      <c r="D291" s="20" t="s">
        <v>349</v>
      </c>
      <c r="E291" s="20" t="s">
        <v>350</v>
      </c>
      <c r="F291" s="20" t="s">
        <v>125</v>
      </c>
      <c r="G291" s="20" t="s">
        <v>126</v>
      </c>
      <c r="H291" s="22" t="n">
        <v>1228</v>
      </c>
      <c r="I291" s="22"/>
      <c r="J291" s="15" t="s">
        <v>351</v>
      </c>
    </row>
    <row r="292" customFormat="false" ht="22.5" hidden="true" customHeight="false" outlineLevel="0" collapsed="false">
      <c r="A292" s="20" t="s">
        <v>404</v>
      </c>
      <c r="B292" s="20" t="s">
        <v>405</v>
      </c>
      <c r="C292" s="21" t="n">
        <v>109200</v>
      </c>
      <c r="D292" s="20" t="s">
        <v>352</v>
      </c>
      <c r="E292" s="20" t="s">
        <v>353</v>
      </c>
      <c r="F292" s="20" t="s">
        <v>58</v>
      </c>
      <c r="G292" s="20" t="s">
        <v>220</v>
      </c>
      <c r="H292" s="22" t="n">
        <v>1229</v>
      </c>
      <c r="I292" s="22"/>
      <c r="J292" s="15" t="s">
        <v>221</v>
      </c>
    </row>
    <row r="293" customFormat="false" ht="22.5" hidden="true" customHeight="false" outlineLevel="0" collapsed="false">
      <c r="A293" s="20" t="s">
        <v>404</v>
      </c>
      <c r="B293" s="20" t="s">
        <v>405</v>
      </c>
      <c r="C293" s="21" t="n">
        <v>109300</v>
      </c>
      <c r="D293" s="20" t="s">
        <v>224</v>
      </c>
      <c r="E293" s="20" t="s">
        <v>225</v>
      </c>
      <c r="F293" s="20" t="s">
        <v>58</v>
      </c>
      <c r="G293" s="20" t="s">
        <v>220</v>
      </c>
      <c r="H293" s="22" t="n">
        <v>1230</v>
      </c>
      <c r="I293" s="22"/>
      <c r="J293" s="15" t="s">
        <v>221</v>
      </c>
    </row>
    <row r="294" customFormat="false" ht="22.5" hidden="true" customHeight="false" outlineLevel="0" collapsed="false">
      <c r="A294" s="20" t="s">
        <v>404</v>
      </c>
      <c r="B294" s="20" t="s">
        <v>405</v>
      </c>
      <c r="C294" s="21" t="n">
        <v>109400</v>
      </c>
      <c r="D294" s="20" t="s">
        <v>354</v>
      </c>
      <c r="E294" s="20" t="s">
        <v>355</v>
      </c>
      <c r="F294" s="20" t="s">
        <v>58</v>
      </c>
      <c r="G294" s="20" t="s">
        <v>220</v>
      </c>
      <c r="H294" s="22" t="n">
        <v>1231</v>
      </c>
      <c r="I294" s="22"/>
      <c r="J294" s="15" t="s">
        <v>221</v>
      </c>
    </row>
    <row r="295" customFormat="false" ht="22.5" hidden="true" customHeight="false" outlineLevel="0" collapsed="false">
      <c r="A295" s="20" t="s">
        <v>404</v>
      </c>
      <c r="B295" s="20" t="s">
        <v>405</v>
      </c>
      <c r="C295" s="21" t="n">
        <v>109500</v>
      </c>
      <c r="D295" s="20" t="s">
        <v>356</v>
      </c>
      <c r="E295" s="20" t="s">
        <v>357</v>
      </c>
      <c r="F295" s="20" t="s">
        <v>58</v>
      </c>
      <c r="G295" s="20" t="s">
        <v>220</v>
      </c>
      <c r="H295" s="22" t="n">
        <v>1232</v>
      </c>
      <c r="I295" s="22"/>
      <c r="J295" s="15" t="s">
        <v>221</v>
      </c>
    </row>
    <row r="296" customFormat="false" ht="22.5" hidden="true" customHeight="false" outlineLevel="0" collapsed="false">
      <c r="A296" s="20" t="s">
        <v>404</v>
      </c>
      <c r="B296" s="20" t="s">
        <v>405</v>
      </c>
      <c r="C296" s="21" t="n">
        <v>109600</v>
      </c>
      <c r="D296" s="20" t="s">
        <v>358</v>
      </c>
      <c r="E296" s="20" t="s">
        <v>359</v>
      </c>
      <c r="F296" s="20" t="s">
        <v>58</v>
      </c>
      <c r="G296" s="20" t="s">
        <v>220</v>
      </c>
      <c r="H296" s="22" t="n">
        <v>1233</v>
      </c>
      <c r="I296" s="22"/>
      <c r="J296" s="15" t="s">
        <v>221</v>
      </c>
    </row>
    <row r="297" customFormat="false" ht="78.75" hidden="true" customHeight="false" outlineLevel="0" collapsed="false">
      <c r="A297" s="20" t="s">
        <v>406</v>
      </c>
      <c r="B297" s="20" t="s">
        <v>407</v>
      </c>
      <c r="C297" s="21" t="n">
        <v>109800</v>
      </c>
      <c r="D297" s="20" t="s">
        <v>56</v>
      </c>
      <c r="E297" s="20" t="s">
        <v>57</v>
      </c>
      <c r="F297" s="20" t="s">
        <v>58</v>
      </c>
      <c r="G297" s="20" t="s">
        <v>59</v>
      </c>
      <c r="H297" s="22" t="n">
        <v>1241</v>
      </c>
      <c r="I297" s="22" t="s">
        <v>65</v>
      </c>
      <c r="J297" s="15" t="s">
        <v>244</v>
      </c>
    </row>
    <row r="298" customFormat="false" ht="45" hidden="true" customHeight="false" outlineLevel="0" collapsed="false">
      <c r="A298" s="20" t="s">
        <v>406</v>
      </c>
      <c r="B298" s="20" t="s">
        <v>407</v>
      </c>
      <c r="C298" s="21" t="n">
        <v>110000</v>
      </c>
      <c r="D298" s="20" t="s">
        <v>245</v>
      </c>
      <c r="E298" s="20" t="s">
        <v>246</v>
      </c>
      <c r="F298" s="20" t="s">
        <v>58</v>
      </c>
      <c r="G298" s="20" t="s">
        <v>59</v>
      </c>
      <c r="H298" s="22" t="n">
        <v>1243</v>
      </c>
      <c r="I298" s="22" t="s">
        <v>65</v>
      </c>
      <c r="J298" s="15" t="s">
        <v>247</v>
      </c>
    </row>
    <row r="299" customFormat="false" ht="33.75" hidden="true" customHeight="false" outlineLevel="0" collapsed="false">
      <c r="A299" s="20" t="s">
        <v>406</v>
      </c>
      <c r="B299" s="20" t="s">
        <v>407</v>
      </c>
      <c r="C299" s="21" t="n">
        <v>110100</v>
      </c>
      <c r="D299" s="20" t="s">
        <v>248</v>
      </c>
      <c r="E299" s="20" t="s">
        <v>249</v>
      </c>
      <c r="F299" s="20" t="s">
        <v>112</v>
      </c>
      <c r="G299" s="20" t="s">
        <v>113</v>
      </c>
      <c r="H299" s="22" t="n">
        <v>1244</v>
      </c>
      <c r="I299" s="22" t="s">
        <v>65</v>
      </c>
      <c r="J299" s="15" t="s">
        <v>250</v>
      </c>
    </row>
    <row r="300" customFormat="false" ht="67.5" hidden="true" customHeight="false" outlineLevel="0" collapsed="false">
      <c r="A300" s="20" t="s">
        <v>408</v>
      </c>
      <c r="B300" s="20" t="s">
        <v>409</v>
      </c>
      <c r="C300" s="21" t="n">
        <v>110300</v>
      </c>
      <c r="D300" s="20" t="s">
        <v>56</v>
      </c>
      <c r="E300" s="20" t="s">
        <v>57</v>
      </c>
      <c r="F300" s="20" t="s">
        <v>58</v>
      </c>
      <c r="G300" s="20" t="s">
        <v>59</v>
      </c>
      <c r="H300" s="22" t="n">
        <v>1247</v>
      </c>
      <c r="I300" s="22" t="s">
        <v>65</v>
      </c>
      <c r="J300" s="15" t="s">
        <v>285</v>
      </c>
    </row>
    <row r="301" customFormat="false" ht="45" hidden="true" customHeight="false" outlineLevel="0" collapsed="false">
      <c r="A301" s="20" t="s">
        <v>408</v>
      </c>
      <c r="B301" s="20" t="s">
        <v>409</v>
      </c>
      <c r="C301" s="21" t="n">
        <v>110500</v>
      </c>
      <c r="D301" s="20" t="s">
        <v>254</v>
      </c>
      <c r="E301" s="20" t="s">
        <v>255</v>
      </c>
      <c r="F301" s="20" t="s">
        <v>58</v>
      </c>
      <c r="G301" s="20" t="s">
        <v>59</v>
      </c>
      <c r="H301" s="22" t="n">
        <v>1249</v>
      </c>
      <c r="I301" s="22" t="s">
        <v>65</v>
      </c>
      <c r="J301" s="15" t="s">
        <v>256</v>
      </c>
    </row>
    <row r="302" customFormat="false" ht="33.75" hidden="true" customHeight="false" outlineLevel="0" collapsed="false">
      <c r="A302" s="20" t="s">
        <v>408</v>
      </c>
      <c r="B302" s="20" t="s">
        <v>409</v>
      </c>
      <c r="C302" s="21" t="n">
        <v>110600</v>
      </c>
      <c r="D302" s="20" t="s">
        <v>257</v>
      </c>
      <c r="E302" s="20" t="s">
        <v>258</v>
      </c>
      <c r="F302" s="20" t="s">
        <v>112</v>
      </c>
      <c r="G302" s="20" t="s">
        <v>113</v>
      </c>
      <c r="H302" s="22" t="n">
        <v>1250</v>
      </c>
      <c r="I302" s="22" t="s">
        <v>65</v>
      </c>
      <c r="J302" s="15" t="s">
        <v>259</v>
      </c>
    </row>
    <row r="303" customFormat="false" ht="22.5" hidden="true" customHeight="false" outlineLevel="0" collapsed="false">
      <c r="A303" s="20" t="s">
        <v>410</v>
      </c>
      <c r="B303" s="20" t="s">
        <v>411</v>
      </c>
      <c r="C303" s="21" t="n">
        <v>30700</v>
      </c>
      <c r="D303" s="20" t="s">
        <v>56</v>
      </c>
      <c r="E303" s="20" t="s">
        <v>57</v>
      </c>
      <c r="F303" s="20" t="s">
        <v>58</v>
      </c>
      <c r="G303" s="20" t="s">
        <v>59</v>
      </c>
      <c r="H303" s="22" t="n">
        <v>307</v>
      </c>
      <c r="I303" s="22"/>
      <c r="J303" s="15" t="s">
        <v>60</v>
      </c>
    </row>
    <row r="304" customFormat="false" ht="213.75" hidden="true" customHeight="false" outlineLevel="0" collapsed="false">
      <c r="A304" s="20" t="s">
        <v>410</v>
      </c>
      <c r="B304" s="20" t="s">
        <v>411</v>
      </c>
      <c r="C304" s="21" t="n">
        <v>30900</v>
      </c>
      <c r="D304" s="20" t="s">
        <v>61</v>
      </c>
      <c r="E304" s="20" t="s">
        <v>62</v>
      </c>
      <c r="F304" s="20" t="s">
        <v>63</v>
      </c>
      <c r="G304" s="20" t="s">
        <v>64</v>
      </c>
      <c r="H304" s="22" t="n">
        <v>309</v>
      </c>
      <c r="I304" s="22" t="s">
        <v>65</v>
      </c>
      <c r="J304" s="15" t="s">
        <v>412</v>
      </c>
    </row>
    <row r="305" customFormat="false" ht="22.5" hidden="true" customHeight="false" outlineLevel="0" collapsed="false">
      <c r="A305" s="20" t="s">
        <v>410</v>
      </c>
      <c r="B305" s="20" t="s">
        <v>411</v>
      </c>
      <c r="C305" s="21" t="n">
        <v>31000</v>
      </c>
      <c r="D305" s="20" t="s">
        <v>67</v>
      </c>
      <c r="E305" s="20" t="s">
        <v>68</v>
      </c>
      <c r="F305" s="20" t="s">
        <v>63</v>
      </c>
      <c r="G305" s="20" t="s">
        <v>69</v>
      </c>
      <c r="H305" s="22" t="n">
        <v>310</v>
      </c>
      <c r="I305" s="22"/>
      <c r="J305" s="15" t="s">
        <v>70</v>
      </c>
    </row>
    <row r="306" customFormat="false" ht="11.25" hidden="true" customHeight="false" outlineLevel="0" collapsed="false">
      <c r="A306" s="20" t="s">
        <v>410</v>
      </c>
      <c r="B306" s="20" t="s">
        <v>411</v>
      </c>
      <c r="C306" s="21" t="n">
        <v>31100</v>
      </c>
      <c r="D306" s="20" t="s">
        <v>71</v>
      </c>
      <c r="E306" s="20" t="s">
        <v>72</v>
      </c>
      <c r="F306" s="20" t="s">
        <v>73</v>
      </c>
      <c r="G306" s="20" t="s">
        <v>74</v>
      </c>
      <c r="H306" s="22" t="n">
        <v>311</v>
      </c>
      <c r="I306" s="22" t="s">
        <v>65</v>
      </c>
      <c r="J306" s="15" t="s">
        <v>75</v>
      </c>
    </row>
    <row r="307" customFormat="false" ht="11.25" hidden="true" customHeight="false" outlineLevel="0" collapsed="false">
      <c r="A307" s="20" t="s">
        <v>410</v>
      </c>
      <c r="B307" s="20" t="s">
        <v>411</v>
      </c>
      <c r="C307" s="21" t="n">
        <v>31200</v>
      </c>
      <c r="D307" s="20" t="s">
        <v>76</v>
      </c>
      <c r="E307" s="20" t="s">
        <v>77</v>
      </c>
      <c r="F307" s="20" t="s">
        <v>73</v>
      </c>
      <c r="G307" s="20" t="s">
        <v>74</v>
      </c>
      <c r="H307" s="22" t="n">
        <v>312</v>
      </c>
      <c r="I307" s="22" t="s">
        <v>65</v>
      </c>
      <c r="J307" s="15" t="s">
        <v>78</v>
      </c>
    </row>
    <row r="308" customFormat="false" ht="22.5" hidden="true" customHeight="false" outlineLevel="0" collapsed="false">
      <c r="A308" s="20" t="s">
        <v>410</v>
      </c>
      <c r="B308" s="20" t="s">
        <v>411</v>
      </c>
      <c r="C308" s="21" t="n">
        <v>31300</v>
      </c>
      <c r="D308" s="20" t="s">
        <v>79</v>
      </c>
      <c r="E308" s="20" t="s">
        <v>80</v>
      </c>
      <c r="F308" s="20" t="s">
        <v>81</v>
      </c>
      <c r="G308" s="20" t="s">
        <v>82</v>
      </c>
      <c r="H308" s="22" t="n">
        <v>313</v>
      </c>
      <c r="I308" s="22" t="s">
        <v>65</v>
      </c>
      <c r="J308" s="15" t="s">
        <v>83</v>
      </c>
    </row>
    <row r="309" customFormat="false" ht="22.5" hidden="true" customHeight="false" outlineLevel="0" collapsed="false">
      <c r="A309" s="20" t="s">
        <v>410</v>
      </c>
      <c r="B309" s="20" t="s">
        <v>411</v>
      </c>
      <c r="C309" s="21" t="n">
        <v>112300</v>
      </c>
      <c r="D309" s="20" t="s">
        <v>84</v>
      </c>
      <c r="E309" s="20" t="s">
        <v>85</v>
      </c>
      <c r="F309" s="20" t="s">
        <v>58</v>
      </c>
      <c r="G309" s="20" t="s">
        <v>86</v>
      </c>
      <c r="H309" s="22" t="n">
        <v>1436</v>
      </c>
      <c r="I309" s="22"/>
      <c r="J309" s="15" t="s">
        <v>87</v>
      </c>
    </row>
    <row r="310" customFormat="false" ht="22.5" hidden="true" customHeight="false" outlineLevel="0" collapsed="false">
      <c r="A310" s="20" t="s">
        <v>410</v>
      </c>
      <c r="B310" s="20" t="s">
        <v>411</v>
      </c>
      <c r="C310" s="21" t="n">
        <v>112400</v>
      </c>
      <c r="D310" s="20" t="s">
        <v>88</v>
      </c>
      <c r="E310" s="20" t="s">
        <v>89</v>
      </c>
      <c r="F310" s="20" t="s">
        <v>63</v>
      </c>
      <c r="G310" s="20" t="s">
        <v>90</v>
      </c>
      <c r="H310" s="22" t="n">
        <v>1437</v>
      </c>
      <c r="I310" s="22"/>
      <c r="J310" s="15" t="s">
        <v>91</v>
      </c>
    </row>
    <row r="311" customFormat="false" ht="11.25" hidden="true" customHeight="false" outlineLevel="0" collapsed="false">
      <c r="A311" s="20" t="s">
        <v>410</v>
      </c>
      <c r="B311" s="20" t="s">
        <v>411</v>
      </c>
      <c r="C311" s="21" t="n">
        <v>31400</v>
      </c>
      <c r="D311" s="20" t="s">
        <v>92</v>
      </c>
      <c r="E311" s="20" t="s">
        <v>93</v>
      </c>
      <c r="F311" s="20" t="s">
        <v>73</v>
      </c>
      <c r="G311" s="20" t="s">
        <v>94</v>
      </c>
      <c r="H311" s="22" t="n">
        <v>314</v>
      </c>
      <c r="I311" s="22"/>
      <c r="J311" s="15" t="s">
        <v>95</v>
      </c>
    </row>
    <row r="312" customFormat="false" ht="11.25" hidden="true" customHeight="false" outlineLevel="0" collapsed="false">
      <c r="A312" s="20" t="s">
        <v>410</v>
      </c>
      <c r="B312" s="20" t="s">
        <v>411</v>
      </c>
      <c r="C312" s="21" t="n">
        <v>31500</v>
      </c>
      <c r="D312" s="20" t="s">
        <v>96</v>
      </c>
      <c r="E312" s="20" t="s">
        <v>97</v>
      </c>
      <c r="F312" s="20" t="s">
        <v>63</v>
      </c>
      <c r="G312" s="20" t="s">
        <v>69</v>
      </c>
      <c r="H312" s="22" t="n">
        <v>315</v>
      </c>
      <c r="I312" s="22"/>
      <c r="J312" s="15" t="s">
        <v>98</v>
      </c>
    </row>
    <row r="313" customFormat="false" ht="11.25" hidden="true" customHeight="false" outlineLevel="0" collapsed="false">
      <c r="A313" s="20" t="s">
        <v>410</v>
      </c>
      <c r="B313" s="20" t="s">
        <v>411</v>
      </c>
      <c r="C313" s="21" t="n">
        <v>31600</v>
      </c>
      <c r="D313" s="20" t="s">
        <v>99</v>
      </c>
      <c r="E313" s="20" t="s">
        <v>100</v>
      </c>
      <c r="F313" s="20" t="s">
        <v>101</v>
      </c>
      <c r="G313" s="20" t="s">
        <v>102</v>
      </c>
      <c r="H313" s="22" t="n">
        <v>316</v>
      </c>
      <c r="I313" s="22" t="s">
        <v>65</v>
      </c>
      <c r="J313" s="15" t="s">
        <v>103</v>
      </c>
    </row>
    <row r="314" customFormat="false" ht="11.25" hidden="true" customHeight="false" outlineLevel="0" collapsed="false">
      <c r="A314" s="20" t="s">
        <v>410</v>
      </c>
      <c r="B314" s="20" t="s">
        <v>411</v>
      </c>
      <c r="C314" s="21" t="n">
        <v>31700</v>
      </c>
      <c r="D314" s="20" t="s">
        <v>413</v>
      </c>
      <c r="E314" s="20" t="s">
        <v>414</v>
      </c>
      <c r="F314" s="20" t="s">
        <v>112</v>
      </c>
      <c r="G314" s="20" t="s">
        <v>113</v>
      </c>
      <c r="H314" s="22" t="n">
        <v>317</v>
      </c>
      <c r="I314" s="22" t="s">
        <v>65</v>
      </c>
      <c r="J314" s="15" t="s">
        <v>415</v>
      </c>
    </row>
    <row r="315" customFormat="false" ht="67.5" hidden="true" customHeight="false" outlineLevel="0" collapsed="false">
      <c r="A315" s="20" t="s">
        <v>410</v>
      </c>
      <c r="B315" s="20" t="s">
        <v>411</v>
      </c>
      <c r="C315" s="21" t="n">
        <v>31800</v>
      </c>
      <c r="D315" s="20" t="s">
        <v>128</v>
      </c>
      <c r="E315" s="20" t="s">
        <v>129</v>
      </c>
      <c r="F315" s="20" t="s">
        <v>130</v>
      </c>
      <c r="G315" s="20" t="s">
        <v>131</v>
      </c>
      <c r="H315" s="22" t="n">
        <v>318</v>
      </c>
      <c r="I315" s="22"/>
      <c r="J315" s="15" t="s">
        <v>132</v>
      </c>
    </row>
    <row r="316" customFormat="false" ht="56.25" hidden="true" customHeight="false" outlineLevel="0" collapsed="false">
      <c r="A316" s="20" t="s">
        <v>410</v>
      </c>
      <c r="B316" s="20" t="s">
        <v>411</v>
      </c>
      <c r="C316" s="21" t="n">
        <v>32010</v>
      </c>
      <c r="D316" s="20" t="s">
        <v>416</v>
      </c>
      <c r="E316" s="20" t="s">
        <v>416</v>
      </c>
      <c r="F316" s="20" t="s">
        <v>130</v>
      </c>
      <c r="G316" s="20" t="s">
        <v>131</v>
      </c>
      <c r="H316" s="22" t="n">
        <v>1162</v>
      </c>
      <c r="I316" s="22" t="s">
        <v>65</v>
      </c>
      <c r="J316" s="15" t="s">
        <v>417</v>
      </c>
    </row>
    <row r="317" customFormat="false" ht="22.5" hidden="true" customHeight="false" outlineLevel="0" collapsed="false">
      <c r="A317" s="20" t="s">
        <v>410</v>
      </c>
      <c r="B317" s="20" t="s">
        <v>411</v>
      </c>
      <c r="C317" s="21" t="n">
        <v>32020</v>
      </c>
      <c r="D317" s="20" t="s">
        <v>418</v>
      </c>
      <c r="E317" s="20" t="s">
        <v>419</v>
      </c>
      <c r="F317" s="20" t="s">
        <v>112</v>
      </c>
      <c r="G317" s="20" t="s">
        <v>113</v>
      </c>
      <c r="H317" s="22" t="n">
        <v>1164</v>
      </c>
      <c r="I317" s="22" t="s">
        <v>65</v>
      </c>
      <c r="J317" s="15" t="s">
        <v>138</v>
      </c>
    </row>
    <row r="318" customFormat="false" ht="56.25" hidden="true" customHeight="false" outlineLevel="0" collapsed="false">
      <c r="A318" s="20" t="s">
        <v>410</v>
      </c>
      <c r="B318" s="20" t="s">
        <v>411</v>
      </c>
      <c r="C318" s="21" t="n">
        <v>32030</v>
      </c>
      <c r="D318" s="20" t="s">
        <v>420</v>
      </c>
      <c r="E318" s="20" t="s">
        <v>421</v>
      </c>
      <c r="F318" s="20" t="s">
        <v>130</v>
      </c>
      <c r="G318" s="20" t="s">
        <v>131</v>
      </c>
      <c r="H318" s="22" t="n">
        <v>1165</v>
      </c>
      <c r="I318" s="22" t="s">
        <v>65</v>
      </c>
      <c r="J318" s="15" t="s">
        <v>422</v>
      </c>
    </row>
    <row r="319" customFormat="false" ht="22.5" hidden="true" customHeight="false" outlineLevel="0" collapsed="false">
      <c r="A319" s="20" t="s">
        <v>410</v>
      </c>
      <c r="B319" s="20" t="s">
        <v>411</v>
      </c>
      <c r="C319" s="21" t="n">
        <v>32040</v>
      </c>
      <c r="D319" s="20" t="s">
        <v>423</v>
      </c>
      <c r="E319" s="20" t="s">
        <v>424</v>
      </c>
      <c r="F319" s="20" t="s">
        <v>112</v>
      </c>
      <c r="G319" s="20" t="s">
        <v>113</v>
      </c>
      <c r="H319" s="22" t="n">
        <v>1167</v>
      </c>
      <c r="I319" s="22" t="s">
        <v>65</v>
      </c>
      <c r="J319" s="15" t="s">
        <v>138</v>
      </c>
    </row>
    <row r="320" customFormat="false" ht="11.25" hidden="true" customHeight="false" outlineLevel="0" collapsed="false">
      <c r="A320" s="20" t="s">
        <v>410</v>
      </c>
      <c r="B320" s="20" t="s">
        <v>411</v>
      </c>
      <c r="C320" s="21" t="n">
        <v>32100</v>
      </c>
      <c r="D320" s="20" t="s">
        <v>425</v>
      </c>
      <c r="E320" s="20" t="s">
        <v>426</v>
      </c>
      <c r="F320" s="20" t="s">
        <v>427</v>
      </c>
      <c r="G320" s="20" t="s">
        <v>428</v>
      </c>
      <c r="H320" s="22" t="n">
        <v>321</v>
      </c>
      <c r="I320" s="22"/>
      <c r="J320" s="15" t="s">
        <v>429</v>
      </c>
    </row>
    <row r="321" customFormat="false" ht="33.75" hidden="true" customHeight="false" outlineLevel="0" collapsed="false">
      <c r="A321" s="20" t="s">
        <v>410</v>
      </c>
      <c r="B321" s="20" t="s">
        <v>411</v>
      </c>
      <c r="C321" s="21" t="n">
        <v>32200</v>
      </c>
      <c r="D321" s="20" t="s">
        <v>430</v>
      </c>
      <c r="E321" s="20" t="s">
        <v>431</v>
      </c>
      <c r="F321" s="20" t="s">
        <v>155</v>
      </c>
      <c r="G321" s="20" t="s">
        <v>156</v>
      </c>
      <c r="H321" s="22" t="n">
        <v>322</v>
      </c>
      <c r="I321" s="22" t="s">
        <v>65</v>
      </c>
      <c r="J321" s="15" t="s">
        <v>432</v>
      </c>
    </row>
    <row r="322" customFormat="false" ht="45" hidden="true" customHeight="false" outlineLevel="0" collapsed="false">
      <c r="A322" s="20" t="s">
        <v>410</v>
      </c>
      <c r="B322" s="20" t="s">
        <v>411</v>
      </c>
      <c r="C322" s="21" t="n">
        <v>98600</v>
      </c>
      <c r="D322" s="20" t="s">
        <v>433</v>
      </c>
      <c r="E322" s="20" t="s">
        <v>434</v>
      </c>
      <c r="F322" s="20" t="s">
        <v>155</v>
      </c>
      <c r="G322" s="20" t="s">
        <v>156</v>
      </c>
      <c r="H322" s="22" t="n">
        <v>986</v>
      </c>
      <c r="I322" s="22" t="s">
        <v>65</v>
      </c>
      <c r="J322" s="15" t="s">
        <v>435</v>
      </c>
    </row>
    <row r="323" customFormat="false" ht="101.25" hidden="true" customHeight="false" outlineLevel="0" collapsed="false">
      <c r="A323" s="20" t="s">
        <v>410</v>
      </c>
      <c r="B323" s="20" t="s">
        <v>411</v>
      </c>
      <c r="C323" s="21" t="n">
        <v>32300</v>
      </c>
      <c r="D323" s="20" t="s">
        <v>306</v>
      </c>
      <c r="E323" s="20" t="s">
        <v>307</v>
      </c>
      <c r="F323" s="20" t="s">
        <v>308</v>
      </c>
      <c r="G323" s="20" t="s">
        <v>309</v>
      </c>
      <c r="H323" s="22" t="n">
        <v>323</v>
      </c>
      <c r="I323" s="22" t="s">
        <v>65</v>
      </c>
      <c r="J323" s="15" t="s">
        <v>310</v>
      </c>
    </row>
    <row r="324" customFormat="false" ht="45" hidden="true" customHeight="false" outlineLevel="0" collapsed="false">
      <c r="A324" s="20" t="s">
        <v>410</v>
      </c>
      <c r="B324" s="20" t="s">
        <v>411</v>
      </c>
      <c r="C324" s="21" t="n">
        <v>32400</v>
      </c>
      <c r="D324" s="20" t="s">
        <v>311</v>
      </c>
      <c r="E324" s="20" t="s">
        <v>312</v>
      </c>
      <c r="F324" s="20" t="s">
        <v>313</v>
      </c>
      <c r="G324" s="20" t="s">
        <v>314</v>
      </c>
      <c r="H324" s="22" t="n">
        <v>324</v>
      </c>
      <c r="I324" s="22"/>
      <c r="J324" s="15" t="s">
        <v>315</v>
      </c>
    </row>
    <row r="325" customFormat="false" ht="22.5" hidden="true" customHeight="false" outlineLevel="0" collapsed="false">
      <c r="A325" s="20" t="s">
        <v>410</v>
      </c>
      <c r="B325" s="20" t="s">
        <v>411</v>
      </c>
      <c r="C325" s="21" t="n">
        <v>32500</v>
      </c>
      <c r="D325" s="20" t="s">
        <v>436</v>
      </c>
      <c r="E325" s="20" t="s">
        <v>437</v>
      </c>
      <c r="F325" s="20" t="s">
        <v>438</v>
      </c>
      <c r="G325" s="20" t="s">
        <v>439</v>
      </c>
      <c r="H325" s="22" t="n">
        <v>325</v>
      </c>
      <c r="I325" s="22"/>
      <c r="J325" s="15" t="s">
        <v>440</v>
      </c>
    </row>
    <row r="326" customFormat="false" ht="22.5" hidden="true" customHeight="false" outlineLevel="0" collapsed="false">
      <c r="A326" s="20" t="s">
        <v>410</v>
      </c>
      <c r="B326" s="20" t="s">
        <v>411</v>
      </c>
      <c r="C326" s="21" t="n">
        <v>32600</v>
      </c>
      <c r="D326" s="20" t="s">
        <v>441</v>
      </c>
      <c r="E326" s="20" t="s">
        <v>442</v>
      </c>
      <c r="F326" s="20" t="s">
        <v>125</v>
      </c>
      <c r="G326" s="20" t="s">
        <v>126</v>
      </c>
      <c r="H326" s="22" t="n">
        <v>326</v>
      </c>
      <c r="I326" s="22"/>
      <c r="J326" s="15" t="s">
        <v>443</v>
      </c>
    </row>
    <row r="327" customFormat="false" ht="67.5" hidden="true" customHeight="false" outlineLevel="0" collapsed="false">
      <c r="A327" s="20" t="s">
        <v>410</v>
      </c>
      <c r="B327" s="20" t="s">
        <v>411</v>
      </c>
      <c r="C327" s="21" t="n">
        <v>32700</v>
      </c>
      <c r="D327" s="20" t="s">
        <v>191</v>
      </c>
      <c r="E327" s="20" t="s">
        <v>192</v>
      </c>
      <c r="F327" s="20" t="s">
        <v>112</v>
      </c>
      <c r="G327" s="20" t="s">
        <v>113</v>
      </c>
      <c r="H327" s="22" t="n">
        <v>327</v>
      </c>
      <c r="I327" s="22" t="s">
        <v>65</v>
      </c>
      <c r="J327" s="15" t="s">
        <v>193</v>
      </c>
    </row>
    <row r="328" customFormat="false" ht="11.25" hidden="true" customHeight="false" outlineLevel="0" collapsed="false">
      <c r="A328" s="20" t="s">
        <v>410</v>
      </c>
      <c r="B328" s="20" t="s">
        <v>411</v>
      </c>
      <c r="C328" s="21" t="n">
        <v>32800</v>
      </c>
      <c r="D328" s="20" t="s">
        <v>444</v>
      </c>
      <c r="E328" s="20" t="s">
        <v>445</v>
      </c>
      <c r="F328" s="20" t="s">
        <v>268</v>
      </c>
      <c r="G328" s="20" t="s">
        <v>269</v>
      </c>
      <c r="H328" s="22" t="n">
        <v>328</v>
      </c>
      <c r="I328" s="22"/>
      <c r="J328" s="15" t="s">
        <v>446</v>
      </c>
    </row>
    <row r="329" customFormat="false" ht="11.25" hidden="true" customHeight="false" outlineLevel="0" collapsed="false">
      <c r="A329" s="20" t="s">
        <v>410</v>
      </c>
      <c r="B329" s="20" t="s">
        <v>411</v>
      </c>
      <c r="C329" s="21" t="n">
        <v>98400</v>
      </c>
      <c r="D329" s="20" t="s">
        <v>447</v>
      </c>
      <c r="E329" s="20" t="s">
        <v>448</v>
      </c>
      <c r="F329" s="20" t="s">
        <v>125</v>
      </c>
      <c r="G329" s="20" t="s">
        <v>126</v>
      </c>
      <c r="H329" s="22" t="n">
        <v>984</v>
      </c>
      <c r="I329" s="22" t="s">
        <v>65</v>
      </c>
      <c r="J329" s="15" t="s">
        <v>449</v>
      </c>
    </row>
    <row r="330" customFormat="false" ht="11.25" hidden="true" customHeight="false" outlineLevel="0" collapsed="false">
      <c r="A330" s="20" t="s">
        <v>410</v>
      </c>
      <c r="B330" s="20" t="s">
        <v>411</v>
      </c>
      <c r="C330" s="21" t="n">
        <v>98500</v>
      </c>
      <c r="D330" s="20" t="s">
        <v>450</v>
      </c>
      <c r="E330" s="20" t="s">
        <v>451</v>
      </c>
      <c r="F330" s="20" t="s">
        <v>125</v>
      </c>
      <c r="G330" s="20" t="s">
        <v>126</v>
      </c>
      <c r="H330" s="22" t="n">
        <v>985</v>
      </c>
      <c r="I330" s="22" t="s">
        <v>65</v>
      </c>
      <c r="J330" s="15" t="s">
        <v>452</v>
      </c>
    </row>
    <row r="331" customFormat="false" ht="11.25" hidden="true" customHeight="false" outlineLevel="0" collapsed="false">
      <c r="A331" s="20" t="s">
        <v>410</v>
      </c>
      <c r="B331" s="20" t="s">
        <v>411</v>
      </c>
      <c r="C331" s="21" t="n">
        <v>32900</v>
      </c>
      <c r="D331" s="20" t="s">
        <v>453</v>
      </c>
      <c r="E331" s="20" t="s">
        <v>454</v>
      </c>
      <c r="F331" s="20" t="s">
        <v>125</v>
      </c>
      <c r="G331" s="20" t="s">
        <v>126</v>
      </c>
      <c r="H331" s="22" t="n">
        <v>329</v>
      </c>
      <c r="I331" s="22"/>
      <c r="J331" s="15" t="s">
        <v>455</v>
      </c>
    </row>
    <row r="332" customFormat="false" ht="11.25" hidden="true" customHeight="false" outlineLevel="0" collapsed="false">
      <c r="A332" s="20" t="s">
        <v>410</v>
      </c>
      <c r="B332" s="20" t="s">
        <v>411</v>
      </c>
      <c r="C332" s="21" t="n">
        <v>33000</v>
      </c>
      <c r="D332" s="20" t="s">
        <v>456</v>
      </c>
      <c r="E332" s="20" t="s">
        <v>457</v>
      </c>
      <c r="F332" s="20" t="s">
        <v>125</v>
      </c>
      <c r="G332" s="20" t="s">
        <v>126</v>
      </c>
      <c r="H332" s="22" t="n">
        <v>330</v>
      </c>
      <c r="I332" s="22"/>
      <c r="J332" s="15" t="s">
        <v>458</v>
      </c>
    </row>
    <row r="333" customFormat="false" ht="11.25" hidden="true" customHeight="false" outlineLevel="0" collapsed="false">
      <c r="A333" s="20" t="s">
        <v>410</v>
      </c>
      <c r="B333" s="20" t="s">
        <v>411</v>
      </c>
      <c r="C333" s="21" t="n">
        <v>33100</v>
      </c>
      <c r="D333" s="20" t="s">
        <v>459</v>
      </c>
      <c r="E333" s="20" t="s">
        <v>460</v>
      </c>
      <c r="F333" s="20" t="s">
        <v>125</v>
      </c>
      <c r="G333" s="20" t="s">
        <v>126</v>
      </c>
      <c r="H333" s="22" t="n">
        <v>331</v>
      </c>
      <c r="I333" s="22"/>
      <c r="J333" s="15" t="s">
        <v>461</v>
      </c>
    </row>
    <row r="334" customFormat="false" ht="22.5" hidden="true" customHeight="false" outlineLevel="0" collapsed="false">
      <c r="A334" s="20" t="s">
        <v>410</v>
      </c>
      <c r="B334" s="20" t="s">
        <v>411</v>
      </c>
      <c r="C334" s="21" t="n">
        <v>33200</v>
      </c>
      <c r="D334" s="20" t="s">
        <v>462</v>
      </c>
      <c r="E334" s="20" t="s">
        <v>463</v>
      </c>
      <c r="F334" s="20" t="s">
        <v>112</v>
      </c>
      <c r="G334" s="20" t="s">
        <v>113</v>
      </c>
      <c r="H334" s="22" t="n">
        <v>332</v>
      </c>
      <c r="I334" s="22"/>
      <c r="J334" s="15" t="s">
        <v>464</v>
      </c>
    </row>
    <row r="335" customFormat="false" ht="22.5" hidden="true" customHeight="false" outlineLevel="0" collapsed="false">
      <c r="A335" s="20" t="s">
        <v>410</v>
      </c>
      <c r="B335" s="20" t="s">
        <v>411</v>
      </c>
      <c r="C335" s="21" t="n">
        <v>33300</v>
      </c>
      <c r="D335" s="20" t="s">
        <v>465</v>
      </c>
      <c r="E335" s="20" t="s">
        <v>466</v>
      </c>
      <c r="F335" s="20" t="s">
        <v>112</v>
      </c>
      <c r="G335" s="20" t="s">
        <v>113</v>
      </c>
      <c r="H335" s="22" t="n">
        <v>333</v>
      </c>
      <c r="I335" s="22"/>
      <c r="J335" s="15" t="s">
        <v>467</v>
      </c>
    </row>
    <row r="336" customFormat="false" ht="11.25" hidden="true" customHeight="false" outlineLevel="0" collapsed="false">
      <c r="A336" s="20" t="s">
        <v>410</v>
      </c>
      <c r="B336" s="20" t="s">
        <v>411</v>
      </c>
      <c r="C336" s="21" t="n">
        <v>33400</v>
      </c>
      <c r="D336" s="20" t="s">
        <v>468</v>
      </c>
      <c r="E336" s="20" t="s">
        <v>469</v>
      </c>
      <c r="F336" s="20" t="s">
        <v>125</v>
      </c>
      <c r="G336" s="20" t="s">
        <v>126</v>
      </c>
      <c r="H336" s="22" t="n">
        <v>334</v>
      </c>
      <c r="I336" s="22"/>
      <c r="J336" s="15" t="s">
        <v>470</v>
      </c>
    </row>
    <row r="337" customFormat="false" ht="11.25" hidden="true" customHeight="false" outlineLevel="0" collapsed="false">
      <c r="A337" s="20" t="s">
        <v>410</v>
      </c>
      <c r="B337" s="20" t="s">
        <v>411</v>
      </c>
      <c r="C337" s="21" t="n">
        <v>33500</v>
      </c>
      <c r="D337" s="20" t="s">
        <v>471</v>
      </c>
      <c r="E337" s="20" t="s">
        <v>472</v>
      </c>
      <c r="F337" s="20" t="s">
        <v>125</v>
      </c>
      <c r="G337" s="20" t="s">
        <v>126</v>
      </c>
      <c r="H337" s="22" t="n">
        <v>335</v>
      </c>
      <c r="I337" s="22"/>
      <c r="J337" s="15" t="s">
        <v>473</v>
      </c>
    </row>
    <row r="338" customFormat="false" ht="22.5" hidden="true" customHeight="false" outlineLevel="0" collapsed="false">
      <c r="A338" s="20" t="s">
        <v>410</v>
      </c>
      <c r="B338" s="20" t="s">
        <v>411</v>
      </c>
      <c r="C338" s="21" t="n">
        <v>33600</v>
      </c>
      <c r="D338" s="20" t="s">
        <v>474</v>
      </c>
      <c r="E338" s="20" t="s">
        <v>475</v>
      </c>
      <c r="F338" s="20" t="s">
        <v>112</v>
      </c>
      <c r="G338" s="20" t="s">
        <v>113</v>
      </c>
      <c r="H338" s="22" t="n">
        <v>336</v>
      </c>
      <c r="I338" s="22"/>
      <c r="J338" s="15" t="s">
        <v>476</v>
      </c>
    </row>
    <row r="339" customFormat="false" ht="11.25" hidden="true" customHeight="false" outlineLevel="0" collapsed="false">
      <c r="A339" s="20" t="s">
        <v>410</v>
      </c>
      <c r="B339" s="20" t="s">
        <v>411</v>
      </c>
      <c r="C339" s="21" t="n">
        <v>33700</v>
      </c>
      <c r="D339" s="20" t="s">
        <v>477</v>
      </c>
      <c r="E339" s="20" t="s">
        <v>478</v>
      </c>
      <c r="F339" s="20" t="s">
        <v>125</v>
      </c>
      <c r="G339" s="20" t="s">
        <v>126</v>
      </c>
      <c r="H339" s="22" t="n">
        <v>337</v>
      </c>
      <c r="I339" s="22"/>
      <c r="J339" s="15" t="s">
        <v>479</v>
      </c>
    </row>
    <row r="340" customFormat="false" ht="11.25" hidden="true" customHeight="false" outlineLevel="0" collapsed="false">
      <c r="A340" s="20" t="s">
        <v>410</v>
      </c>
      <c r="B340" s="20" t="s">
        <v>411</v>
      </c>
      <c r="C340" s="21" t="n">
        <v>33800</v>
      </c>
      <c r="D340" s="20" t="s">
        <v>480</v>
      </c>
      <c r="E340" s="20" t="s">
        <v>481</v>
      </c>
      <c r="F340" s="20" t="s">
        <v>125</v>
      </c>
      <c r="G340" s="20" t="s">
        <v>126</v>
      </c>
      <c r="H340" s="22" t="n">
        <v>338</v>
      </c>
      <c r="I340" s="22"/>
      <c r="J340" s="15" t="s">
        <v>482</v>
      </c>
    </row>
    <row r="341" customFormat="false" ht="11.25" hidden="true" customHeight="false" outlineLevel="0" collapsed="false">
      <c r="A341" s="20" t="s">
        <v>410</v>
      </c>
      <c r="B341" s="20" t="s">
        <v>411</v>
      </c>
      <c r="C341" s="21" t="n">
        <v>33900</v>
      </c>
      <c r="D341" s="20" t="s">
        <v>483</v>
      </c>
      <c r="E341" s="20" t="s">
        <v>484</v>
      </c>
      <c r="F341" s="20" t="s">
        <v>125</v>
      </c>
      <c r="G341" s="20" t="s">
        <v>126</v>
      </c>
      <c r="H341" s="22" t="n">
        <v>339</v>
      </c>
      <c r="I341" s="22"/>
      <c r="J341" s="15" t="s">
        <v>485</v>
      </c>
    </row>
    <row r="342" customFormat="false" ht="11.25" hidden="true" customHeight="false" outlineLevel="0" collapsed="false">
      <c r="A342" s="20" t="s">
        <v>410</v>
      </c>
      <c r="B342" s="20" t="s">
        <v>411</v>
      </c>
      <c r="C342" s="21" t="n">
        <v>34000</v>
      </c>
      <c r="D342" s="20" t="s">
        <v>486</v>
      </c>
      <c r="E342" s="20" t="s">
        <v>487</v>
      </c>
      <c r="F342" s="20" t="s">
        <v>125</v>
      </c>
      <c r="G342" s="20" t="s">
        <v>126</v>
      </c>
      <c r="H342" s="22" t="n">
        <v>340</v>
      </c>
      <c r="I342" s="22"/>
      <c r="J342" s="15" t="s">
        <v>488</v>
      </c>
    </row>
    <row r="343" customFormat="false" ht="11.25" hidden="true" customHeight="false" outlineLevel="0" collapsed="false">
      <c r="A343" s="20" t="s">
        <v>410</v>
      </c>
      <c r="B343" s="20" t="s">
        <v>411</v>
      </c>
      <c r="C343" s="21" t="n">
        <v>34100</v>
      </c>
      <c r="D343" s="20" t="s">
        <v>489</v>
      </c>
      <c r="E343" s="20" t="s">
        <v>490</v>
      </c>
      <c r="F343" s="20" t="s">
        <v>125</v>
      </c>
      <c r="G343" s="20" t="s">
        <v>126</v>
      </c>
      <c r="H343" s="22" t="n">
        <v>341</v>
      </c>
      <c r="I343" s="22"/>
      <c r="J343" s="15" t="s">
        <v>491</v>
      </c>
    </row>
    <row r="344" customFormat="false" ht="11.25" hidden="true" customHeight="false" outlineLevel="0" collapsed="false">
      <c r="A344" s="20" t="s">
        <v>410</v>
      </c>
      <c r="B344" s="20" t="s">
        <v>411</v>
      </c>
      <c r="C344" s="21" t="n">
        <v>34200</v>
      </c>
      <c r="D344" s="20" t="s">
        <v>492</v>
      </c>
      <c r="E344" s="20" t="s">
        <v>493</v>
      </c>
      <c r="F344" s="20" t="s">
        <v>125</v>
      </c>
      <c r="G344" s="20" t="s">
        <v>126</v>
      </c>
      <c r="H344" s="22" t="n">
        <v>342</v>
      </c>
      <c r="I344" s="22"/>
      <c r="J344" s="15" t="s">
        <v>494</v>
      </c>
    </row>
    <row r="345" customFormat="false" ht="22.5" hidden="true" customHeight="false" outlineLevel="0" collapsed="false">
      <c r="A345" s="20" t="s">
        <v>410</v>
      </c>
      <c r="B345" s="20" t="s">
        <v>411</v>
      </c>
      <c r="C345" s="21" t="n">
        <v>34300</v>
      </c>
      <c r="D345" s="20" t="s">
        <v>495</v>
      </c>
      <c r="E345" s="20" t="s">
        <v>496</v>
      </c>
      <c r="F345" s="20" t="s">
        <v>125</v>
      </c>
      <c r="G345" s="20" t="s">
        <v>126</v>
      </c>
      <c r="H345" s="22" t="n">
        <v>343</v>
      </c>
      <c r="I345" s="22"/>
      <c r="J345" s="15" t="s">
        <v>497</v>
      </c>
    </row>
    <row r="346" customFormat="false" ht="45" hidden="true" customHeight="false" outlineLevel="0" collapsed="false">
      <c r="A346" s="20" t="s">
        <v>410</v>
      </c>
      <c r="B346" s="20" t="s">
        <v>411</v>
      </c>
      <c r="C346" s="21" t="n">
        <v>34400</v>
      </c>
      <c r="D346" s="20" t="s">
        <v>206</v>
      </c>
      <c r="E346" s="20" t="s">
        <v>207</v>
      </c>
      <c r="F346" s="20" t="s">
        <v>112</v>
      </c>
      <c r="G346" s="20" t="s">
        <v>113</v>
      </c>
      <c r="H346" s="22" t="n">
        <v>344</v>
      </c>
      <c r="I346" s="22"/>
      <c r="J346" s="15" t="s">
        <v>208</v>
      </c>
    </row>
    <row r="347" customFormat="false" ht="11.25" hidden="true" customHeight="false" outlineLevel="0" collapsed="false">
      <c r="A347" s="20" t="s">
        <v>410</v>
      </c>
      <c r="B347" s="20" t="s">
        <v>411</v>
      </c>
      <c r="C347" s="21" t="n">
        <v>34500</v>
      </c>
      <c r="D347" s="20" t="s">
        <v>498</v>
      </c>
      <c r="E347" s="20" t="s">
        <v>499</v>
      </c>
      <c r="F347" s="20" t="s">
        <v>125</v>
      </c>
      <c r="G347" s="20" t="s">
        <v>126</v>
      </c>
      <c r="H347" s="22" t="n">
        <v>345</v>
      </c>
      <c r="I347" s="22"/>
      <c r="J347" s="15" t="s">
        <v>500</v>
      </c>
    </row>
    <row r="348" customFormat="false" ht="11.25" hidden="true" customHeight="false" outlineLevel="0" collapsed="false">
      <c r="A348" s="20" t="s">
        <v>410</v>
      </c>
      <c r="B348" s="20" t="s">
        <v>411</v>
      </c>
      <c r="C348" s="21" t="n">
        <v>34600</v>
      </c>
      <c r="D348" s="20" t="s">
        <v>501</v>
      </c>
      <c r="E348" s="20" t="s">
        <v>502</v>
      </c>
      <c r="F348" s="20" t="s">
        <v>125</v>
      </c>
      <c r="G348" s="20" t="s">
        <v>126</v>
      </c>
      <c r="H348" s="22" t="n">
        <v>346</v>
      </c>
      <c r="I348" s="22"/>
      <c r="J348" s="15" t="s">
        <v>503</v>
      </c>
    </row>
    <row r="349" customFormat="false" ht="11.25" hidden="true" customHeight="false" outlineLevel="0" collapsed="false">
      <c r="A349" s="20" t="s">
        <v>410</v>
      </c>
      <c r="B349" s="20" t="s">
        <v>411</v>
      </c>
      <c r="C349" s="21" t="n">
        <v>34700</v>
      </c>
      <c r="D349" s="20" t="s">
        <v>504</v>
      </c>
      <c r="E349" s="20" t="s">
        <v>505</v>
      </c>
      <c r="F349" s="20" t="s">
        <v>125</v>
      </c>
      <c r="G349" s="20" t="s">
        <v>126</v>
      </c>
      <c r="H349" s="22" t="n">
        <v>347</v>
      </c>
      <c r="I349" s="22"/>
      <c r="J349" s="15" t="s">
        <v>506</v>
      </c>
    </row>
    <row r="350" customFormat="false" ht="11.25" hidden="true" customHeight="false" outlineLevel="0" collapsed="false">
      <c r="A350" s="20" t="s">
        <v>410</v>
      </c>
      <c r="B350" s="20" t="s">
        <v>411</v>
      </c>
      <c r="C350" s="21" t="n">
        <v>34800</v>
      </c>
      <c r="D350" s="20" t="s">
        <v>507</v>
      </c>
      <c r="E350" s="20" t="s">
        <v>508</v>
      </c>
      <c r="F350" s="20" t="s">
        <v>125</v>
      </c>
      <c r="G350" s="20" t="s">
        <v>126</v>
      </c>
      <c r="H350" s="22" t="n">
        <v>348</v>
      </c>
      <c r="I350" s="22"/>
      <c r="J350" s="15" t="s">
        <v>509</v>
      </c>
    </row>
    <row r="351" customFormat="false" ht="11.25" hidden="true" customHeight="false" outlineLevel="0" collapsed="false">
      <c r="A351" s="20" t="s">
        <v>410</v>
      </c>
      <c r="B351" s="20" t="s">
        <v>411</v>
      </c>
      <c r="C351" s="21" t="n">
        <v>34900</v>
      </c>
      <c r="D351" s="20" t="s">
        <v>510</v>
      </c>
      <c r="E351" s="20" t="s">
        <v>511</v>
      </c>
      <c r="F351" s="20" t="s">
        <v>125</v>
      </c>
      <c r="G351" s="20" t="s">
        <v>126</v>
      </c>
      <c r="H351" s="22" t="n">
        <v>349</v>
      </c>
      <c r="I351" s="22"/>
      <c r="J351" s="15" t="s">
        <v>512</v>
      </c>
    </row>
    <row r="352" customFormat="false" ht="11.25" hidden="true" customHeight="false" outlineLevel="0" collapsed="false">
      <c r="A352" s="20" t="s">
        <v>410</v>
      </c>
      <c r="B352" s="20" t="s">
        <v>411</v>
      </c>
      <c r="C352" s="21" t="n">
        <v>35000</v>
      </c>
      <c r="D352" s="20" t="s">
        <v>513</v>
      </c>
      <c r="E352" s="20" t="s">
        <v>514</v>
      </c>
      <c r="F352" s="20" t="s">
        <v>125</v>
      </c>
      <c r="G352" s="20" t="s">
        <v>126</v>
      </c>
      <c r="H352" s="22" t="n">
        <v>350</v>
      </c>
      <c r="I352" s="22"/>
      <c r="J352" s="15" t="s">
        <v>515</v>
      </c>
    </row>
    <row r="353" customFormat="false" ht="11.25" hidden="true" customHeight="false" outlineLevel="0" collapsed="false">
      <c r="A353" s="20" t="s">
        <v>410</v>
      </c>
      <c r="B353" s="20" t="s">
        <v>411</v>
      </c>
      <c r="C353" s="21" t="n">
        <v>35100</v>
      </c>
      <c r="D353" s="20" t="s">
        <v>516</v>
      </c>
      <c r="E353" s="20" t="s">
        <v>517</v>
      </c>
      <c r="F353" s="20" t="s">
        <v>125</v>
      </c>
      <c r="G353" s="20" t="s">
        <v>126</v>
      </c>
      <c r="H353" s="22" t="n">
        <v>351</v>
      </c>
      <c r="I353" s="22"/>
      <c r="J353" s="15" t="s">
        <v>518</v>
      </c>
    </row>
    <row r="354" customFormat="false" ht="11.25" hidden="true" customHeight="false" outlineLevel="0" collapsed="false">
      <c r="A354" s="20" t="s">
        <v>410</v>
      </c>
      <c r="B354" s="20" t="s">
        <v>411</v>
      </c>
      <c r="C354" s="21" t="n">
        <v>35200</v>
      </c>
      <c r="D354" s="20" t="s">
        <v>519</v>
      </c>
      <c r="E354" s="20" t="s">
        <v>520</v>
      </c>
      <c r="F354" s="20" t="s">
        <v>125</v>
      </c>
      <c r="G354" s="20" t="s">
        <v>126</v>
      </c>
      <c r="H354" s="22" t="n">
        <v>352</v>
      </c>
      <c r="I354" s="22"/>
      <c r="J354" s="15" t="s">
        <v>521</v>
      </c>
    </row>
    <row r="355" customFormat="false" ht="11.25" hidden="true" customHeight="false" outlineLevel="0" collapsed="false">
      <c r="A355" s="20" t="s">
        <v>410</v>
      </c>
      <c r="B355" s="20" t="s">
        <v>411</v>
      </c>
      <c r="C355" s="21" t="n">
        <v>35300</v>
      </c>
      <c r="D355" s="20" t="s">
        <v>522</v>
      </c>
      <c r="E355" s="20" t="s">
        <v>523</v>
      </c>
      <c r="F355" s="20" t="s">
        <v>125</v>
      </c>
      <c r="G355" s="20" t="s">
        <v>126</v>
      </c>
      <c r="H355" s="22" t="n">
        <v>353</v>
      </c>
      <c r="I355" s="22"/>
      <c r="J355" s="15" t="s">
        <v>524</v>
      </c>
    </row>
    <row r="356" customFormat="false" ht="11.25" hidden="true" customHeight="false" outlineLevel="0" collapsed="false">
      <c r="A356" s="20" t="s">
        <v>410</v>
      </c>
      <c r="B356" s="20" t="s">
        <v>411</v>
      </c>
      <c r="C356" s="21" t="n">
        <v>35400</v>
      </c>
      <c r="D356" s="20" t="s">
        <v>525</v>
      </c>
      <c r="E356" s="20" t="s">
        <v>526</v>
      </c>
      <c r="F356" s="20" t="s">
        <v>125</v>
      </c>
      <c r="G356" s="20" t="s">
        <v>126</v>
      </c>
      <c r="H356" s="22" t="n">
        <v>354</v>
      </c>
      <c r="I356" s="22"/>
      <c r="J356" s="15" t="s">
        <v>527</v>
      </c>
    </row>
    <row r="357" customFormat="false" ht="56.25" hidden="true" customHeight="false" outlineLevel="0" collapsed="false">
      <c r="A357" s="20" t="s">
        <v>410</v>
      </c>
      <c r="B357" s="20" t="s">
        <v>411</v>
      </c>
      <c r="C357" s="21" t="n">
        <v>35500</v>
      </c>
      <c r="D357" s="20" t="s">
        <v>215</v>
      </c>
      <c r="E357" s="20" t="s">
        <v>216</v>
      </c>
      <c r="F357" s="20" t="s">
        <v>112</v>
      </c>
      <c r="G357" s="20" t="s">
        <v>113</v>
      </c>
      <c r="H357" s="22" t="n">
        <v>355</v>
      </c>
      <c r="I357" s="22" t="s">
        <v>65</v>
      </c>
      <c r="J357" s="15" t="s">
        <v>217</v>
      </c>
    </row>
    <row r="358" customFormat="false" ht="22.5" hidden="true" customHeight="false" outlineLevel="0" collapsed="false">
      <c r="A358" s="20" t="s">
        <v>410</v>
      </c>
      <c r="B358" s="20" t="s">
        <v>411</v>
      </c>
      <c r="C358" s="21" t="n">
        <v>35600</v>
      </c>
      <c r="D358" s="20" t="s">
        <v>222</v>
      </c>
      <c r="E358" s="20" t="s">
        <v>223</v>
      </c>
      <c r="F358" s="20" t="s">
        <v>58</v>
      </c>
      <c r="G358" s="20" t="s">
        <v>220</v>
      </c>
      <c r="H358" s="22" t="n">
        <v>356</v>
      </c>
      <c r="I358" s="22"/>
      <c r="J358" s="15" t="s">
        <v>221</v>
      </c>
    </row>
    <row r="359" customFormat="false" ht="22.5" hidden="true" customHeight="false" outlineLevel="0" collapsed="false">
      <c r="A359" s="20" t="s">
        <v>410</v>
      </c>
      <c r="B359" s="20" t="s">
        <v>411</v>
      </c>
      <c r="C359" s="21" t="n">
        <v>35710</v>
      </c>
      <c r="D359" s="20" t="s">
        <v>528</v>
      </c>
      <c r="E359" s="20" t="s">
        <v>529</v>
      </c>
      <c r="F359" s="20" t="s">
        <v>58</v>
      </c>
      <c r="G359" s="20" t="s">
        <v>220</v>
      </c>
      <c r="H359" s="22" t="n">
        <v>1163</v>
      </c>
      <c r="I359" s="22"/>
      <c r="J359" s="15" t="s">
        <v>221</v>
      </c>
    </row>
    <row r="360" customFormat="false" ht="22.5" hidden="true" customHeight="false" outlineLevel="0" collapsed="false">
      <c r="A360" s="20" t="s">
        <v>410</v>
      </c>
      <c r="B360" s="20" t="s">
        <v>411</v>
      </c>
      <c r="C360" s="21" t="n">
        <v>35720</v>
      </c>
      <c r="D360" s="20" t="s">
        <v>530</v>
      </c>
      <c r="E360" s="20" t="s">
        <v>531</v>
      </c>
      <c r="F360" s="20" t="s">
        <v>58</v>
      </c>
      <c r="G360" s="20" t="s">
        <v>220</v>
      </c>
      <c r="H360" s="22" t="n">
        <v>1166</v>
      </c>
      <c r="I360" s="22"/>
      <c r="J360" s="15" t="s">
        <v>221</v>
      </c>
    </row>
    <row r="361" customFormat="false" ht="22.5" hidden="true" customHeight="false" outlineLevel="0" collapsed="false">
      <c r="A361" s="20" t="s">
        <v>410</v>
      </c>
      <c r="B361" s="20" t="s">
        <v>411</v>
      </c>
      <c r="C361" s="21" t="n">
        <v>35800</v>
      </c>
      <c r="D361" s="20" t="s">
        <v>532</v>
      </c>
      <c r="E361" s="20" t="s">
        <v>533</v>
      </c>
      <c r="F361" s="20" t="s">
        <v>58</v>
      </c>
      <c r="G361" s="20" t="s">
        <v>220</v>
      </c>
      <c r="H361" s="22" t="n">
        <v>358</v>
      </c>
      <c r="I361" s="22"/>
      <c r="J361" s="15" t="s">
        <v>221</v>
      </c>
    </row>
    <row r="362" customFormat="false" ht="22.5" hidden="true" customHeight="false" outlineLevel="0" collapsed="false">
      <c r="A362" s="20" t="s">
        <v>410</v>
      </c>
      <c r="B362" s="20" t="s">
        <v>411</v>
      </c>
      <c r="C362" s="21" t="n">
        <v>35900</v>
      </c>
      <c r="D362" s="20" t="s">
        <v>534</v>
      </c>
      <c r="E362" s="20" t="s">
        <v>535</v>
      </c>
      <c r="F362" s="20" t="s">
        <v>58</v>
      </c>
      <c r="G362" s="20" t="s">
        <v>220</v>
      </c>
      <c r="H362" s="22" t="n">
        <v>359</v>
      </c>
      <c r="I362" s="22"/>
      <c r="J362" s="15" t="s">
        <v>221</v>
      </c>
    </row>
    <row r="363" customFormat="false" ht="22.5" hidden="true" customHeight="false" outlineLevel="0" collapsed="false">
      <c r="A363" s="20" t="s">
        <v>410</v>
      </c>
      <c r="B363" s="20" t="s">
        <v>411</v>
      </c>
      <c r="C363" s="21" t="n">
        <v>36000</v>
      </c>
      <c r="D363" s="20" t="s">
        <v>328</v>
      </c>
      <c r="E363" s="20" t="s">
        <v>329</v>
      </c>
      <c r="F363" s="20" t="s">
        <v>58</v>
      </c>
      <c r="G363" s="20" t="s">
        <v>220</v>
      </c>
      <c r="H363" s="22" t="n">
        <v>360</v>
      </c>
      <c r="I363" s="22"/>
      <c r="J363" s="15" t="s">
        <v>221</v>
      </c>
    </row>
    <row r="364" customFormat="false" ht="22.5" hidden="true" customHeight="false" outlineLevel="0" collapsed="false">
      <c r="A364" s="20" t="s">
        <v>410</v>
      </c>
      <c r="B364" s="20" t="s">
        <v>411</v>
      </c>
      <c r="C364" s="21" t="n">
        <v>98700</v>
      </c>
      <c r="D364" s="20" t="s">
        <v>536</v>
      </c>
      <c r="E364" s="20" t="s">
        <v>537</v>
      </c>
      <c r="F364" s="20" t="s">
        <v>58</v>
      </c>
      <c r="G364" s="20" t="s">
        <v>220</v>
      </c>
      <c r="H364" s="22" t="n">
        <v>987</v>
      </c>
      <c r="I364" s="22"/>
      <c r="J364" s="15" t="s">
        <v>221</v>
      </c>
    </row>
    <row r="365" customFormat="false" ht="11.25" hidden="true" customHeight="false" outlineLevel="0" collapsed="false">
      <c r="A365" s="20" t="s">
        <v>410</v>
      </c>
      <c r="B365" s="20" t="s">
        <v>411</v>
      </c>
      <c r="C365" s="21" t="n">
        <v>36100</v>
      </c>
      <c r="D365" s="20" t="s">
        <v>238</v>
      </c>
      <c r="E365" s="20" t="s">
        <v>239</v>
      </c>
      <c r="F365" s="20" t="s">
        <v>240</v>
      </c>
      <c r="G365" s="20" t="s">
        <v>241</v>
      </c>
      <c r="H365" s="22" t="n">
        <v>361</v>
      </c>
      <c r="I365" s="22"/>
      <c r="J365" s="15" t="s">
        <v>4</v>
      </c>
    </row>
    <row r="366" customFormat="false" ht="56.25" hidden="true" customHeight="false" outlineLevel="0" collapsed="false">
      <c r="A366" s="20" t="s">
        <v>538</v>
      </c>
      <c r="B366" s="20" t="s">
        <v>539</v>
      </c>
      <c r="C366" s="21" t="n">
        <v>36400</v>
      </c>
      <c r="D366" s="20" t="s">
        <v>56</v>
      </c>
      <c r="E366" s="20" t="s">
        <v>57</v>
      </c>
      <c r="F366" s="20" t="s">
        <v>58</v>
      </c>
      <c r="G366" s="20" t="s">
        <v>59</v>
      </c>
      <c r="H366" s="22" t="n">
        <v>364</v>
      </c>
      <c r="I366" s="22" t="s">
        <v>65</v>
      </c>
      <c r="J366" s="15" t="s">
        <v>540</v>
      </c>
    </row>
    <row r="367" customFormat="false" ht="45" hidden="true" customHeight="false" outlineLevel="0" collapsed="false">
      <c r="A367" s="20" t="s">
        <v>538</v>
      </c>
      <c r="B367" s="20" t="s">
        <v>539</v>
      </c>
      <c r="C367" s="21" t="n">
        <v>36600</v>
      </c>
      <c r="D367" s="20" t="s">
        <v>541</v>
      </c>
      <c r="E367" s="20" t="s">
        <v>542</v>
      </c>
      <c r="F367" s="20" t="s">
        <v>58</v>
      </c>
      <c r="G367" s="20" t="s">
        <v>59</v>
      </c>
      <c r="H367" s="22" t="n">
        <v>366</v>
      </c>
      <c r="I367" s="22" t="s">
        <v>65</v>
      </c>
      <c r="J367" s="15" t="s">
        <v>543</v>
      </c>
    </row>
    <row r="368" customFormat="false" ht="33.75" hidden="true" customHeight="false" outlineLevel="0" collapsed="false">
      <c r="A368" s="20" t="s">
        <v>538</v>
      </c>
      <c r="B368" s="20" t="s">
        <v>539</v>
      </c>
      <c r="C368" s="21" t="n">
        <v>36700</v>
      </c>
      <c r="D368" s="20" t="s">
        <v>544</v>
      </c>
      <c r="E368" s="20" t="s">
        <v>545</v>
      </c>
      <c r="F368" s="20" t="s">
        <v>112</v>
      </c>
      <c r="G368" s="20" t="s">
        <v>113</v>
      </c>
      <c r="H368" s="22" t="n">
        <v>367</v>
      </c>
      <c r="I368" s="22" t="s">
        <v>65</v>
      </c>
      <c r="J368" s="15" t="s">
        <v>546</v>
      </c>
    </row>
    <row r="369" customFormat="false" ht="33.75" hidden="true" customHeight="false" outlineLevel="0" collapsed="false">
      <c r="A369" s="20" t="s">
        <v>547</v>
      </c>
      <c r="B369" s="20" t="s">
        <v>548</v>
      </c>
      <c r="C369" s="21" t="n">
        <v>37000</v>
      </c>
      <c r="D369" s="20" t="s">
        <v>56</v>
      </c>
      <c r="E369" s="20" t="s">
        <v>57</v>
      </c>
      <c r="F369" s="20" t="s">
        <v>58</v>
      </c>
      <c r="G369" s="20" t="s">
        <v>59</v>
      </c>
      <c r="H369" s="22" t="n">
        <v>370</v>
      </c>
      <c r="I369" s="22"/>
      <c r="J369" s="15" t="s">
        <v>336</v>
      </c>
    </row>
    <row r="370" customFormat="false" ht="22.5" hidden="true" customHeight="false" outlineLevel="0" collapsed="false">
      <c r="A370" s="20" t="s">
        <v>547</v>
      </c>
      <c r="B370" s="20" t="s">
        <v>548</v>
      </c>
      <c r="C370" s="21" t="n">
        <v>37200</v>
      </c>
      <c r="D370" s="20" t="s">
        <v>136</v>
      </c>
      <c r="E370" s="20" t="s">
        <v>137</v>
      </c>
      <c r="F370" s="20" t="s">
        <v>112</v>
      </c>
      <c r="G370" s="20" t="s">
        <v>113</v>
      </c>
      <c r="H370" s="22" t="n">
        <v>372</v>
      </c>
      <c r="I370" s="22"/>
      <c r="J370" s="15" t="s">
        <v>138</v>
      </c>
    </row>
    <row r="371" customFormat="false" ht="56.25" hidden="true" customHeight="false" outlineLevel="0" collapsed="false">
      <c r="A371" s="20" t="s">
        <v>547</v>
      </c>
      <c r="B371" s="20" t="s">
        <v>548</v>
      </c>
      <c r="C371" s="21" t="n">
        <v>37300</v>
      </c>
      <c r="D371" s="20" t="s">
        <v>337</v>
      </c>
      <c r="E371" s="20" t="s">
        <v>338</v>
      </c>
      <c r="F371" s="20" t="s">
        <v>130</v>
      </c>
      <c r="G371" s="20" t="s">
        <v>131</v>
      </c>
      <c r="H371" s="22" t="n">
        <v>373</v>
      </c>
      <c r="I371" s="22"/>
      <c r="J371" s="15" t="s">
        <v>339</v>
      </c>
    </row>
    <row r="372" customFormat="false" ht="78.75" hidden="true" customHeight="false" outlineLevel="0" collapsed="false">
      <c r="A372" s="20" t="s">
        <v>547</v>
      </c>
      <c r="B372" s="20" t="s">
        <v>548</v>
      </c>
      <c r="C372" s="21" t="n">
        <v>37400</v>
      </c>
      <c r="D372" s="20" t="s">
        <v>133</v>
      </c>
      <c r="E372" s="20" t="s">
        <v>134</v>
      </c>
      <c r="F372" s="20" t="s">
        <v>130</v>
      </c>
      <c r="G372" s="20" t="s">
        <v>131</v>
      </c>
      <c r="H372" s="22" t="n">
        <v>374</v>
      </c>
      <c r="I372" s="22"/>
      <c r="J372" s="15" t="s">
        <v>340</v>
      </c>
    </row>
    <row r="373" customFormat="false" ht="11.25" hidden="true" customHeight="false" outlineLevel="0" collapsed="false">
      <c r="A373" s="20" t="s">
        <v>547</v>
      </c>
      <c r="B373" s="20" t="s">
        <v>548</v>
      </c>
      <c r="C373" s="21" t="n">
        <v>37500</v>
      </c>
      <c r="D373" s="20" t="s">
        <v>341</v>
      </c>
      <c r="E373" s="20" t="s">
        <v>341</v>
      </c>
      <c r="F373" s="20" t="s">
        <v>308</v>
      </c>
      <c r="G373" s="20" t="s">
        <v>309</v>
      </c>
      <c r="H373" s="22" t="n">
        <v>375</v>
      </c>
      <c r="I373" s="22"/>
      <c r="J373" s="15" t="s">
        <v>342</v>
      </c>
    </row>
    <row r="374" customFormat="false" ht="11.25" hidden="true" customHeight="false" outlineLevel="0" collapsed="false">
      <c r="A374" s="20" t="s">
        <v>547</v>
      </c>
      <c r="B374" s="20" t="s">
        <v>548</v>
      </c>
      <c r="C374" s="21" t="n">
        <v>37600</v>
      </c>
      <c r="D374" s="20" t="s">
        <v>343</v>
      </c>
      <c r="E374" s="20" t="s">
        <v>343</v>
      </c>
      <c r="F374" s="20" t="s">
        <v>120</v>
      </c>
      <c r="G374" s="20" t="s">
        <v>121</v>
      </c>
      <c r="H374" s="22" t="n">
        <v>376</v>
      </c>
      <c r="I374" s="22"/>
      <c r="J374" s="15" t="s">
        <v>344</v>
      </c>
    </row>
    <row r="375" customFormat="false" ht="11.25" hidden="true" customHeight="false" outlineLevel="0" collapsed="false">
      <c r="A375" s="20" t="s">
        <v>547</v>
      </c>
      <c r="B375" s="20" t="s">
        <v>548</v>
      </c>
      <c r="C375" s="21" t="n">
        <v>37700</v>
      </c>
      <c r="D375" s="20" t="s">
        <v>345</v>
      </c>
      <c r="E375" s="20" t="s">
        <v>345</v>
      </c>
      <c r="F375" s="20" t="s">
        <v>346</v>
      </c>
      <c r="G375" s="20" t="s">
        <v>347</v>
      </c>
      <c r="H375" s="22" t="n">
        <v>377</v>
      </c>
      <c r="I375" s="22"/>
      <c r="J375" s="15" t="s">
        <v>348</v>
      </c>
    </row>
    <row r="376" customFormat="false" ht="11.25" hidden="true" customHeight="false" outlineLevel="0" collapsed="false">
      <c r="A376" s="20" t="s">
        <v>547</v>
      </c>
      <c r="B376" s="20" t="s">
        <v>548</v>
      </c>
      <c r="C376" s="21" t="n">
        <v>37800</v>
      </c>
      <c r="D376" s="20" t="s">
        <v>349</v>
      </c>
      <c r="E376" s="20" t="s">
        <v>350</v>
      </c>
      <c r="F376" s="20" t="s">
        <v>125</v>
      </c>
      <c r="G376" s="20" t="s">
        <v>126</v>
      </c>
      <c r="H376" s="22" t="n">
        <v>378</v>
      </c>
      <c r="I376" s="22"/>
      <c r="J376" s="15" t="s">
        <v>351</v>
      </c>
    </row>
    <row r="377" customFormat="false" ht="22.5" hidden="true" customHeight="false" outlineLevel="0" collapsed="false">
      <c r="A377" s="20" t="s">
        <v>547</v>
      </c>
      <c r="B377" s="20" t="s">
        <v>548</v>
      </c>
      <c r="C377" s="21" t="n">
        <v>37900</v>
      </c>
      <c r="D377" s="20" t="s">
        <v>352</v>
      </c>
      <c r="E377" s="20" t="s">
        <v>353</v>
      </c>
      <c r="F377" s="20" t="s">
        <v>58</v>
      </c>
      <c r="G377" s="20" t="s">
        <v>220</v>
      </c>
      <c r="H377" s="22" t="n">
        <v>379</v>
      </c>
      <c r="I377" s="22"/>
      <c r="J377" s="15" t="s">
        <v>221</v>
      </c>
    </row>
    <row r="378" customFormat="false" ht="22.5" hidden="true" customHeight="false" outlineLevel="0" collapsed="false">
      <c r="A378" s="20" t="s">
        <v>547</v>
      </c>
      <c r="B378" s="20" t="s">
        <v>548</v>
      </c>
      <c r="C378" s="21" t="n">
        <v>38000</v>
      </c>
      <c r="D378" s="20" t="s">
        <v>224</v>
      </c>
      <c r="E378" s="20" t="s">
        <v>225</v>
      </c>
      <c r="F378" s="20" t="s">
        <v>58</v>
      </c>
      <c r="G378" s="20" t="s">
        <v>220</v>
      </c>
      <c r="H378" s="22" t="n">
        <v>380</v>
      </c>
      <c r="I378" s="22"/>
      <c r="J378" s="15" t="s">
        <v>221</v>
      </c>
    </row>
    <row r="379" customFormat="false" ht="22.5" hidden="true" customHeight="false" outlineLevel="0" collapsed="false">
      <c r="A379" s="20" t="s">
        <v>547</v>
      </c>
      <c r="B379" s="20" t="s">
        <v>548</v>
      </c>
      <c r="C379" s="21" t="n">
        <v>38100</v>
      </c>
      <c r="D379" s="20" t="s">
        <v>354</v>
      </c>
      <c r="E379" s="20" t="s">
        <v>355</v>
      </c>
      <c r="F379" s="20" t="s">
        <v>58</v>
      </c>
      <c r="G379" s="20" t="s">
        <v>220</v>
      </c>
      <c r="H379" s="22" t="n">
        <v>381</v>
      </c>
      <c r="I379" s="22"/>
      <c r="J379" s="15" t="s">
        <v>221</v>
      </c>
    </row>
    <row r="380" customFormat="false" ht="22.5" hidden="true" customHeight="false" outlineLevel="0" collapsed="false">
      <c r="A380" s="20" t="s">
        <v>547</v>
      </c>
      <c r="B380" s="20" t="s">
        <v>548</v>
      </c>
      <c r="C380" s="21" t="n">
        <v>38200</v>
      </c>
      <c r="D380" s="20" t="s">
        <v>356</v>
      </c>
      <c r="E380" s="20" t="s">
        <v>357</v>
      </c>
      <c r="F380" s="20" t="s">
        <v>58</v>
      </c>
      <c r="G380" s="20" t="s">
        <v>220</v>
      </c>
      <c r="H380" s="22" t="n">
        <v>382</v>
      </c>
      <c r="I380" s="22"/>
      <c r="J380" s="15" t="s">
        <v>221</v>
      </c>
    </row>
    <row r="381" customFormat="false" ht="22.5" hidden="true" customHeight="false" outlineLevel="0" collapsed="false">
      <c r="A381" s="20" t="s">
        <v>547</v>
      </c>
      <c r="B381" s="20" t="s">
        <v>548</v>
      </c>
      <c r="C381" s="21" t="n">
        <v>38300</v>
      </c>
      <c r="D381" s="20" t="s">
        <v>358</v>
      </c>
      <c r="E381" s="20" t="s">
        <v>359</v>
      </c>
      <c r="F381" s="20" t="s">
        <v>58</v>
      </c>
      <c r="G381" s="20" t="s">
        <v>220</v>
      </c>
      <c r="H381" s="22" t="n">
        <v>383</v>
      </c>
      <c r="I381" s="22"/>
      <c r="J381" s="15" t="s">
        <v>221</v>
      </c>
    </row>
    <row r="382" customFormat="false" ht="56.25" hidden="true" customHeight="false" outlineLevel="0" collapsed="false">
      <c r="A382" s="20" t="s">
        <v>549</v>
      </c>
      <c r="B382" s="20" t="s">
        <v>550</v>
      </c>
      <c r="C382" s="21" t="n">
        <v>38600</v>
      </c>
      <c r="D382" s="20" t="s">
        <v>56</v>
      </c>
      <c r="E382" s="20" t="s">
        <v>57</v>
      </c>
      <c r="F382" s="20" t="s">
        <v>58</v>
      </c>
      <c r="G382" s="20" t="s">
        <v>59</v>
      </c>
      <c r="H382" s="22" t="n">
        <v>386</v>
      </c>
      <c r="I382" s="22" t="s">
        <v>65</v>
      </c>
      <c r="J382" s="15" t="s">
        <v>551</v>
      </c>
    </row>
    <row r="383" customFormat="false" ht="45" hidden="true" customHeight="false" outlineLevel="0" collapsed="false">
      <c r="A383" s="20" t="s">
        <v>549</v>
      </c>
      <c r="B383" s="20" t="s">
        <v>550</v>
      </c>
      <c r="C383" s="21" t="n">
        <v>38800</v>
      </c>
      <c r="D383" s="20" t="s">
        <v>254</v>
      </c>
      <c r="E383" s="20" t="s">
        <v>255</v>
      </c>
      <c r="F383" s="20" t="s">
        <v>58</v>
      </c>
      <c r="G383" s="20" t="s">
        <v>59</v>
      </c>
      <c r="H383" s="22" t="n">
        <v>388</v>
      </c>
      <c r="I383" s="22" t="s">
        <v>65</v>
      </c>
      <c r="J383" s="15" t="s">
        <v>552</v>
      </c>
    </row>
    <row r="384" customFormat="false" ht="33.75" hidden="true" customHeight="false" outlineLevel="0" collapsed="false">
      <c r="A384" s="20" t="s">
        <v>549</v>
      </c>
      <c r="B384" s="20" t="s">
        <v>550</v>
      </c>
      <c r="C384" s="21" t="n">
        <v>38900</v>
      </c>
      <c r="D384" s="20" t="s">
        <v>257</v>
      </c>
      <c r="E384" s="20" t="s">
        <v>258</v>
      </c>
      <c r="F384" s="20" t="s">
        <v>112</v>
      </c>
      <c r="G384" s="20" t="s">
        <v>113</v>
      </c>
      <c r="H384" s="22" t="n">
        <v>389</v>
      </c>
      <c r="I384" s="22" t="s">
        <v>65</v>
      </c>
      <c r="J384" s="15" t="s">
        <v>553</v>
      </c>
    </row>
    <row r="385" customFormat="false" ht="22.5" hidden="true" customHeight="false" outlineLevel="0" collapsed="false">
      <c r="A385" s="20" t="s">
        <v>554</v>
      </c>
      <c r="B385" s="20" t="s">
        <v>555</v>
      </c>
      <c r="C385" s="21" t="n">
        <v>39200</v>
      </c>
      <c r="D385" s="20" t="s">
        <v>56</v>
      </c>
      <c r="E385" s="20" t="s">
        <v>57</v>
      </c>
      <c r="F385" s="20" t="s">
        <v>58</v>
      </c>
      <c r="G385" s="20" t="s">
        <v>59</v>
      </c>
      <c r="H385" s="22" t="n">
        <v>392</v>
      </c>
      <c r="I385" s="22"/>
      <c r="J385" s="15" t="s">
        <v>60</v>
      </c>
    </row>
    <row r="386" customFormat="false" ht="56.25" hidden="true" customHeight="false" outlineLevel="0" collapsed="false">
      <c r="A386" s="20" t="s">
        <v>554</v>
      </c>
      <c r="B386" s="20" t="s">
        <v>555</v>
      </c>
      <c r="C386" s="21" t="n">
        <v>39400</v>
      </c>
      <c r="D386" s="20" t="s">
        <v>61</v>
      </c>
      <c r="E386" s="20" t="s">
        <v>62</v>
      </c>
      <c r="F386" s="20" t="s">
        <v>63</v>
      </c>
      <c r="G386" s="20" t="s">
        <v>64</v>
      </c>
      <c r="H386" s="22" t="n">
        <v>394</v>
      </c>
      <c r="I386" s="22" t="s">
        <v>65</v>
      </c>
      <c r="J386" s="15" t="s">
        <v>66</v>
      </c>
    </row>
    <row r="387" customFormat="false" ht="22.5" hidden="true" customHeight="false" outlineLevel="0" collapsed="false">
      <c r="A387" s="20" t="s">
        <v>554</v>
      </c>
      <c r="B387" s="20" t="s">
        <v>555</v>
      </c>
      <c r="C387" s="21" t="n">
        <v>39500</v>
      </c>
      <c r="D387" s="20" t="s">
        <v>67</v>
      </c>
      <c r="E387" s="20" t="s">
        <v>556</v>
      </c>
      <c r="F387" s="20" t="s">
        <v>63</v>
      </c>
      <c r="G387" s="20" t="s">
        <v>69</v>
      </c>
      <c r="H387" s="22" t="n">
        <v>395</v>
      </c>
      <c r="I387" s="22"/>
      <c r="J387" s="15" t="s">
        <v>70</v>
      </c>
    </row>
    <row r="388" customFormat="false" ht="22.5" hidden="true" customHeight="false" outlineLevel="0" collapsed="false">
      <c r="A388" s="20" t="s">
        <v>554</v>
      </c>
      <c r="B388" s="20" t="s">
        <v>555</v>
      </c>
      <c r="C388" s="21" t="n">
        <v>112500</v>
      </c>
      <c r="D388" s="20" t="s">
        <v>84</v>
      </c>
      <c r="E388" s="20" t="s">
        <v>85</v>
      </c>
      <c r="F388" s="20" t="s">
        <v>58</v>
      </c>
      <c r="G388" s="20" t="s">
        <v>86</v>
      </c>
      <c r="H388" s="22" t="n">
        <v>1438</v>
      </c>
      <c r="I388" s="22"/>
      <c r="J388" s="15" t="s">
        <v>87</v>
      </c>
    </row>
    <row r="389" customFormat="false" ht="22.5" hidden="true" customHeight="false" outlineLevel="0" collapsed="false">
      <c r="A389" s="20" t="s">
        <v>554</v>
      </c>
      <c r="B389" s="20" t="s">
        <v>555</v>
      </c>
      <c r="C389" s="21" t="n">
        <v>112600</v>
      </c>
      <c r="D389" s="20" t="s">
        <v>88</v>
      </c>
      <c r="E389" s="20" t="s">
        <v>89</v>
      </c>
      <c r="F389" s="20" t="s">
        <v>63</v>
      </c>
      <c r="G389" s="20" t="s">
        <v>90</v>
      </c>
      <c r="H389" s="22" t="n">
        <v>1439</v>
      </c>
      <c r="I389" s="22"/>
      <c r="J389" s="15" t="s">
        <v>91</v>
      </c>
    </row>
    <row r="390" customFormat="false" ht="22.5" hidden="true" customHeight="false" outlineLevel="0" collapsed="false">
      <c r="A390" s="20" t="s">
        <v>554</v>
      </c>
      <c r="B390" s="20" t="s">
        <v>555</v>
      </c>
      <c r="C390" s="21" t="n">
        <v>39600</v>
      </c>
      <c r="D390" s="20" t="s">
        <v>557</v>
      </c>
      <c r="E390" s="20" t="s">
        <v>558</v>
      </c>
      <c r="F390" s="20" t="s">
        <v>120</v>
      </c>
      <c r="G390" s="20" t="s">
        <v>121</v>
      </c>
      <c r="H390" s="22" t="n">
        <v>396</v>
      </c>
      <c r="I390" s="22"/>
      <c r="J390" s="15" t="s">
        <v>559</v>
      </c>
    </row>
    <row r="391" customFormat="false" ht="33.75" hidden="true" customHeight="false" outlineLevel="0" collapsed="false">
      <c r="A391" s="20" t="s">
        <v>554</v>
      </c>
      <c r="B391" s="20" t="s">
        <v>555</v>
      </c>
      <c r="C391" s="21" t="n">
        <v>39700</v>
      </c>
      <c r="D391" s="20" t="s">
        <v>560</v>
      </c>
      <c r="E391" s="20" t="s">
        <v>561</v>
      </c>
      <c r="F391" s="20" t="s">
        <v>562</v>
      </c>
      <c r="G391" s="20" t="s">
        <v>563</v>
      </c>
      <c r="H391" s="22" t="n">
        <v>397</v>
      </c>
      <c r="I391" s="22" t="s">
        <v>65</v>
      </c>
      <c r="J391" s="15" t="s">
        <v>564</v>
      </c>
    </row>
    <row r="392" customFormat="false" ht="78.75" hidden="true" customHeight="false" outlineLevel="0" collapsed="false">
      <c r="A392" s="20" t="s">
        <v>554</v>
      </c>
      <c r="B392" s="20" t="s">
        <v>555</v>
      </c>
      <c r="C392" s="21" t="n">
        <v>98800</v>
      </c>
      <c r="D392" s="20" t="s">
        <v>565</v>
      </c>
      <c r="E392" s="20" t="s">
        <v>566</v>
      </c>
      <c r="F392" s="20" t="s">
        <v>562</v>
      </c>
      <c r="G392" s="20" t="s">
        <v>563</v>
      </c>
      <c r="H392" s="22" t="n">
        <v>988</v>
      </c>
      <c r="I392" s="22" t="s">
        <v>65</v>
      </c>
      <c r="J392" s="15" t="s">
        <v>567</v>
      </c>
    </row>
    <row r="393" customFormat="false" ht="45" hidden="true" customHeight="false" outlineLevel="0" collapsed="false">
      <c r="A393" s="20" t="s">
        <v>554</v>
      </c>
      <c r="B393" s="20" t="s">
        <v>555</v>
      </c>
      <c r="C393" s="21" t="n">
        <v>117690</v>
      </c>
      <c r="D393" s="20" t="s">
        <v>568</v>
      </c>
      <c r="E393" s="20" t="s">
        <v>159</v>
      </c>
      <c r="F393" s="20" t="s">
        <v>155</v>
      </c>
      <c r="G393" s="20" t="s">
        <v>563</v>
      </c>
      <c r="H393" s="22" t="n">
        <v>1313</v>
      </c>
      <c r="I393" s="22"/>
      <c r="J393" s="23" t="s">
        <v>569</v>
      </c>
    </row>
    <row r="394" customFormat="false" ht="67.5" hidden="true" customHeight="false" outlineLevel="0" collapsed="false">
      <c r="A394" s="20" t="s">
        <v>554</v>
      </c>
      <c r="B394" s="20" t="s">
        <v>555</v>
      </c>
      <c r="C394" s="21" t="n">
        <v>117700</v>
      </c>
      <c r="D394" s="20" t="s">
        <v>570</v>
      </c>
      <c r="E394" s="20" t="s">
        <v>571</v>
      </c>
      <c r="F394" s="20" t="s">
        <v>155</v>
      </c>
      <c r="G394" s="20" t="s">
        <v>563</v>
      </c>
      <c r="H394" s="22" t="n">
        <v>1290</v>
      </c>
      <c r="I394" s="22"/>
      <c r="J394" s="24" t="s">
        <v>572</v>
      </c>
    </row>
    <row r="395" customFormat="false" ht="33.75" hidden="true" customHeight="false" outlineLevel="0" collapsed="false">
      <c r="A395" s="20" t="s">
        <v>554</v>
      </c>
      <c r="B395" s="20" t="s">
        <v>555</v>
      </c>
      <c r="C395" s="21" t="n">
        <v>116600</v>
      </c>
      <c r="D395" s="20" t="s">
        <v>573</v>
      </c>
      <c r="E395" s="20" t="s">
        <v>574</v>
      </c>
      <c r="F395" s="20" t="s">
        <v>155</v>
      </c>
      <c r="G395" s="20" t="s">
        <v>563</v>
      </c>
      <c r="H395" s="22" t="n">
        <v>1279</v>
      </c>
      <c r="I395" s="22"/>
      <c r="J395" s="23" t="s">
        <v>575</v>
      </c>
    </row>
    <row r="396" customFormat="false" ht="22.5" hidden="true" customHeight="false" outlineLevel="0" collapsed="false">
      <c r="A396" s="20" t="s">
        <v>554</v>
      </c>
      <c r="B396" s="20" t="s">
        <v>555</v>
      </c>
      <c r="C396" s="21" t="n">
        <v>116700</v>
      </c>
      <c r="D396" s="20" t="s">
        <v>576</v>
      </c>
      <c r="E396" s="20" t="s">
        <v>577</v>
      </c>
      <c r="F396" s="20" t="s">
        <v>155</v>
      </c>
      <c r="G396" s="20" t="s">
        <v>563</v>
      </c>
      <c r="H396" s="22" t="n">
        <v>1280</v>
      </c>
      <c r="I396" s="22"/>
      <c r="J396" s="15" t="s">
        <v>578</v>
      </c>
    </row>
    <row r="397" customFormat="false" ht="22.5" hidden="true" customHeight="false" outlineLevel="0" collapsed="false">
      <c r="A397" s="20" t="s">
        <v>554</v>
      </c>
      <c r="B397" s="20" t="s">
        <v>555</v>
      </c>
      <c r="C397" s="21" t="n">
        <v>116800</v>
      </c>
      <c r="D397" s="20" t="s">
        <v>579</v>
      </c>
      <c r="E397" s="20" t="s">
        <v>580</v>
      </c>
      <c r="F397" s="20" t="s">
        <v>155</v>
      </c>
      <c r="G397" s="20" t="s">
        <v>563</v>
      </c>
      <c r="H397" s="22" t="n">
        <v>1281</v>
      </c>
      <c r="I397" s="22"/>
      <c r="J397" s="15" t="s">
        <v>581</v>
      </c>
    </row>
    <row r="398" customFormat="false" ht="22.5" hidden="true" customHeight="false" outlineLevel="0" collapsed="false">
      <c r="A398" s="20" t="s">
        <v>554</v>
      </c>
      <c r="B398" s="20" t="s">
        <v>555</v>
      </c>
      <c r="C398" s="21" t="n">
        <v>117800</v>
      </c>
      <c r="D398" s="20" t="s">
        <v>582</v>
      </c>
      <c r="E398" s="20" t="s">
        <v>583</v>
      </c>
      <c r="F398" s="20" t="s">
        <v>81</v>
      </c>
      <c r="G398" s="20" t="s">
        <v>82</v>
      </c>
      <c r="H398" s="22" t="n">
        <v>1291</v>
      </c>
      <c r="I398" s="22"/>
      <c r="J398" s="23" t="s">
        <v>584</v>
      </c>
    </row>
    <row r="399" customFormat="false" ht="11.25" hidden="true" customHeight="false" outlineLevel="0" collapsed="false">
      <c r="A399" s="20" t="s">
        <v>554</v>
      </c>
      <c r="B399" s="20" t="s">
        <v>555</v>
      </c>
      <c r="C399" s="21" t="n">
        <v>117900</v>
      </c>
      <c r="D399" s="20" t="s">
        <v>585</v>
      </c>
      <c r="E399" s="20" t="s">
        <v>586</v>
      </c>
      <c r="F399" s="20" t="s">
        <v>81</v>
      </c>
      <c r="G399" s="20" t="s">
        <v>82</v>
      </c>
      <c r="H399" s="22" t="n">
        <v>1292</v>
      </c>
      <c r="I399" s="22"/>
      <c r="J399" s="23" t="s">
        <v>587</v>
      </c>
    </row>
    <row r="400" customFormat="false" ht="22.5" hidden="true" customHeight="false" outlineLevel="0" collapsed="false">
      <c r="A400" s="20" t="s">
        <v>554</v>
      </c>
      <c r="B400" s="20" t="s">
        <v>555</v>
      </c>
      <c r="C400" s="21" t="n">
        <v>118000</v>
      </c>
      <c r="D400" s="20" t="s">
        <v>588</v>
      </c>
      <c r="E400" s="20" t="s">
        <v>589</v>
      </c>
      <c r="F400" s="20" t="s">
        <v>81</v>
      </c>
      <c r="G400" s="20" t="s">
        <v>82</v>
      </c>
      <c r="H400" s="22" t="n">
        <v>1293</v>
      </c>
      <c r="I400" s="22"/>
      <c r="J400" s="23" t="s">
        <v>590</v>
      </c>
    </row>
    <row r="401" customFormat="false" ht="11.25" hidden="true" customHeight="false" outlineLevel="0" collapsed="false">
      <c r="A401" s="20" t="s">
        <v>554</v>
      </c>
      <c r="B401" s="20" t="s">
        <v>555</v>
      </c>
      <c r="C401" s="21" t="n">
        <v>118100</v>
      </c>
      <c r="D401" s="20" t="s">
        <v>591</v>
      </c>
      <c r="E401" s="20" t="s">
        <v>592</v>
      </c>
      <c r="F401" s="20" t="s">
        <v>81</v>
      </c>
      <c r="G401" s="20" t="s">
        <v>82</v>
      </c>
      <c r="H401" s="22" t="n">
        <v>1294</v>
      </c>
      <c r="I401" s="22"/>
      <c r="J401" s="23" t="s">
        <v>593</v>
      </c>
    </row>
    <row r="402" customFormat="false" ht="11.25" hidden="true" customHeight="false" outlineLevel="0" collapsed="false">
      <c r="A402" s="20" t="s">
        <v>554</v>
      </c>
      <c r="B402" s="20" t="s">
        <v>555</v>
      </c>
      <c r="C402" s="21" t="n">
        <v>118200</v>
      </c>
      <c r="D402" s="20" t="s">
        <v>594</v>
      </c>
      <c r="E402" s="20" t="s">
        <v>595</v>
      </c>
      <c r="F402" s="20" t="s">
        <v>81</v>
      </c>
      <c r="G402" s="20" t="s">
        <v>82</v>
      </c>
      <c r="H402" s="22" t="n">
        <v>1295</v>
      </c>
      <c r="I402" s="22"/>
      <c r="J402" s="23" t="s">
        <v>596</v>
      </c>
    </row>
    <row r="403" customFormat="false" ht="11.25" hidden="true" customHeight="false" outlineLevel="0" collapsed="false">
      <c r="A403" s="20" t="s">
        <v>554</v>
      </c>
      <c r="B403" s="20" t="s">
        <v>555</v>
      </c>
      <c r="C403" s="21" t="n">
        <v>118300</v>
      </c>
      <c r="D403" s="20" t="s">
        <v>597</v>
      </c>
      <c r="E403" s="20" t="s">
        <v>598</v>
      </c>
      <c r="F403" s="20" t="s">
        <v>81</v>
      </c>
      <c r="G403" s="20" t="s">
        <v>82</v>
      </c>
      <c r="H403" s="22" t="n">
        <v>1296</v>
      </c>
      <c r="I403" s="22"/>
      <c r="J403" s="23" t="s">
        <v>599</v>
      </c>
    </row>
    <row r="404" customFormat="false" ht="22.5" hidden="true" customHeight="false" outlineLevel="0" collapsed="false">
      <c r="A404" s="20" t="s">
        <v>554</v>
      </c>
      <c r="B404" s="20" t="s">
        <v>555</v>
      </c>
      <c r="C404" s="21" t="n">
        <v>118400</v>
      </c>
      <c r="D404" s="20" t="s">
        <v>600</v>
      </c>
      <c r="E404" s="20" t="s">
        <v>601</v>
      </c>
      <c r="F404" s="20" t="s">
        <v>81</v>
      </c>
      <c r="G404" s="20" t="s">
        <v>82</v>
      </c>
      <c r="H404" s="22" t="n">
        <v>1297</v>
      </c>
      <c r="I404" s="22"/>
      <c r="J404" s="23" t="s">
        <v>602</v>
      </c>
    </row>
    <row r="405" customFormat="false" ht="67.5" hidden="true" customHeight="false" outlineLevel="0" collapsed="false">
      <c r="A405" s="20" t="s">
        <v>554</v>
      </c>
      <c r="B405" s="20" t="s">
        <v>555</v>
      </c>
      <c r="C405" s="21" t="n">
        <v>39800</v>
      </c>
      <c r="D405" s="20" t="s">
        <v>191</v>
      </c>
      <c r="E405" s="20" t="s">
        <v>192</v>
      </c>
      <c r="F405" s="20" t="s">
        <v>112</v>
      </c>
      <c r="G405" s="20" t="s">
        <v>113</v>
      </c>
      <c r="H405" s="22" t="n">
        <v>398</v>
      </c>
      <c r="I405" s="22" t="s">
        <v>65</v>
      </c>
      <c r="J405" s="15" t="s">
        <v>193</v>
      </c>
    </row>
    <row r="406" customFormat="false" ht="11.25" hidden="true" customHeight="false" outlineLevel="0" collapsed="false">
      <c r="A406" s="20" t="s">
        <v>554</v>
      </c>
      <c r="B406" s="20" t="s">
        <v>555</v>
      </c>
      <c r="C406" s="21" t="n">
        <v>116900</v>
      </c>
      <c r="D406" s="20" t="s">
        <v>603</v>
      </c>
      <c r="E406" s="20" t="s">
        <v>604</v>
      </c>
      <c r="F406" s="20" t="s">
        <v>81</v>
      </c>
      <c r="G406" s="20" t="s">
        <v>563</v>
      </c>
      <c r="H406" s="22" t="n">
        <v>1282</v>
      </c>
      <c r="I406" s="22"/>
      <c r="J406" s="23" t="s">
        <v>605</v>
      </c>
    </row>
    <row r="407" customFormat="false" ht="11.25" hidden="true" customHeight="false" outlineLevel="0" collapsed="false">
      <c r="A407" s="20" t="s">
        <v>554</v>
      </c>
      <c r="B407" s="20" t="s">
        <v>555</v>
      </c>
      <c r="C407" s="21" t="n">
        <v>39900</v>
      </c>
      <c r="D407" s="20" t="s">
        <v>194</v>
      </c>
      <c r="E407" s="20" t="s">
        <v>195</v>
      </c>
      <c r="F407" s="20" t="s">
        <v>125</v>
      </c>
      <c r="G407" s="20" t="s">
        <v>126</v>
      </c>
      <c r="H407" s="22" t="n">
        <v>399</v>
      </c>
      <c r="I407" s="22"/>
      <c r="J407" s="15" t="s">
        <v>196</v>
      </c>
    </row>
    <row r="408" customFormat="false" ht="22.5" hidden="true" customHeight="false" outlineLevel="0" collapsed="false">
      <c r="A408" s="20" t="s">
        <v>554</v>
      </c>
      <c r="B408" s="20" t="s">
        <v>555</v>
      </c>
      <c r="C408" s="21" t="n">
        <v>99000</v>
      </c>
      <c r="D408" s="20" t="s">
        <v>606</v>
      </c>
      <c r="E408" s="20" t="s">
        <v>607</v>
      </c>
      <c r="F408" s="20" t="s">
        <v>81</v>
      </c>
      <c r="G408" s="20" t="s">
        <v>82</v>
      </c>
      <c r="H408" s="22" t="n">
        <v>990</v>
      </c>
      <c r="I408" s="22" t="s">
        <v>65</v>
      </c>
      <c r="J408" s="15" t="s">
        <v>608</v>
      </c>
    </row>
    <row r="409" customFormat="false" ht="11.25" hidden="true" customHeight="false" outlineLevel="0" collapsed="false">
      <c r="A409" s="20" t="s">
        <v>554</v>
      </c>
      <c r="B409" s="20" t="s">
        <v>555</v>
      </c>
      <c r="C409" s="21" t="n">
        <v>112700</v>
      </c>
      <c r="D409" s="20" t="s">
        <v>609</v>
      </c>
      <c r="E409" s="20" t="s">
        <v>610</v>
      </c>
      <c r="F409" s="20" t="s">
        <v>81</v>
      </c>
      <c r="G409" s="20" t="s">
        <v>82</v>
      </c>
      <c r="H409" s="22" t="n">
        <v>1440</v>
      </c>
      <c r="I409" s="22"/>
      <c r="J409" s="15" t="s">
        <v>611</v>
      </c>
    </row>
    <row r="410" customFormat="false" ht="56.25" hidden="true" customHeight="false" outlineLevel="0" collapsed="false">
      <c r="A410" s="20" t="s">
        <v>554</v>
      </c>
      <c r="B410" s="20" t="s">
        <v>555</v>
      </c>
      <c r="C410" s="21" t="n">
        <v>40300</v>
      </c>
      <c r="D410" s="20" t="s">
        <v>215</v>
      </c>
      <c r="E410" s="20" t="s">
        <v>216</v>
      </c>
      <c r="F410" s="20" t="s">
        <v>112</v>
      </c>
      <c r="G410" s="20" t="s">
        <v>113</v>
      </c>
      <c r="H410" s="22" t="n">
        <v>403</v>
      </c>
      <c r="I410" s="22" t="s">
        <v>65</v>
      </c>
      <c r="J410" s="15" t="s">
        <v>217</v>
      </c>
    </row>
    <row r="411" customFormat="false" ht="22.5" hidden="true" customHeight="false" outlineLevel="0" collapsed="false">
      <c r="A411" s="20" t="s">
        <v>554</v>
      </c>
      <c r="B411" s="20" t="s">
        <v>555</v>
      </c>
      <c r="C411" s="21" t="n">
        <v>40400</v>
      </c>
      <c r="D411" s="20" t="s">
        <v>612</v>
      </c>
      <c r="E411" s="20" t="s">
        <v>613</v>
      </c>
      <c r="F411" s="20" t="s">
        <v>58</v>
      </c>
      <c r="G411" s="20" t="s">
        <v>220</v>
      </c>
      <c r="H411" s="22" t="n">
        <v>404</v>
      </c>
      <c r="I411" s="22"/>
      <c r="J411" s="15" t="s">
        <v>221</v>
      </c>
    </row>
    <row r="412" customFormat="false" ht="22.5" hidden="true" customHeight="false" outlineLevel="0" collapsed="false">
      <c r="A412" s="20" t="s">
        <v>554</v>
      </c>
      <c r="B412" s="20" t="s">
        <v>555</v>
      </c>
      <c r="C412" s="21" t="n">
        <v>40500</v>
      </c>
      <c r="D412" s="20" t="s">
        <v>614</v>
      </c>
      <c r="E412" s="20" t="s">
        <v>615</v>
      </c>
      <c r="F412" s="20" t="s">
        <v>58</v>
      </c>
      <c r="G412" s="20" t="s">
        <v>220</v>
      </c>
      <c r="H412" s="22" t="n">
        <v>405</v>
      </c>
      <c r="I412" s="22"/>
      <c r="J412" s="15" t="s">
        <v>221</v>
      </c>
    </row>
    <row r="413" customFormat="false" ht="22.5" hidden="true" customHeight="false" outlineLevel="0" collapsed="false">
      <c r="A413" s="20" t="s">
        <v>554</v>
      </c>
      <c r="B413" s="20" t="s">
        <v>555</v>
      </c>
      <c r="C413" s="21" t="n">
        <v>98900</v>
      </c>
      <c r="D413" s="20" t="s">
        <v>616</v>
      </c>
      <c r="E413" s="20" t="s">
        <v>617</v>
      </c>
      <c r="F413" s="20" t="s">
        <v>58</v>
      </c>
      <c r="G413" s="20" t="s">
        <v>220</v>
      </c>
      <c r="H413" s="22" t="n">
        <v>989</v>
      </c>
      <c r="I413" s="22"/>
      <c r="J413" s="15" t="s">
        <v>221</v>
      </c>
    </row>
    <row r="414" customFormat="false" ht="22.5" hidden="true" customHeight="false" outlineLevel="0" collapsed="false">
      <c r="A414" s="20" t="s">
        <v>554</v>
      </c>
      <c r="B414" s="20" t="s">
        <v>555</v>
      </c>
      <c r="C414" s="21" t="n">
        <v>118490</v>
      </c>
      <c r="D414" s="20" t="s">
        <v>618</v>
      </c>
      <c r="E414" s="20" t="s">
        <v>619</v>
      </c>
      <c r="F414" s="20" t="s">
        <v>58</v>
      </c>
      <c r="G414" s="20" t="s">
        <v>220</v>
      </c>
      <c r="H414" s="22" t="n">
        <v>1314</v>
      </c>
      <c r="I414" s="22"/>
      <c r="J414" s="15" t="s">
        <v>221</v>
      </c>
    </row>
    <row r="415" customFormat="false" ht="22.5" hidden="true" customHeight="false" outlineLevel="0" collapsed="false">
      <c r="A415" s="20" t="s">
        <v>554</v>
      </c>
      <c r="B415" s="20" t="s">
        <v>555</v>
      </c>
      <c r="C415" s="21" t="n">
        <v>118500</v>
      </c>
      <c r="D415" s="20" t="s">
        <v>620</v>
      </c>
      <c r="E415" s="20" t="s">
        <v>621</v>
      </c>
      <c r="F415" s="20" t="s">
        <v>58</v>
      </c>
      <c r="G415" s="20" t="s">
        <v>220</v>
      </c>
      <c r="H415" s="22" t="n">
        <v>1299</v>
      </c>
      <c r="I415" s="22"/>
      <c r="J415" s="15" t="s">
        <v>221</v>
      </c>
    </row>
    <row r="416" customFormat="false" ht="22.5" hidden="true" customHeight="false" outlineLevel="0" collapsed="false">
      <c r="A416" s="20" t="s">
        <v>554</v>
      </c>
      <c r="B416" s="20" t="s">
        <v>555</v>
      </c>
      <c r="C416" s="21" t="n">
        <v>118600</v>
      </c>
      <c r="D416" s="20" t="s">
        <v>622</v>
      </c>
      <c r="E416" s="20" t="s">
        <v>623</v>
      </c>
      <c r="F416" s="20" t="s">
        <v>58</v>
      </c>
      <c r="G416" s="20" t="s">
        <v>220</v>
      </c>
      <c r="H416" s="22" t="n">
        <v>1300</v>
      </c>
      <c r="I416" s="22"/>
      <c r="J416" s="15" t="s">
        <v>221</v>
      </c>
    </row>
    <row r="417" customFormat="false" ht="22.5" hidden="true" customHeight="false" outlineLevel="0" collapsed="false">
      <c r="A417" s="20" t="s">
        <v>554</v>
      </c>
      <c r="B417" s="20" t="s">
        <v>555</v>
      </c>
      <c r="C417" s="21" t="n">
        <v>118700</v>
      </c>
      <c r="D417" s="20" t="s">
        <v>624</v>
      </c>
      <c r="E417" s="20" t="s">
        <v>625</v>
      </c>
      <c r="F417" s="20" t="s">
        <v>58</v>
      </c>
      <c r="G417" s="20" t="s">
        <v>220</v>
      </c>
      <c r="H417" s="22" t="n">
        <v>1301</v>
      </c>
      <c r="I417" s="22"/>
      <c r="J417" s="15" t="s">
        <v>221</v>
      </c>
    </row>
    <row r="418" customFormat="false" ht="22.5" hidden="true" customHeight="false" outlineLevel="0" collapsed="false">
      <c r="A418" s="20" t="s">
        <v>554</v>
      </c>
      <c r="B418" s="20" t="s">
        <v>555</v>
      </c>
      <c r="C418" s="21" t="n">
        <v>118800</v>
      </c>
      <c r="D418" s="20" t="s">
        <v>626</v>
      </c>
      <c r="E418" s="20" t="s">
        <v>627</v>
      </c>
      <c r="F418" s="20" t="s">
        <v>58</v>
      </c>
      <c r="G418" s="20" t="s">
        <v>220</v>
      </c>
      <c r="H418" s="22" t="n">
        <v>1302</v>
      </c>
      <c r="I418" s="22"/>
      <c r="J418" s="15" t="s">
        <v>221</v>
      </c>
    </row>
    <row r="419" customFormat="false" ht="11.25" hidden="true" customHeight="false" outlineLevel="0" collapsed="false">
      <c r="A419" s="20" t="s">
        <v>554</v>
      </c>
      <c r="B419" s="20" t="s">
        <v>555</v>
      </c>
      <c r="C419" s="21" t="n">
        <v>40600</v>
      </c>
      <c r="D419" s="20" t="s">
        <v>238</v>
      </c>
      <c r="E419" s="20" t="s">
        <v>239</v>
      </c>
      <c r="F419" s="20" t="s">
        <v>240</v>
      </c>
      <c r="G419" s="20" t="s">
        <v>241</v>
      </c>
      <c r="H419" s="22" t="n">
        <v>406</v>
      </c>
      <c r="I419" s="22"/>
      <c r="J419" s="15" t="s">
        <v>4</v>
      </c>
    </row>
    <row r="420" s="30" customFormat="true" ht="22.5" hidden="true" customHeight="false" outlineLevel="0" collapsed="false">
      <c r="A420" s="25" t="s">
        <v>628</v>
      </c>
      <c r="B420" s="25" t="s">
        <v>629</v>
      </c>
      <c r="C420" s="26" t="n">
        <v>40900</v>
      </c>
      <c r="D420" s="25" t="s">
        <v>56</v>
      </c>
      <c r="E420" s="25" t="s">
        <v>57</v>
      </c>
      <c r="F420" s="25" t="s">
        <v>58</v>
      </c>
      <c r="G420" s="25" t="s">
        <v>59</v>
      </c>
      <c r="H420" s="27" t="n">
        <v>409</v>
      </c>
      <c r="I420" s="28"/>
      <c r="J420" s="29" t="s">
        <v>630</v>
      </c>
    </row>
    <row r="421" s="30" customFormat="true" ht="33.75" hidden="true" customHeight="false" outlineLevel="0" collapsed="false">
      <c r="A421" s="25" t="s">
        <v>628</v>
      </c>
      <c r="B421" s="25" t="s">
        <v>629</v>
      </c>
      <c r="C421" s="26" t="n">
        <v>41100</v>
      </c>
      <c r="D421" s="25" t="s">
        <v>631</v>
      </c>
      <c r="E421" s="25" t="s">
        <v>632</v>
      </c>
      <c r="F421" s="25" t="s">
        <v>63</v>
      </c>
      <c r="G421" s="25" t="s">
        <v>141</v>
      </c>
      <c r="H421" s="27" t="n">
        <v>411</v>
      </c>
      <c r="I421" s="28"/>
      <c r="J421" s="29" t="s">
        <v>633</v>
      </c>
    </row>
    <row r="422" s="30" customFormat="true" ht="11.25" hidden="true" customHeight="false" outlineLevel="0" collapsed="false">
      <c r="A422" s="25" t="s">
        <v>628</v>
      </c>
      <c r="B422" s="25" t="s">
        <v>629</v>
      </c>
      <c r="C422" s="26" t="n">
        <v>41200</v>
      </c>
      <c r="D422" s="25" t="s">
        <v>634</v>
      </c>
      <c r="E422" s="25" t="s">
        <v>635</v>
      </c>
      <c r="F422" s="25" t="s">
        <v>112</v>
      </c>
      <c r="G422" s="25" t="s">
        <v>113</v>
      </c>
      <c r="H422" s="27" t="n">
        <v>412</v>
      </c>
      <c r="I422" s="28"/>
      <c r="J422" s="29" t="s">
        <v>636</v>
      </c>
    </row>
    <row r="423" s="30" customFormat="true" ht="22.5" hidden="true" customHeight="false" outlineLevel="0" collapsed="false">
      <c r="A423" s="25" t="s">
        <v>628</v>
      </c>
      <c r="B423" s="25" t="s">
        <v>629</v>
      </c>
      <c r="C423" s="26" t="n">
        <v>41300</v>
      </c>
      <c r="D423" s="25" t="s">
        <v>136</v>
      </c>
      <c r="E423" s="25" t="s">
        <v>137</v>
      </c>
      <c r="F423" s="25" t="s">
        <v>112</v>
      </c>
      <c r="G423" s="25" t="s">
        <v>113</v>
      </c>
      <c r="H423" s="27" t="n">
        <v>413</v>
      </c>
      <c r="I423" s="28" t="s">
        <v>65</v>
      </c>
      <c r="J423" s="29" t="str">
        <f aca="false">+$J$22</f>
        <v>Indicare se l'utilizzo previsto per l'opera di presa è: CONTINUO (sempre funzionante), PERIODICO (per es. stagionale), OCCASIONALE (per es. in casi di emergenza).</v>
      </c>
    </row>
    <row r="424" s="30" customFormat="true" ht="11.25" hidden="true" customHeight="false" outlineLevel="0" collapsed="false">
      <c r="A424" s="25" t="s">
        <v>628</v>
      </c>
      <c r="B424" s="25" t="s">
        <v>629</v>
      </c>
      <c r="C424" s="26" t="n">
        <v>41400</v>
      </c>
      <c r="D424" s="25" t="s">
        <v>401</v>
      </c>
      <c r="E424" s="25" t="s">
        <v>401</v>
      </c>
      <c r="F424" s="25" t="s">
        <v>303</v>
      </c>
      <c r="G424" s="25" t="s">
        <v>637</v>
      </c>
      <c r="H424" s="27" t="n">
        <v>414</v>
      </c>
      <c r="I424" s="28"/>
      <c r="J424" s="29" t="s">
        <v>638</v>
      </c>
    </row>
    <row r="425" s="30" customFormat="true" ht="123.75" hidden="true" customHeight="false" outlineLevel="0" collapsed="false">
      <c r="A425" s="25" t="s">
        <v>628</v>
      </c>
      <c r="B425" s="25" t="s">
        <v>629</v>
      </c>
      <c r="C425" s="26" t="n">
        <v>41500</v>
      </c>
      <c r="D425" s="25" t="s">
        <v>130</v>
      </c>
      <c r="E425" s="25" t="s">
        <v>639</v>
      </c>
      <c r="F425" s="25" t="s">
        <v>130</v>
      </c>
      <c r="G425" s="25" t="s">
        <v>131</v>
      </c>
      <c r="H425" s="27" t="n">
        <v>415</v>
      </c>
      <c r="I425" s="28"/>
      <c r="J425" s="29" t="s">
        <v>640</v>
      </c>
    </row>
    <row r="426" s="30" customFormat="true" ht="11.25" hidden="true" customHeight="false" outlineLevel="0" collapsed="false">
      <c r="A426" s="25" t="s">
        <v>628</v>
      </c>
      <c r="B426" s="25" t="s">
        <v>629</v>
      </c>
      <c r="C426" s="26" t="n">
        <v>41600</v>
      </c>
      <c r="D426" s="25" t="s">
        <v>641</v>
      </c>
      <c r="E426" s="25" t="s">
        <v>642</v>
      </c>
      <c r="F426" s="25" t="s">
        <v>125</v>
      </c>
      <c r="G426" s="25" t="s">
        <v>126</v>
      </c>
      <c r="H426" s="27" t="n">
        <v>416</v>
      </c>
      <c r="I426" s="28"/>
      <c r="J426" s="29" t="s">
        <v>643</v>
      </c>
    </row>
    <row r="427" s="30" customFormat="true" ht="45" hidden="true" customHeight="false" outlineLevel="0" collapsed="false">
      <c r="A427" s="25" t="s">
        <v>628</v>
      </c>
      <c r="B427" s="25" t="s">
        <v>629</v>
      </c>
      <c r="C427" s="26" t="n">
        <v>41700</v>
      </c>
      <c r="D427" s="25" t="s">
        <v>399</v>
      </c>
      <c r="E427" s="25" t="s">
        <v>399</v>
      </c>
      <c r="F427" s="25" t="s">
        <v>562</v>
      </c>
      <c r="G427" s="25" t="s">
        <v>563</v>
      </c>
      <c r="H427" s="27" t="n">
        <v>417</v>
      </c>
      <c r="I427" s="28"/>
      <c r="J427" s="29" t="s">
        <v>644</v>
      </c>
    </row>
    <row r="428" s="30" customFormat="true" ht="22.5" hidden="true" customHeight="false" outlineLevel="0" collapsed="false">
      <c r="A428" s="25" t="s">
        <v>628</v>
      </c>
      <c r="B428" s="25" t="s">
        <v>629</v>
      </c>
      <c r="C428" s="26" t="n">
        <v>41800</v>
      </c>
      <c r="D428" s="25" t="s">
        <v>645</v>
      </c>
      <c r="E428" s="25" t="s">
        <v>646</v>
      </c>
      <c r="F428" s="25" t="s">
        <v>58</v>
      </c>
      <c r="G428" s="25" t="s">
        <v>220</v>
      </c>
      <c r="H428" s="27" t="n">
        <v>418</v>
      </c>
      <c r="I428" s="28"/>
      <c r="J428" s="29" t="str">
        <f aca="false">+$J$47</f>
        <v>Indice di confidenza del dato: indica il grado di affidabilità della specifica informazione secondo la scala di qualità del dato definita in tabella. VEDI TABELLA</v>
      </c>
    </row>
    <row r="429" s="30" customFormat="true" ht="22.5" hidden="true" customHeight="false" outlineLevel="0" collapsed="false">
      <c r="A429" s="25" t="s">
        <v>628</v>
      </c>
      <c r="B429" s="25" t="s">
        <v>629</v>
      </c>
      <c r="C429" s="26" t="n">
        <v>41900</v>
      </c>
      <c r="D429" s="25" t="s">
        <v>647</v>
      </c>
      <c r="E429" s="25" t="s">
        <v>648</v>
      </c>
      <c r="F429" s="25" t="s">
        <v>58</v>
      </c>
      <c r="G429" s="25" t="s">
        <v>220</v>
      </c>
      <c r="H429" s="27" t="n">
        <v>419</v>
      </c>
      <c r="I429" s="28"/>
      <c r="J429" s="29" t="str">
        <f aca="false">+$J$47</f>
        <v>Indice di confidenza del dato: indica il grado di affidabilità della specifica informazione secondo la scala di qualità del dato definita in tabella. VEDI TABELLA</v>
      </c>
    </row>
    <row r="430" s="30" customFormat="true" ht="22.5" hidden="true" customHeight="false" outlineLevel="0" collapsed="false">
      <c r="A430" s="25" t="s">
        <v>628</v>
      </c>
      <c r="B430" s="25" t="s">
        <v>629</v>
      </c>
      <c r="C430" s="26" t="n">
        <v>42000</v>
      </c>
      <c r="D430" s="25" t="s">
        <v>649</v>
      </c>
      <c r="E430" s="25" t="s">
        <v>650</v>
      </c>
      <c r="F430" s="25" t="s">
        <v>58</v>
      </c>
      <c r="G430" s="25" t="s">
        <v>220</v>
      </c>
      <c r="H430" s="27" t="n">
        <v>420</v>
      </c>
      <c r="I430" s="28"/>
      <c r="J430" s="29" t="str">
        <f aca="false">+$J$47</f>
        <v>Indice di confidenza del dato: indica il grado di affidabilità della specifica informazione secondo la scala di qualità del dato definita in tabella. VEDI TABELLA</v>
      </c>
    </row>
    <row r="431" s="30" customFormat="true" ht="22.5" hidden="true" customHeight="false" outlineLevel="0" collapsed="false">
      <c r="A431" s="25" t="s">
        <v>628</v>
      </c>
      <c r="B431" s="25" t="s">
        <v>629</v>
      </c>
      <c r="C431" s="26" t="n">
        <v>42100</v>
      </c>
      <c r="D431" s="25" t="s">
        <v>651</v>
      </c>
      <c r="E431" s="25" t="s">
        <v>652</v>
      </c>
      <c r="F431" s="25" t="s">
        <v>58</v>
      </c>
      <c r="G431" s="25" t="s">
        <v>220</v>
      </c>
      <c r="H431" s="27" t="n">
        <v>421</v>
      </c>
      <c r="I431" s="28"/>
      <c r="J431" s="29" t="str">
        <f aca="false">+$J$47</f>
        <v>Indice di confidenza del dato: indica il grado di affidabilità della specifica informazione secondo la scala di qualità del dato definita in tabella. VEDI TABELLA</v>
      </c>
    </row>
    <row r="432" customFormat="false" ht="22.5" hidden="true" customHeight="false" outlineLevel="0" collapsed="false">
      <c r="A432" s="20" t="s">
        <v>653</v>
      </c>
      <c r="B432" s="20" t="s">
        <v>654</v>
      </c>
      <c r="C432" s="21" t="n">
        <v>42400</v>
      </c>
      <c r="D432" s="20" t="s">
        <v>56</v>
      </c>
      <c r="E432" s="20" t="s">
        <v>57</v>
      </c>
      <c r="F432" s="20" t="s">
        <v>58</v>
      </c>
      <c r="G432" s="20" t="s">
        <v>59</v>
      </c>
      <c r="H432" s="22" t="n">
        <v>424</v>
      </c>
      <c r="I432" s="22"/>
      <c r="J432" s="15" t="s">
        <v>655</v>
      </c>
    </row>
    <row r="433" customFormat="false" ht="22.5" hidden="true" customHeight="false" outlineLevel="0" collapsed="false">
      <c r="A433" s="20" t="s">
        <v>653</v>
      </c>
      <c r="B433" s="20" t="s">
        <v>654</v>
      </c>
      <c r="C433" s="21" t="n">
        <v>42600</v>
      </c>
      <c r="D433" s="20" t="s">
        <v>99</v>
      </c>
      <c r="E433" s="20" t="s">
        <v>100</v>
      </c>
      <c r="F433" s="20" t="s">
        <v>101</v>
      </c>
      <c r="G433" s="20" t="s">
        <v>102</v>
      </c>
      <c r="H433" s="22" t="n">
        <v>426</v>
      </c>
      <c r="I433" s="22"/>
      <c r="J433" s="15" t="s">
        <v>656</v>
      </c>
    </row>
    <row r="434" customFormat="false" ht="67.5" hidden="true" customHeight="false" outlineLevel="0" collapsed="false">
      <c r="A434" s="20" t="s">
        <v>657</v>
      </c>
      <c r="B434" s="20" t="s">
        <v>658</v>
      </c>
      <c r="C434" s="21" t="n">
        <v>42900</v>
      </c>
      <c r="D434" s="20" t="s">
        <v>56</v>
      </c>
      <c r="E434" s="20" t="s">
        <v>57</v>
      </c>
      <c r="F434" s="20" t="s">
        <v>58</v>
      </c>
      <c r="G434" s="20" t="s">
        <v>59</v>
      </c>
      <c r="H434" s="22" t="n">
        <v>429</v>
      </c>
      <c r="I434" s="22" t="s">
        <v>65</v>
      </c>
      <c r="J434" s="15" t="s">
        <v>659</v>
      </c>
    </row>
    <row r="435" customFormat="false" ht="45" hidden="true" customHeight="false" outlineLevel="0" collapsed="false">
      <c r="A435" s="20" t="s">
        <v>657</v>
      </c>
      <c r="B435" s="20" t="s">
        <v>658</v>
      </c>
      <c r="C435" s="21" t="n">
        <v>43100</v>
      </c>
      <c r="D435" s="20" t="s">
        <v>254</v>
      </c>
      <c r="E435" s="20" t="s">
        <v>255</v>
      </c>
      <c r="F435" s="20" t="s">
        <v>58</v>
      </c>
      <c r="G435" s="20" t="s">
        <v>59</v>
      </c>
      <c r="H435" s="22" t="n">
        <v>431</v>
      </c>
      <c r="I435" s="22" t="s">
        <v>65</v>
      </c>
      <c r="J435" s="15" t="s">
        <v>660</v>
      </c>
    </row>
    <row r="436" customFormat="false" ht="33.75" hidden="true" customHeight="false" outlineLevel="0" collapsed="false">
      <c r="A436" s="20" t="s">
        <v>657</v>
      </c>
      <c r="B436" s="20" t="s">
        <v>658</v>
      </c>
      <c r="C436" s="21" t="n">
        <v>43200</v>
      </c>
      <c r="D436" s="20" t="s">
        <v>257</v>
      </c>
      <c r="E436" s="20" t="s">
        <v>258</v>
      </c>
      <c r="F436" s="20" t="s">
        <v>112</v>
      </c>
      <c r="G436" s="20" t="s">
        <v>113</v>
      </c>
      <c r="H436" s="22" t="n">
        <v>432</v>
      </c>
      <c r="I436" s="22" t="s">
        <v>65</v>
      </c>
      <c r="J436" s="15" t="s">
        <v>661</v>
      </c>
    </row>
    <row r="437" customFormat="false" ht="22.5" hidden="true" customHeight="false" outlineLevel="0" collapsed="false">
      <c r="A437" s="20" t="s">
        <v>662</v>
      </c>
      <c r="B437" s="20" t="s">
        <v>663</v>
      </c>
      <c r="C437" s="21" t="n">
        <v>43500</v>
      </c>
      <c r="D437" s="20" t="s">
        <v>56</v>
      </c>
      <c r="E437" s="20" t="s">
        <v>57</v>
      </c>
      <c r="F437" s="20" t="s">
        <v>58</v>
      </c>
      <c r="G437" s="20" t="s">
        <v>59</v>
      </c>
      <c r="H437" s="22" t="n">
        <v>435</v>
      </c>
      <c r="I437" s="22"/>
      <c r="J437" s="15" t="s">
        <v>60</v>
      </c>
    </row>
    <row r="438" customFormat="false" ht="56.25" hidden="true" customHeight="false" outlineLevel="0" collapsed="false">
      <c r="A438" s="20" t="s">
        <v>662</v>
      </c>
      <c r="B438" s="20" t="s">
        <v>663</v>
      </c>
      <c r="C438" s="21" t="n">
        <v>43700</v>
      </c>
      <c r="D438" s="20" t="s">
        <v>61</v>
      </c>
      <c r="E438" s="20" t="s">
        <v>62</v>
      </c>
      <c r="F438" s="20" t="s">
        <v>63</v>
      </c>
      <c r="G438" s="20" t="s">
        <v>64</v>
      </c>
      <c r="H438" s="22" t="n">
        <v>437</v>
      </c>
      <c r="I438" s="22" t="s">
        <v>65</v>
      </c>
      <c r="J438" s="15" t="s">
        <v>66</v>
      </c>
    </row>
    <row r="439" customFormat="false" ht="22.5" hidden="true" customHeight="false" outlineLevel="0" collapsed="false">
      <c r="A439" s="20" t="s">
        <v>662</v>
      </c>
      <c r="B439" s="20" t="s">
        <v>663</v>
      </c>
      <c r="C439" s="21" t="n">
        <v>43800</v>
      </c>
      <c r="D439" s="20" t="s">
        <v>67</v>
      </c>
      <c r="E439" s="20" t="s">
        <v>68</v>
      </c>
      <c r="F439" s="20" t="s">
        <v>63</v>
      </c>
      <c r="G439" s="20" t="s">
        <v>69</v>
      </c>
      <c r="H439" s="22" t="n">
        <v>438</v>
      </c>
      <c r="I439" s="22"/>
      <c r="J439" s="15" t="s">
        <v>70</v>
      </c>
    </row>
    <row r="440" customFormat="false" ht="11.25" hidden="true" customHeight="false" outlineLevel="0" collapsed="false">
      <c r="A440" s="20" t="s">
        <v>662</v>
      </c>
      <c r="B440" s="20" t="s">
        <v>663</v>
      </c>
      <c r="C440" s="21" t="n">
        <v>43900</v>
      </c>
      <c r="D440" s="20" t="s">
        <v>71</v>
      </c>
      <c r="E440" s="20" t="s">
        <v>72</v>
      </c>
      <c r="F440" s="20" t="s">
        <v>73</v>
      </c>
      <c r="G440" s="20" t="s">
        <v>74</v>
      </c>
      <c r="H440" s="22" t="n">
        <v>439</v>
      </c>
      <c r="I440" s="22" t="s">
        <v>65</v>
      </c>
      <c r="J440" s="15" t="s">
        <v>75</v>
      </c>
    </row>
    <row r="441" customFormat="false" ht="11.25" hidden="true" customHeight="false" outlineLevel="0" collapsed="false">
      <c r="A441" s="20" t="s">
        <v>662</v>
      </c>
      <c r="B441" s="20" t="s">
        <v>663</v>
      </c>
      <c r="C441" s="21" t="n">
        <v>44000</v>
      </c>
      <c r="D441" s="20" t="s">
        <v>76</v>
      </c>
      <c r="E441" s="20" t="s">
        <v>77</v>
      </c>
      <c r="F441" s="20" t="s">
        <v>73</v>
      </c>
      <c r="G441" s="20" t="s">
        <v>74</v>
      </c>
      <c r="H441" s="22" t="n">
        <v>440</v>
      </c>
      <c r="I441" s="22" t="s">
        <v>65</v>
      </c>
      <c r="J441" s="15" t="s">
        <v>78</v>
      </c>
    </row>
    <row r="442" customFormat="false" ht="22.5" hidden="true" customHeight="false" outlineLevel="0" collapsed="false">
      <c r="A442" s="20" t="s">
        <v>662</v>
      </c>
      <c r="B442" s="20" t="s">
        <v>663</v>
      </c>
      <c r="C442" s="21" t="n">
        <v>44100</v>
      </c>
      <c r="D442" s="20" t="s">
        <v>79</v>
      </c>
      <c r="E442" s="20" t="s">
        <v>80</v>
      </c>
      <c r="F442" s="20" t="s">
        <v>81</v>
      </c>
      <c r="G442" s="20" t="s">
        <v>82</v>
      </c>
      <c r="H442" s="22" t="n">
        <v>441</v>
      </c>
      <c r="I442" s="22" t="s">
        <v>65</v>
      </c>
      <c r="J442" s="15" t="s">
        <v>83</v>
      </c>
    </row>
    <row r="443" customFormat="false" ht="22.5" hidden="true" customHeight="false" outlineLevel="0" collapsed="false">
      <c r="A443" s="20" t="s">
        <v>662</v>
      </c>
      <c r="B443" s="20" t="s">
        <v>663</v>
      </c>
      <c r="C443" s="21" t="n">
        <v>112800</v>
      </c>
      <c r="D443" s="20" t="s">
        <v>84</v>
      </c>
      <c r="E443" s="20" t="s">
        <v>85</v>
      </c>
      <c r="F443" s="20" t="s">
        <v>58</v>
      </c>
      <c r="G443" s="20" t="s">
        <v>86</v>
      </c>
      <c r="H443" s="22" t="n">
        <v>1441</v>
      </c>
      <c r="I443" s="22"/>
      <c r="J443" s="15" t="s">
        <v>87</v>
      </c>
    </row>
    <row r="444" customFormat="false" ht="22.5" hidden="true" customHeight="false" outlineLevel="0" collapsed="false">
      <c r="A444" s="20" t="s">
        <v>662</v>
      </c>
      <c r="B444" s="20" t="s">
        <v>663</v>
      </c>
      <c r="C444" s="21" t="n">
        <v>112900</v>
      </c>
      <c r="D444" s="20" t="s">
        <v>88</v>
      </c>
      <c r="E444" s="20" t="s">
        <v>89</v>
      </c>
      <c r="F444" s="20" t="s">
        <v>63</v>
      </c>
      <c r="G444" s="20" t="s">
        <v>90</v>
      </c>
      <c r="H444" s="22" t="n">
        <v>1442</v>
      </c>
      <c r="I444" s="22"/>
      <c r="J444" s="15" t="s">
        <v>91</v>
      </c>
    </row>
    <row r="445" customFormat="false" ht="11.25" hidden="true" customHeight="false" outlineLevel="0" collapsed="false">
      <c r="A445" s="20" t="s">
        <v>662</v>
      </c>
      <c r="B445" s="20" t="s">
        <v>663</v>
      </c>
      <c r="C445" s="21" t="n">
        <v>44200</v>
      </c>
      <c r="D445" s="20" t="s">
        <v>92</v>
      </c>
      <c r="E445" s="20" t="s">
        <v>93</v>
      </c>
      <c r="F445" s="20" t="s">
        <v>73</v>
      </c>
      <c r="G445" s="20" t="s">
        <v>94</v>
      </c>
      <c r="H445" s="22" t="n">
        <v>442</v>
      </c>
      <c r="I445" s="22"/>
      <c r="J445" s="15" t="s">
        <v>95</v>
      </c>
    </row>
    <row r="446" customFormat="false" ht="11.25" hidden="true" customHeight="false" outlineLevel="0" collapsed="false">
      <c r="A446" s="20" t="s">
        <v>662</v>
      </c>
      <c r="B446" s="20" t="s">
        <v>663</v>
      </c>
      <c r="C446" s="21" t="n">
        <v>44300</v>
      </c>
      <c r="D446" s="20" t="s">
        <v>96</v>
      </c>
      <c r="E446" s="20" t="s">
        <v>97</v>
      </c>
      <c r="F446" s="20" t="s">
        <v>63</v>
      </c>
      <c r="G446" s="20" t="s">
        <v>69</v>
      </c>
      <c r="H446" s="22" t="n">
        <v>443</v>
      </c>
      <c r="I446" s="22"/>
      <c r="J446" s="15" t="s">
        <v>98</v>
      </c>
    </row>
    <row r="447" customFormat="false" ht="11.25" hidden="true" customHeight="false" outlineLevel="0" collapsed="false">
      <c r="A447" s="20" t="s">
        <v>662</v>
      </c>
      <c r="B447" s="20" t="s">
        <v>663</v>
      </c>
      <c r="C447" s="21" t="n">
        <v>44400</v>
      </c>
      <c r="D447" s="20" t="s">
        <v>99</v>
      </c>
      <c r="E447" s="20" t="s">
        <v>100</v>
      </c>
      <c r="F447" s="20" t="s">
        <v>101</v>
      </c>
      <c r="G447" s="20" t="s">
        <v>102</v>
      </c>
      <c r="H447" s="22" t="n">
        <v>444</v>
      </c>
      <c r="I447" s="22" t="s">
        <v>65</v>
      </c>
      <c r="J447" s="15" t="s">
        <v>103</v>
      </c>
    </row>
    <row r="448" customFormat="false" ht="67.5" hidden="true" customHeight="false" outlineLevel="0" collapsed="false">
      <c r="A448" s="20" t="s">
        <v>662</v>
      </c>
      <c r="B448" s="20" t="s">
        <v>663</v>
      </c>
      <c r="C448" s="21" t="n">
        <v>44500</v>
      </c>
      <c r="D448" s="20" t="s">
        <v>128</v>
      </c>
      <c r="E448" s="20" t="s">
        <v>129</v>
      </c>
      <c r="F448" s="20" t="s">
        <v>130</v>
      </c>
      <c r="G448" s="20" t="s">
        <v>131</v>
      </c>
      <c r="H448" s="22" t="n">
        <v>445</v>
      </c>
      <c r="I448" s="22"/>
      <c r="J448" s="15" t="s">
        <v>132</v>
      </c>
    </row>
    <row r="449" customFormat="false" ht="56.25" hidden="true" customHeight="false" outlineLevel="0" collapsed="false">
      <c r="A449" s="20" t="s">
        <v>662</v>
      </c>
      <c r="B449" s="20" t="s">
        <v>663</v>
      </c>
      <c r="C449" s="21" t="n">
        <v>44600</v>
      </c>
      <c r="D449" s="20" t="s">
        <v>133</v>
      </c>
      <c r="E449" s="20" t="s">
        <v>134</v>
      </c>
      <c r="F449" s="20" t="s">
        <v>130</v>
      </c>
      <c r="G449" s="20" t="s">
        <v>131</v>
      </c>
      <c r="H449" s="22" t="n">
        <v>446</v>
      </c>
      <c r="I449" s="22" t="s">
        <v>65</v>
      </c>
      <c r="J449" s="15" t="s">
        <v>135</v>
      </c>
    </row>
    <row r="450" customFormat="false" ht="22.5" hidden="true" customHeight="false" outlineLevel="0" collapsed="false">
      <c r="A450" s="20" t="s">
        <v>662</v>
      </c>
      <c r="B450" s="20" t="s">
        <v>663</v>
      </c>
      <c r="C450" s="21" t="n">
        <v>44700</v>
      </c>
      <c r="D450" s="20" t="s">
        <v>136</v>
      </c>
      <c r="E450" s="20" t="s">
        <v>137</v>
      </c>
      <c r="F450" s="20" t="s">
        <v>112</v>
      </c>
      <c r="G450" s="20" t="s">
        <v>113</v>
      </c>
      <c r="H450" s="22" t="n">
        <v>447</v>
      </c>
      <c r="I450" s="22" t="s">
        <v>65</v>
      </c>
      <c r="J450" s="15" t="s">
        <v>138</v>
      </c>
    </row>
    <row r="451" customFormat="false" ht="22.5" hidden="true" customHeight="false" outlineLevel="0" collapsed="false">
      <c r="A451" s="20" t="s">
        <v>662</v>
      </c>
      <c r="B451" s="20" t="s">
        <v>663</v>
      </c>
      <c r="C451" s="21" t="n">
        <v>44800</v>
      </c>
      <c r="D451" s="20" t="s">
        <v>664</v>
      </c>
      <c r="E451" s="20" t="s">
        <v>665</v>
      </c>
      <c r="F451" s="20" t="s">
        <v>112</v>
      </c>
      <c r="G451" s="20" t="s">
        <v>113</v>
      </c>
      <c r="H451" s="22" t="n">
        <v>448</v>
      </c>
      <c r="I451" s="22"/>
      <c r="J451" s="15" t="s">
        <v>666</v>
      </c>
    </row>
    <row r="452" customFormat="false" ht="11.25" hidden="true" customHeight="false" outlineLevel="0" collapsed="false">
      <c r="A452" s="20" t="s">
        <v>662</v>
      </c>
      <c r="B452" s="20" t="s">
        <v>663</v>
      </c>
      <c r="C452" s="21" t="n">
        <v>44900</v>
      </c>
      <c r="D452" s="20" t="s">
        <v>634</v>
      </c>
      <c r="E452" s="20" t="s">
        <v>635</v>
      </c>
      <c r="F452" s="20" t="s">
        <v>112</v>
      </c>
      <c r="G452" s="20" t="s">
        <v>113</v>
      </c>
      <c r="H452" s="22" t="n">
        <v>449</v>
      </c>
      <c r="I452" s="22"/>
      <c r="J452" s="15" t="s">
        <v>636</v>
      </c>
    </row>
    <row r="453" customFormat="false" ht="11.25" hidden="true" customHeight="false" outlineLevel="0" collapsed="false">
      <c r="A453" s="20" t="s">
        <v>662</v>
      </c>
      <c r="B453" s="20" t="s">
        <v>663</v>
      </c>
      <c r="C453" s="21" t="n">
        <v>45000</v>
      </c>
      <c r="D453" s="20" t="s">
        <v>667</v>
      </c>
      <c r="E453" s="20" t="s">
        <v>668</v>
      </c>
      <c r="F453" s="20" t="s">
        <v>268</v>
      </c>
      <c r="G453" s="20" t="s">
        <v>269</v>
      </c>
      <c r="H453" s="22" t="n">
        <v>450</v>
      </c>
      <c r="I453" s="22" t="s">
        <v>65</v>
      </c>
      <c r="J453" s="15" t="s">
        <v>669</v>
      </c>
    </row>
    <row r="454" customFormat="false" ht="22.5" hidden="true" customHeight="false" outlineLevel="0" collapsed="false">
      <c r="A454" s="20" t="s">
        <v>662</v>
      </c>
      <c r="B454" s="20" t="s">
        <v>663</v>
      </c>
      <c r="C454" s="21" t="n">
        <v>45100</v>
      </c>
      <c r="D454" s="20" t="s">
        <v>670</v>
      </c>
      <c r="E454" s="20" t="s">
        <v>671</v>
      </c>
      <c r="F454" s="20" t="s">
        <v>73</v>
      </c>
      <c r="G454" s="20" t="s">
        <v>74</v>
      </c>
      <c r="H454" s="22" t="n">
        <v>451</v>
      </c>
      <c r="I454" s="22"/>
      <c r="J454" s="15" t="s">
        <v>672</v>
      </c>
    </row>
    <row r="455" customFormat="false" ht="67.5" hidden="true" customHeight="false" outlineLevel="0" collapsed="false">
      <c r="A455" s="20" t="s">
        <v>662</v>
      </c>
      <c r="B455" s="20" t="s">
        <v>663</v>
      </c>
      <c r="C455" s="21" t="n">
        <v>45200</v>
      </c>
      <c r="D455" s="20" t="s">
        <v>191</v>
      </c>
      <c r="E455" s="20" t="s">
        <v>192</v>
      </c>
      <c r="F455" s="20" t="s">
        <v>112</v>
      </c>
      <c r="G455" s="20" t="s">
        <v>113</v>
      </c>
      <c r="H455" s="22" t="n">
        <v>452</v>
      </c>
      <c r="I455" s="22" t="s">
        <v>65</v>
      </c>
      <c r="J455" s="15" t="s">
        <v>193</v>
      </c>
    </row>
    <row r="456" customFormat="false" ht="11.25" hidden="true" customHeight="false" outlineLevel="0" collapsed="false">
      <c r="A456" s="20" t="s">
        <v>662</v>
      </c>
      <c r="B456" s="20" t="s">
        <v>663</v>
      </c>
      <c r="C456" s="21" t="n">
        <v>45300</v>
      </c>
      <c r="D456" s="20" t="s">
        <v>673</v>
      </c>
      <c r="E456" s="20" t="s">
        <v>674</v>
      </c>
      <c r="F456" s="20" t="s">
        <v>125</v>
      </c>
      <c r="G456" s="20" t="s">
        <v>126</v>
      </c>
      <c r="H456" s="22" t="n">
        <v>453</v>
      </c>
      <c r="I456" s="22"/>
      <c r="J456" s="15" t="s">
        <v>675</v>
      </c>
    </row>
    <row r="457" customFormat="false" ht="11.25" hidden="true" customHeight="false" outlineLevel="0" collapsed="false">
      <c r="A457" s="20" t="s">
        <v>662</v>
      </c>
      <c r="B457" s="20" t="s">
        <v>663</v>
      </c>
      <c r="C457" s="21" t="n">
        <v>45400</v>
      </c>
      <c r="D457" s="20" t="s">
        <v>194</v>
      </c>
      <c r="E457" s="20" t="s">
        <v>195</v>
      </c>
      <c r="F457" s="20" t="s">
        <v>125</v>
      </c>
      <c r="G457" s="20" t="s">
        <v>126</v>
      </c>
      <c r="H457" s="22" t="n">
        <v>454</v>
      </c>
      <c r="I457" s="22"/>
      <c r="J457" s="15" t="s">
        <v>196</v>
      </c>
    </row>
    <row r="458" customFormat="false" ht="56.25" hidden="true" customHeight="false" outlineLevel="0" collapsed="false">
      <c r="A458" s="20" t="s">
        <v>662</v>
      </c>
      <c r="B458" s="20" t="s">
        <v>663</v>
      </c>
      <c r="C458" s="21" t="n">
        <v>45500</v>
      </c>
      <c r="D458" s="20" t="s">
        <v>206</v>
      </c>
      <c r="E458" s="20" t="s">
        <v>207</v>
      </c>
      <c r="F458" s="20" t="s">
        <v>112</v>
      </c>
      <c r="G458" s="20" t="s">
        <v>113</v>
      </c>
      <c r="H458" s="22" t="n">
        <v>455</v>
      </c>
      <c r="I458" s="22"/>
      <c r="J458" s="15" t="s">
        <v>676</v>
      </c>
    </row>
    <row r="459" customFormat="false" ht="101.25" hidden="true" customHeight="false" outlineLevel="0" collapsed="false">
      <c r="A459" s="20" t="s">
        <v>662</v>
      </c>
      <c r="B459" s="20" t="s">
        <v>663</v>
      </c>
      <c r="C459" s="21" t="n">
        <v>45600</v>
      </c>
      <c r="D459" s="20" t="s">
        <v>209</v>
      </c>
      <c r="E459" s="20" t="s">
        <v>210</v>
      </c>
      <c r="F459" s="20" t="s">
        <v>130</v>
      </c>
      <c r="G459" s="20" t="s">
        <v>131</v>
      </c>
      <c r="H459" s="22" t="n">
        <v>456</v>
      </c>
      <c r="I459" s="22"/>
      <c r="J459" s="15" t="s">
        <v>211</v>
      </c>
    </row>
    <row r="460" customFormat="false" ht="78.75" hidden="true" customHeight="false" outlineLevel="0" collapsed="false">
      <c r="A460" s="20" t="s">
        <v>662</v>
      </c>
      <c r="B460" s="20" t="s">
        <v>663</v>
      </c>
      <c r="C460" s="21" t="n">
        <v>45700</v>
      </c>
      <c r="D460" s="20" t="s">
        <v>212</v>
      </c>
      <c r="E460" s="20" t="s">
        <v>213</v>
      </c>
      <c r="F460" s="20" t="s">
        <v>130</v>
      </c>
      <c r="G460" s="20" t="s">
        <v>131</v>
      </c>
      <c r="H460" s="22" t="n">
        <v>457</v>
      </c>
      <c r="I460" s="22" t="s">
        <v>65</v>
      </c>
      <c r="J460" s="15" t="s">
        <v>214</v>
      </c>
    </row>
    <row r="461" customFormat="false" ht="56.25" hidden="true" customHeight="false" outlineLevel="0" collapsed="false">
      <c r="A461" s="20" t="s">
        <v>662</v>
      </c>
      <c r="B461" s="20" t="s">
        <v>663</v>
      </c>
      <c r="C461" s="21" t="n">
        <v>45800</v>
      </c>
      <c r="D461" s="20" t="s">
        <v>215</v>
      </c>
      <c r="E461" s="20" t="s">
        <v>216</v>
      </c>
      <c r="F461" s="20" t="s">
        <v>112</v>
      </c>
      <c r="G461" s="20" t="s">
        <v>113</v>
      </c>
      <c r="H461" s="22" t="n">
        <v>458</v>
      </c>
      <c r="I461" s="22" t="s">
        <v>65</v>
      </c>
      <c r="J461" s="15" t="s">
        <v>217</v>
      </c>
    </row>
    <row r="462" customFormat="false" ht="22.5" hidden="true" customHeight="false" outlineLevel="0" collapsed="false">
      <c r="A462" s="20" t="s">
        <v>662</v>
      </c>
      <c r="B462" s="20" t="s">
        <v>663</v>
      </c>
      <c r="C462" s="21" t="n">
        <v>45900</v>
      </c>
      <c r="D462" s="20" t="s">
        <v>222</v>
      </c>
      <c r="E462" s="20" t="s">
        <v>223</v>
      </c>
      <c r="F462" s="20" t="s">
        <v>58</v>
      </c>
      <c r="G462" s="20" t="s">
        <v>220</v>
      </c>
      <c r="H462" s="22" t="n">
        <v>459</v>
      </c>
      <c r="I462" s="22"/>
      <c r="J462" s="15" t="s">
        <v>221</v>
      </c>
    </row>
    <row r="463" customFormat="false" ht="22.5" hidden="true" customHeight="false" outlineLevel="0" collapsed="false">
      <c r="A463" s="20" t="s">
        <v>662</v>
      </c>
      <c r="B463" s="20" t="s">
        <v>663</v>
      </c>
      <c r="C463" s="21" t="n">
        <v>46000</v>
      </c>
      <c r="D463" s="20" t="s">
        <v>224</v>
      </c>
      <c r="E463" s="20" t="s">
        <v>225</v>
      </c>
      <c r="F463" s="20" t="s">
        <v>58</v>
      </c>
      <c r="G463" s="20" t="s">
        <v>220</v>
      </c>
      <c r="H463" s="22" t="n">
        <v>460</v>
      </c>
      <c r="I463" s="22"/>
      <c r="J463" s="15" t="s">
        <v>221</v>
      </c>
    </row>
    <row r="464" customFormat="false" ht="22.5" hidden="true" customHeight="false" outlineLevel="0" collapsed="false">
      <c r="A464" s="20" t="s">
        <v>662</v>
      </c>
      <c r="B464" s="20" t="s">
        <v>663</v>
      </c>
      <c r="C464" s="21" t="n">
        <v>46100</v>
      </c>
      <c r="D464" s="20" t="s">
        <v>677</v>
      </c>
      <c r="E464" s="20" t="s">
        <v>678</v>
      </c>
      <c r="F464" s="20" t="s">
        <v>58</v>
      </c>
      <c r="G464" s="20" t="s">
        <v>220</v>
      </c>
      <c r="H464" s="22" t="n">
        <v>461</v>
      </c>
      <c r="I464" s="22"/>
      <c r="J464" s="15" t="s">
        <v>221</v>
      </c>
    </row>
    <row r="465" customFormat="false" ht="11.25" hidden="true" customHeight="false" outlineLevel="0" collapsed="false">
      <c r="A465" s="20" t="s">
        <v>662</v>
      </c>
      <c r="B465" s="20" t="s">
        <v>663</v>
      </c>
      <c r="C465" s="21" t="n">
        <v>46200</v>
      </c>
      <c r="D465" s="20" t="s">
        <v>238</v>
      </c>
      <c r="E465" s="20" t="s">
        <v>239</v>
      </c>
      <c r="F465" s="20" t="s">
        <v>240</v>
      </c>
      <c r="G465" s="20" t="s">
        <v>241</v>
      </c>
      <c r="H465" s="22" t="n">
        <v>462</v>
      </c>
      <c r="I465" s="22"/>
      <c r="J465" s="15" t="s">
        <v>4</v>
      </c>
    </row>
    <row r="466" customFormat="false" ht="45" hidden="true" customHeight="false" outlineLevel="0" collapsed="false">
      <c r="A466" s="20" t="s">
        <v>679</v>
      </c>
      <c r="B466" s="20" t="s">
        <v>680</v>
      </c>
      <c r="C466" s="21" t="n">
        <v>46500</v>
      </c>
      <c r="D466" s="20" t="s">
        <v>56</v>
      </c>
      <c r="E466" s="20" t="s">
        <v>57</v>
      </c>
      <c r="F466" s="20" t="s">
        <v>58</v>
      </c>
      <c r="G466" s="20" t="s">
        <v>59</v>
      </c>
      <c r="H466" s="22" t="n">
        <v>465</v>
      </c>
      <c r="I466" s="22" t="s">
        <v>65</v>
      </c>
      <c r="J466" s="15" t="s">
        <v>681</v>
      </c>
    </row>
    <row r="467" customFormat="false" ht="33.75" hidden="true" customHeight="false" outlineLevel="0" collapsed="false">
      <c r="A467" s="20" t="s">
        <v>679</v>
      </c>
      <c r="B467" s="20" t="s">
        <v>680</v>
      </c>
      <c r="C467" s="21" t="n">
        <v>46700</v>
      </c>
      <c r="D467" s="20" t="s">
        <v>682</v>
      </c>
      <c r="E467" s="20" t="s">
        <v>683</v>
      </c>
      <c r="F467" s="20" t="s">
        <v>58</v>
      </c>
      <c r="G467" s="20" t="s">
        <v>59</v>
      </c>
      <c r="H467" s="22" t="n">
        <v>467</v>
      </c>
      <c r="I467" s="22" t="s">
        <v>65</v>
      </c>
      <c r="J467" s="15" t="s">
        <v>684</v>
      </c>
    </row>
    <row r="468" customFormat="false" ht="33.75" hidden="true" customHeight="false" outlineLevel="0" collapsed="false">
      <c r="A468" s="20" t="s">
        <v>679</v>
      </c>
      <c r="B468" s="20" t="s">
        <v>680</v>
      </c>
      <c r="C468" s="21" t="n">
        <v>46800</v>
      </c>
      <c r="D468" s="20" t="s">
        <v>685</v>
      </c>
      <c r="E468" s="20" t="s">
        <v>686</v>
      </c>
      <c r="F468" s="20" t="s">
        <v>112</v>
      </c>
      <c r="G468" s="20" t="s">
        <v>113</v>
      </c>
      <c r="H468" s="22" t="n">
        <v>468</v>
      </c>
      <c r="I468" s="22" t="s">
        <v>65</v>
      </c>
      <c r="J468" s="15" t="s">
        <v>687</v>
      </c>
    </row>
    <row r="469" customFormat="false" ht="67.5" hidden="true" customHeight="false" outlineLevel="0" collapsed="false">
      <c r="A469" s="20" t="s">
        <v>688</v>
      </c>
      <c r="B469" s="20" t="s">
        <v>689</v>
      </c>
      <c r="C469" s="21" t="n">
        <v>47100</v>
      </c>
      <c r="D469" s="20" t="s">
        <v>56</v>
      </c>
      <c r="E469" s="20" t="s">
        <v>57</v>
      </c>
      <c r="F469" s="20" t="s">
        <v>58</v>
      </c>
      <c r="G469" s="20" t="s">
        <v>59</v>
      </c>
      <c r="H469" s="22" t="n">
        <v>471</v>
      </c>
      <c r="I469" s="22" t="s">
        <v>65</v>
      </c>
      <c r="J469" s="15" t="s">
        <v>690</v>
      </c>
    </row>
    <row r="470" customFormat="false" ht="45" hidden="true" customHeight="false" outlineLevel="0" collapsed="false">
      <c r="A470" s="20" t="s">
        <v>688</v>
      </c>
      <c r="B470" s="20" t="s">
        <v>689</v>
      </c>
      <c r="C470" s="21" t="n">
        <v>47300</v>
      </c>
      <c r="D470" s="20" t="s">
        <v>254</v>
      </c>
      <c r="E470" s="20" t="s">
        <v>255</v>
      </c>
      <c r="F470" s="20" t="s">
        <v>58</v>
      </c>
      <c r="G470" s="20" t="s">
        <v>59</v>
      </c>
      <c r="H470" s="22" t="n">
        <v>473</v>
      </c>
      <c r="I470" s="22" t="s">
        <v>65</v>
      </c>
      <c r="J470" s="15" t="s">
        <v>691</v>
      </c>
    </row>
    <row r="471" customFormat="false" ht="33.75" hidden="true" customHeight="false" outlineLevel="0" collapsed="false">
      <c r="A471" s="20" t="s">
        <v>688</v>
      </c>
      <c r="B471" s="20" t="s">
        <v>689</v>
      </c>
      <c r="C471" s="21" t="n">
        <v>47400</v>
      </c>
      <c r="D471" s="20" t="s">
        <v>257</v>
      </c>
      <c r="E471" s="20" t="s">
        <v>258</v>
      </c>
      <c r="F471" s="20" t="s">
        <v>112</v>
      </c>
      <c r="G471" s="20" t="s">
        <v>113</v>
      </c>
      <c r="H471" s="22" t="n">
        <v>474</v>
      </c>
      <c r="I471" s="22" t="s">
        <v>65</v>
      </c>
      <c r="J471" s="15" t="s">
        <v>692</v>
      </c>
    </row>
    <row r="472" customFormat="false" ht="22.5" hidden="true" customHeight="false" outlineLevel="0" collapsed="false">
      <c r="A472" s="20" t="s">
        <v>693</v>
      </c>
      <c r="B472" s="20" t="s">
        <v>694</v>
      </c>
      <c r="C472" s="21" t="n">
        <v>47700</v>
      </c>
      <c r="D472" s="20" t="s">
        <v>56</v>
      </c>
      <c r="E472" s="20" t="s">
        <v>57</v>
      </c>
      <c r="F472" s="20" t="s">
        <v>58</v>
      </c>
      <c r="G472" s="20" t="s">
        <v>59</v>
      </c>
      <c r="H472" s="22" t="n">
        <v>477</v>
      </c>
      <c r="I472" s="22"/>
      <c r="J472" s="15" t="s">
        <v>60</v>
      </c>
    </row>
    <row r="473" customFormat="false" ht="90" hidden="true" customHeight="false" outlineLevel="0" collapsed="false">
      <c r="A473" s="20" t="s">
        <v>693</v>
      </c>
      <c r="B473" s="20" t="s">
        <v>694</v>
      </c>
      <c r="C473" s="21" t="n">
        <v>47900</v>
      </c>
      <c r="D473" s="20" t="s">
        <v>61</v>
      </c>
      <c r="E473" s="20" t="s">
        <v>62</v>
      </c>
      <c r="F473" s="20" t="s">
        <v>63</v>
      </c>
      <c r="G473" s="20" t="s">
        <v>64</v>
      </c>
      <c r="H473" s="22" t="n">
        <v>479</v>
      </c>
      <c r="I473" s="22" t="s">
        <v>65</v>
      </c>
      <c r="J473" s="15" t="s">
        <v>695</v>
      </c>
    </row>
    <row r="474" customFormat="false" ht="22.5" hidden="true" customHeight="false" outlineLevel="0" collapsed="false">
      <c r="A474" s="20" t="s">
        <v>693</v>
      </c>
      <c r="B474" s="20" t="s">
        <v>694</v>
      </c>
      <c r="C474" s="21" t="n">
        <v>48000</v>
      </c>
      <c r="D474" s="20" t="s">
        <v>67</v>
      </c>
      <c r="E474" s="20" t="s">
        <v>68</v>
      </c>
      <c r="F474" s="20" t="s">
        <v>63</v>
      </c>
      <c r="G474" s="20" t="s">
        <v>69</v>
      </c>
      <c r="H474" s="22" t="n">
        <v>480</v>
      </c>
      <c r="I474" s="22"/>
      <c r="J474" s="15" t="s">
        <v>70</v>
      </c>
    </row>
    <row r="475" customFormat="false" ht="11.25" hidden="true" customHeight="false" outlineLevel="0" collapsed="false">
      <c r="A475" s="20" t="s">
        <v>693</v>
      </c>
      <c r="B475" s="20" t="s">
        <v>694</v>
      </c>
      <c r="C475" s="21" t="n">
        <v>48100</v>
      </c>
      <c r="D475" s="20" t="s">
        <v>71</v>
      </c>
      <c r="E475" s="20" t="s">
        <v>72</v>
      </c>
      <c r="F475" s="20" t="s">
        <v>73</v>
      </c>
      <c r="G475" s="20" t="s">
        <v>74</v>
      </c>
      <c r="H475" s="22" t="n">
        <v>481</v>
      </c>
      <c r="I475" s="22" t="s">
        <v>65</v>
      </c>
      <c r="J475" s="15" t="s">
        <v>75</v>
      </c>
    </row>
    <row r="476" customFormat="false" ht="11.25" hidden="true" customHeight="false" outlineLevel="0" collapsed="false">
      <c r="A476" s="20" t="s">
        <v>693</v>
      </c>
      <c r="B476" s="20" t="s">
        <v>694</v>
      </c>
      <c r="C476" s="21" t="n">
        <v>48200</v>
      </c>
      <c r="D476" s="20" t="s">
        <v>76</v>
      </c>
      <c r="E476" s="20" t="s">
        <v>77</v>
      </c>
      <c r="F476" s="20" t="s">
        <v>73</v>
      </c>
      <c r="G476" s="20" t="s">
        <v>74</v>
      </c>
      <c r="H476" s="22" t="n">
        <v>482</v>
      </c>
      <c r="I476" s="22" t="s">
        <v>65</v>
      </c>
      <c r="J476" s="15" t="s">
        <v>78</v>
      </c>
    </row>
    <row r="477" customFormat="false" ht="22.5" hidden="true" customHeight="false" outlineLevel="0" collapsed="false">
      <c r="A477" s="20" t="s">
        <v>693</v>
      </c>
      <c r="B477" s="20" t="s">
        <v>694</v>
      </c>
      <c r="C477" s="21" t="n">
        <v>48300</v>
      </c>
      <c r="D477" s="20" t="s">
        <v>79</v>
      </c>
      <c r="E477" s="20" t="s">
        <v>80</v>
      </c>
      <c r="F477" s="20" t="s">
        <v>81</v>
      </c>
      <c r="G477" s="20" t="s">
        <v>82</v>
      </c>
      <c r="H477" s="22" t="n">
        <v>483</v>
      </c>
      <c r="I477" s="22" t="s">
        <v>65</v>
      </c>
      <c r="J477" s="15" t="s">
        <v>83</v>
      </c>
    </row>
    <row r="478" customFormat="false" ht="22.5" hidden="true" customHeight="false" outlineLevel="0" collapsed="false">
      <c r="A478" s="20" t="s">
        <v>693</v>
      </c>
      <c r="B478" s="20" t="s">
        <v>694</v>
      </c>
      <c r="C478" s="21" t="n">
        <v>113000</v>
      </c>
      <c r="D478" s="20" t="s">
        <v>84</v>
      </c>
      <c r="E478" s="20" t="s">
        <v>85</v>
      </c>
      <c r="F478" s="20" t="s">
        <v>58</v>
      </c>
      <c r="G478" s="20" t="s">
        <v>86</v>
      </c>
      <c r="H478" s="22" t="n">
        <v>1443</v>
      </c>
      <c r="I478" s="22"/>
      <c r="J478" s="15" t="s">
        <v>87</v>
      </c>
    </row>
    <row r="479" customFormat="false" ht="22.5" hidden="true" customHeight="false" outlineLevel="0" collapsed="false">
      <c r="A479" s="20" t="s">
        <v>693</v>
      </c>
      <c r="B479" s="20" t="s">
        <v>694</v>
      </c>
      <c r="C479" s="21" t="n">
        <v>113100</v>
      </c>
      <c r="D479" s="20" t="s">
        <v>88</v>
      </c>
      <c r="E479" s="20" t="s">
        <v>89</v>
      </c>
      <c r="F479" s="20" t="s">
        <v>63</v>
      </c>
      <c r="G479" s="20" t="s">
        <v>90</v>
      </c>
      <c r="H479" s="22" t="n">
        <v>1444</v>
      </c>
      <c r="I479" s="22"/>
      <c r="J479" s="15" t="s">
        <v>91</v>
      </c>
    </row>
    <row r="480" customFormat="false" ht="11.25" hidden="true" customHeight="false" outlineLevel="0" collapsed="false">
      <c r="A480" s="20" t="s">
        <v>693</v>
      </c>
      <c r="B480" s="20" t="s">
        <v>694</v>
      </c>
      <c r="C480" s="21" t="n">
        <v>48400</v>
      </c>
      <c r="D480" s="20" t="s">
        <v>92</v>
      </c>
      <c r="E480" s="20" t="s">
        <v>93</v>
      </c>
      <c r="F480" s="20" t="s">
        <v>73</v>
      </c>
      <c r="G480" s="20" t="s">
        <v>94</v>
      </c>
      <c r="H480" s="22" t="n">
        <v>484</v>
      </c>
      <c r="I480" s="22"/>
      <c r="J480" s="15" t="s">
        <v>95</v>
      </c>
    </row>
    <row r="481" customFormat="false" ht="11.25" hidden="true" customHeight="false" outlineLevel="0" collapsed="false">
      <c r="A481" s="20" t="s">
        <v>693</v>
      </c>
      <c r="B481" s="20" t="s">
        <v>694</v>
      </c>
      <c r="C481" s="21" t="n">
        <v>48500</v>
      </c>
      <c r="D481" s="20" t="s">
        <v>96</v>
      </c>
      <c r="E481" s="20" t="s">
        <v>97</v>
      </c>
      <c r="F481" s="20" t="s">
        <v>63</v>
      </c>
      <c r="G481" s="20" t="s">
        <v>69</v>
      </c>
      <c r="H481" s="22" t="n">
        <v>485</v>
      </c>
      <c r="I481" s="22"/>
      <c r="J481" s="15" t="s">
        <v>98</v>
      </c>
    </row>
    <row r="482" customFormat="false" ht="11.25" hidden="true" customHeight="false" outlineLevel="0" collapsed="false">
      <c r="A482" s="20" t="s">
        <v>693</v>
      </c>
      <c r="B482" s="20" t="s">
        <v>694</v>
      </c>
      <c r="C482" s="21" t="n">
        <v>48600</v>
      </c>
      <c r="D482" s="20" t="s">
        <v>99</v>
      </c>
      <c r="E482" s="20" t="s">
        <v>100</v>
      </c>
      <c r="F482" s="20" t="s">
        <v>101</v>
      </c>
      <c r="G482" s="20" t="s">
        <v>102</v>
      </c>
      <c r="H482" s="22" t="n">
        <v>486</v>
      </c>
      <c r="I482" s="22" t="s">
        <v>65</v>
      </c>
      <c r="J482" s="15" t="s">
        <v>103</v>
      </c>
    </row>
    <row r="483" customFormat="false" ht="67.5" hidden="true" customHeight="false" outlineLevel="0" collapsed="false">
      <c r="A483" s="20" t="s">
        <v>693</v>
      </c>
      <c r="B483" s="20" t="s">
        <v>694</v>
      </c>
      <c r="C483" s="21" t="n">
        <v>48700</v>
      </c>
      <c r="D483" s="20" t="s">
        <v>128</v>
      </c>
      <c r="E483" s="20" t="s">
        <v>129</v>
      </c>
      <c r="F483" s="20" t="s">
        <v>130</v>
      </c>
      <c r="G483" s="20" t="s">
        <v>131</v>
      </c>
      <c r="H483" s="22" t="n">
        <v>487</v>
      </c>
      <c r="I483" s="22"/>
      <c r="J483" s="15" t="s">
        <v>132</v>
      </c>
    </row>
    <row r="484" customFormat="false" ht="56.25" hidden="true" customHeight="false" outlineLevel="0" collapsed="false">
      <c r="A484" s="20" t="s">
        <v>693</v>
      </c>
      <c r="B484" s="20" t="s">
        <v>694</v>
      </c>
      <c r="C484" s="21" t="n">
        <v>48800</v>
      </c>
      <c r="D484" s="20" t="s">
        <v>416</v>
      </c>
      <c r="E484" s="20" t="s">
        <v>696</v>
      </c>
      <c r="F484" s="20" t="s">
        <v>130</v>
      </c>
      <c r="G484" s="20" t="s">
        <v>131</v>
      </c>
      <c r="H484" s="22" t="n">
        <v>488</v>
      </c>
      <c r="I484" s="22" t="s">
        <v>65</v>
      </c>
      <c r="J484" s="15" t="s">
        <v>417</v>
      </c>
    </row>
    <row r="485" customFormat="false" ht="22.5" hidden="true" customHeight="false" outlineLevel="0" collapsed="false">
      <c r="A485" s="20" t="s">
        <v>693</v>
      </c>
      <c r="B485" s="20" t="s">
        <v>694</v>
      </c>
      <c r="C485" s="21" t="n">
        <v>48900</v>
      </c>
      <c r="D485" s="20" t="s">
        <v>418</v>
      </c>
      <c r="E485" s="20" t="s">
        <v>419</v>
      </c>
      <c r="F485" s="20" t="s">
        <v>112</v>
      </c>
      <c r="G485" s="20" t="s">
        <v>113</v>
      </c>
      <c r="H485" s="22" t="n">
        <v>489</v>
      </c>
      <c r="I485" s="22" t="s">
        <v>65</v>
      </c>
      <c r="J485" s="15" t="s">
        <v>138</v>
      </c>
    </row>
    <row r="486" customFormat="false" ht="56.25" hidden="true" customHeight="false" outlineLevel="0" collapsed="false">
      <c r="A486" s="20" t="s">
        <v>693</v>
      </c>
      <c r="B486" s="20" t="s">
        <v>694</v>
      </c>
      <c r="C486" s="21" t="n">
        <v>49000</v>
      </c>
      <c r="D486" s="20" t="s">
        <v>420</v>
      </c>
      <c r="E486" s="20" t="s">
        <v>421</v>
      </c>
      <c r="F486" s="20" t="s">
        <v>130</v>
      </c>
      <c r="G486" s="20" t="s">
        <v>131</v>
      </c>
      <c r="H486" s="22" t="n">
        <v>490</v>
      </c>
      <c r="I486" s="22" t="s">
        <v>65</v>
      </c>
      <c r="J486" s="15" t="s">
        <v>422</v>
      </c>
    </row>
    <row r="487" customFormat="false" ht="22.5" hidden="true" customHeight="false" outlineLevel="0" collapsed="false">
      <c r="A487" s="20" t="s">
        <v>693</v>
      </c>
      <c r="B487" s="20" t="s">
        <v>694</v>
      </c>
      <c r="C487" s="21" t="n">
        <v>49100</v>
      </c>
      <c r="D487" s="20" t="s">
        <v>423</v>
      </c>
      <c r="E487" s="20" t="s">
        <v>697</v>
      </c>
      <c r="F487" s="20" t="s">
        <v>112</v>
      </c>
      <c r="G487" s="20" t="s">
        <v>113</v>
      </c>
      <c r="H487" s="22" t="n">
        <v>491</v>
      </c>
      <c r="I487" s="22" t="s">
        <v>65</v>
      </c>
      <c r="J487" s="15" t="s">
        <v>138</v>
      </c>
    </row>
    <row r="488" customFormat="false" ht="101.25" hidden="true" customHeight="false" outlineLevel="0" collapsed="false">
      <c r="A488" s="20" t="s">
        <v>693</v>
      </c>
      <c r="B488" s="20" t="s">
        <v>694</v>
      </c>
      <c r="C488" s="21" t="n">
        <v>49200</v>
      </c>
      <c r="D488" s="20" t="s">
        <v>306</v>
      </c>
      <c r="E488" s="20" t="s">
        <v>307</v>
      </c>
      <c r="F488" s="20" t="s">
        <v>308</v>
      </c>
      <c r="G488" s="20" t="s">
        <v>309</v>
      </c>
      <c r="H488" s="22" t="n">
        <v>492</v>
      </c>
      <c r="I488" s="22" t="s">
        <v>65</v>
      </c>
      <c r="J488" s="15" t="s">
        <v>310</v>
      </c>
    </row>
    <row r="489" customFormat="false" ht="45" hidden="true" customHeight="false" outlineLevel="0" collapsed="false">
      <c r="A489" s="20" t="s">
        <v>693</v>
      </c>
      <c r="B489" s="20" t="s">
        <v>694</v>
      </c>
      <c r="C489" s="21" t="n">
        <v>49300</v>
      </c>
      <c r="D489" s="20" t="s">
        <v>311</v>
      </c>
      <c r="E489" s="20" t="s">
        <v>312</v>
      </c>
      <c r="F489" s="20" t="s">
        <v>313</v>
      </c>
      <c r="G489" s="20" t="s">
        <v>314</v>
      </c>
      <c r="H489" s="22" t="n">
        <v>493</v>
      </c>
      <c r="I489" s="22"/>
      <c r="J489" s="15" t="s">
        <v>315</v>
      </c>
    </row>
    <row r="490" customFormat="false" ht="67.5" hidden="true" customHeight="false" outlineLevel="0" collapsed="false">
      <c r="A490" s="20" t="s">
        <v>693</v>
      </c>
      <c r="B490" s="20" t="s">
        <v>694</v>
      </c>
      <c r="C490" s="21" t="n">
        <v>49400</v>
      </c>
      <c r="D490" s="20" t="s">
        <v>191</v>
      </c>
      <c r="E490" s="20" t="s">
        <v>192</v>
      </c>
      <c r="F490" s="20" t="s">
        <v>112</v>
      </c>
      <c r="G490" s="20" t="s">
        <v>113</v>
      </c>
      <c r="H490" s="22" t="n">
        <v>494</v>
      </c>
      <c r="I490" s="22" t="s">
        <v>65</v>
      </c>
      <c r="J490" s="15" t="s">
        <v>193</v>
      </c>
    </row>
    <row r="491" customFormat="false" ht="11.25" hidden="true" customHeight="false" outlineLevel="0" collapsed="false">
      <c r="A491" s="20" t="s">
        <v>693</v>
      </c>
      <c r="B491" s="20" t="s">
        <v>694</v>
      </c>
      <c r="C491" s="21" t="n">
        <v>49500</v>
      </c>
      <c r="D491" s="20" t="s">
        <v>320</v>
      </c>
      <c r="E491" s="20" t="s">
        <v>321</v>
      </c>
      <c r="F491" s="20" t="s">
        <v>125</v>
      </c>
      <c r="G491" s="20" t="s">
        <v>126</v>
      </c>
      <c r="H491" s="22" t="n">
        <v>495</v>
      </c>
      <c r="I491" s="22"/>
      <c r="J491" s="15" t="s">
        <v>322</v>
      </c>
    </row>
    <row r="492" customFormat="false" ht="11.25" hidden="true" customHeight="false" outlineLevel="0" collapsed="false">
      <c r="A492" s="20" t="s">
        <v>693</v>
      </c>
      <c r="B492" s="20" t="s">
        <v>694</v>
      </c>
      <c r="C492" s="21" t="n">
        <v>49600</v>
      </c>
      <c r="D492" s="20" t="s">
        <v>194</v>
      </c>
      <c r="E492" s="20" t="s">
        <v>195</v>
      </c>
      <c r="F492" s="20" t="s">
        <v>125</v>
      </c>
      <c r="G492" s="20" t="s">
        <v>126</v>
      </c>
      <c r="H492" s="22" t="n">
        <v>496</v>
      </c>
      <c r="I492" s="22"/>
      <c r="J492" s="15" t="s">
        <v>196</v>
      </c>
    </row>
    <row r="493" customFormat="false" ht="56.25" hidden="true" customHeight="false" outlineLevel="0" collapsed="false">
      <c r="A493" s="20" t="s">
        <v>693</v>
      </c>
      <c r="B493" s="20" t="s">
        <v>694</v>
      </c>
      <c r="C493" s="21" t="n">
        <v>113200</v>
      </c>
      <c r="D493" s="20" t="s">
        <v>206</v>
      </c>
      <c r="E493" s="20" t="s">
        <v>207</v>
      </c>
      <c r="F493" s="20" t="s">
        <v>112</v>
      </c>
      <c r="G493" s="20" t="s">
        <v>113</v>
      </c>
      <c r="H493" s="22" t="n">
        <v>1445</v>
      </c>
      <c r="I493" s="22"/>
      <c r="J493" s="15" t="s">
        <v>676</v>
      </c>
    </row>
    <row r="494" customFormat="false" ht="11.25" hidden="true" customHeight="false" outlineLevel="0" collapsed="false">
      <c r="A494" s="20" t="s">
        <v>693</v>
      </c>
      <c r="B494" s="20" t="s">
        <v>694</v>
      </c>
      <c r="C494" s="21" t="n">
        <v>113300</v>
      </c>
      <c r="D494" s="20" t="s">
        <v>209</v>
      </c>
      <c r="E494" s="20" t="s">
        <v>210</v>
      </c>
      <c r="F494" s="20" t="s">
        <v>130</v>
      </c>
      <c r="G494" s="20" t="s">
        <v>131</v>
      </c>
      <c r="H494" s="22" t="n">
        <v>1446</v>
      </c>
      <c r="I494" s="22"/>
      <c r="J494" s="15" t="s">
        <v>698</v>
      </c>
    </row>
    <row r="495" customFormat="false" ht="11.25" hidden="true" customHeight="false" outlineLevel="0" collapsed="false">
      <c r="A495" s="20" t="s">
        <v>693</v>
      </c>
      <c r="B495" s="20" t="s">
        <v>694</v>
      </c>
      <c r="C495" s="21" t="n">
        <v>113400</v>
      </c>
      <c r="D495" s="20" t="s">
        <v>212</v>
      </c>
      <c r="E495" s="20" t="s">
        <v>213</v>
      </c>
      <c r="F495" s="20" t="s">
        <v>130</v>
      </c>
      <c r="G495" s="20" t="s">
        <v>131</v>
      </c>
      <c r="H495" s="22" t="n">
        <v>1447</v>
      </c>
      <c r="I495" s="22"/>
      <c r="J495" s="15" t="s">
        <v>699</v>
      </c>
    </row>
    <row r="496" customFormat="false" ht="56.25" hidden="true" customHeight="false" outlineLevel="0" collapsed="false">
      <c r="A496" s="20" t="s">
        <v>693</v>
      </c>
      <c r="B496" s="20" t="s">
        <v>694</v>
      </c>
      <c r="C496" s="21" t="n">
        <v>49700</v>
      </c>
      <c r="D496" s="20" t="s">
        <v>215</v>
      </c>
      <c r="E496" s="20" t="s">
        <v>216</v>
      </c>
      <c r="F496" s="20" t="s">
        <v>112</v>
      </c>
      <c r="G496" s="20" t="s">
        <v>113</v>
      </c>
      <c r="H496" s="22" t="n">
        <v>497</v>
      </c>
      <c r="I496" s="22" t="s">
        <v>65</v>
      </c>
      <c r="J496" s="15" t="s">
        <v>217</v>
      </c>
    </row>
    <row r="497" customFormat="false" ht="22.5" hidden="true" customHeight="false" outlineLevel="0" collapsed="false">
      <c r="A497" s="20" t="s">
        <v>693</v>
      </c>
      <c r="B497" s="20" t="s">
        <v>694</v>
      </c>
      <c r="C497" s="21" t="n">
        <v>49800</v>
      </c>
      <c r="D497" s="20" t="s">
        <v>222</v>
      </c>
      <c r="E497" s="20" t="s">
        <v>223</v>
      </c>
      <c r="F497" s="20" t="s">
        <v>58</v>
      </c>
      <c r="G497" s="20" t="s">
        <v>220</v>
      </c>
      <c r="H497" s="22" t="n">
        <v>498</v>
      </c>
      <c r="I497" s="22"/>
      <c r="J497" s="15" t="s">
        <v>221</v>
      </c>
    </row>
    <row r="498" customFormat="false" ht="22.5" hidden="true" customHeight="false" outlineLevel="0" collapsed="false">
      <c r="A498" s="20" t="s">
        <v>693</v>
      </c>
      <c r="B498" s="20" t="s">
        <v>694</v>
      </c>
      <c r="C498" s="21" t="n">
        <v>49900</v>
      </c>
      <c r="D498" s="20" t="s">
        <v>528</v>
      </c>
      <c r="E498" s="20" t="s">
        <v>529</v>
      </c>
      <c r="F498" s="20" t="s">
        <v>58</v>
      </c>
      <c r="G498" s="20" t="s">
        <v>220</v>
      </c>
      <c r="H498" s="22" t="n">
        <v>499</v>
      </c>
      <c r="I498" s="22"/>
      <c r="J498" s="15" t="s">
        <v>221</v>
      </c>
    </row>
    <row r="499" customFormat="false" ht="22.5" hidden="true" customHeight="false" outlineLevel="0" collapsed="false">
      <c r="A499" s="20" t="s">
        <v>693</v>
      </c>
      <c r="B499" s="20" t="s">
        <v>694</v>
      </c>
      <c r="C499" s="21" t="n">
        <v>50000</v>
      </c>
      <c r="D499" s="20" t="s">
        <v>530</v>
      </c>
      <c r="E499" s="20" t="s">
        <v>531</v>
      </c>
      <c r="F499" s="20" t="s">
        <v>58</v>
      </c>
      <c r="G499" s="20" t="s">
        <v>220</v>
      </c>
      <c r="H499" s="22" t="n">
        <v>500</v>
      </c>
      <c r="I499" s="22"/>
      <c r="J499" s="15" t="s">
        <v>221</v>
      </c>
    </row>
    <row r="500" customFormat="false" ht="22.5" hidden="true" customHeight="false" outlineLevel="0" collapsed="false">
      <c r="A500" s="20" t="s">
        <v>693</v>
      </c>
      <c r="B500" s="20" t="s">
        <v>694</v>
      </c>
      <c r="C500" s="21" t="n">
        <v>50100</v>
      </c>
      <c r="D500" s="20" t="s">
        <v>328</v>
      </c>
      <c r="E500" s="20" t="s">
        <v>329</v>
      </c>
      <c r="F500" s="20" t="s">
        <v>58</v>
      </c>
      <c r="G500" s="20" t="s">
        <v>220</v>
      </c>
      <c r="H500" s="22" t="n">
        <v>501</v>
      </c>
      <c r="I500" s="22"/>
      <c r="J500" s="15" t="s">
        <v>221</v>
      </c>
    </row>
    <row r="501" customFormat="false" ht="11.25" hidden="true" customHeight="false" outlineLevel="0" collapsed="false">
      <c r="A501" s="20" t="s">
        <v>693</v>
      </c>
      <c r="B501" s="20" t="s">
        <v>694</v>
      </c>
      <c r="C501" s="21" t="n">
        <v>50200</v>
      </c>
      <c r="D501" s="20" t="s">
        <v>238</v>
      </c>
      <c r="E501" s="20" t="s">
        <v>239</v>
      </c>
      <c r="F501" s="20" t="s">
        <v>240</v>
      </c>
      <c r="G501" s="20" t="s">
        <v>241</v>
      </c>
      <c r="H501" s="22" t="n">
        <v>502</v>
      </c>
      <c r="I501" s="22"/>
      <c r="J501" s="15" t="s">
        <v>4</v>
      </c>
    </row>
    <row r="502" customFormat="false" ht="22.5" hidden="true" customHeight="false" outlineLevel="0" collapsed="false">
      <c r="A502" s="20" t="s">
        <v>700</v>
      </c>
      <c r="B502" s="20" t="s">
        <v>701</v>
      </c>
      <c r="C502" s="21" t="n">
        <v>50500</v>
      </c>
      <c r="D502" s="20" t="s">
        <v>56</v>
      </c>
      <c r="E502" s="20" t="s">
        <v>57</v>
      </c>
      <c r="F502" s="20" t="s">
        <v>58</v>
      </c>
      <c r="G502" s="20" t="s">
        <v>59</v>
      </c>
      <c r="H502" s="22" t="n">
        <v>505</v>
      </c>
      <c r="I502" s="22"/>
      <c r="J502" s="15" t="s">
        <v>702</v>
      </c>
    </row>
    <row r="503" customFormat="false" ht="22.5" hidden="true" customHeight="false" outlineLevel="0" collapsed="false">
      <c r="A503" s="20" t="s">
        <v>700</v>
      </c>
      <c r="B503" s="20" t="s">
        <v>701</v>
      </c>
      <c r="C503" s="21" t="n">
        <v>50700</v>
      </c>
      <c r="D503" s="20" t="s">
        <v>136</v>
      </c>
      <c r="E503" s="20" t="s">
        <v>137</v>
      </c>
      <c r="F503" s="20" t="s">
        <v>112</v>
      </c>
      <c r="G503" s="20" t="s">
        <v>113</v>
      </c>
      <c r="H503" s="22" t="n">
        <v>507</v>
      </c>
      <c r="I503" s="22"/>
      <c r="J503" s="15" t="s">
        <v>138</v>
      </c>
    </row>
    <row r="504" customFormat="false" ht="56.25" hidden="true" customHeight="false" outlineLevel="0" collapsed="false">
      <c r="A504" s="20" t="s">
        <v>700</v>
      </c>
      <c r="B504" s="20" t="s">
        <v>701</v>
      </c>
      <c r="C504" s="21" t="n">
        <v>50800</v>
      </c>
      <c r="D504" s="20" t="s">
        <v>337</v>
      </c>
      <c r="E504" s="20" t="s">
        <v>338</v>
      </c>
      <c r="F504" s="20" t="s">
        <v>130</v>
      </c>
      <c r="G504" s="20" t="s">
        <v>131</v>
      </c>
      <c r="H504" s="22" t="n">
        <v>508</v>
      </c>
      <c r="I504" s="22"/>
      <c r="J504" s="15" t="s">
        <v>339</v>
      </c>
    </row>
    <row r="505" customFormat="false" ht="78.75" hidden="true" customHeight="false" outlineLevel="0" collapsed="false">
      <c r="A505" s="20" t="s">
        <v>700</v>
      </c>
      <c r="B505" s="20" t="s">
        <v>701</v>
      </c>
      <c r="C505" s="21" t="n">
        <v>50900</v>
      </c>
      <c r="D505" s="20" t="s">
        <v>133</v>
      </c>
      <c r="E505" s="20" t="s">
        <v>134</v>
      </c>
      <c r="F505" s="20" t="s">
        <v>130</v>
      </c>
      <c r="G505" s="20" t="s">
        <v>131</v>
      </c>
      <c r="H505" s="22" t="n">
        <v>509</v>
      </c>
      <c r="I505" s="22"/>
      <c r="J505" s="15" t="s">
        <v>340</v>
      </c>
    </row>
    <row r="506" customFormat="false" ht="11.25" hidden="true" customHeight="false" outlineLevel="0" collapsed="false">
      <c r="A506" s="20" t="s">
        <v>700</v>
      </c>
      <c r="B506" s="20" t="s">
        <v>701</v>
      </c>
      <c r="C506" s="21" t="n">
        <v>51000</v>
      </c>
      <c r="D506" s="20" t="s">
        <v>341</v>
      </c>
      <c r="E506" s="20" t="s">
        <v>341</v>
      </c>
      <c r="F506" s="20" t="s">
        <v>308</v>
      </c>
      <c r="G506" s="20" t="s">
        <v>309</v>
      </c>
      <c r="H506" s="22" t="n">
        <v>510</v>
      </c>
      <c r="I506" s="22"/>
      <c r="J506" s="15" t="s">
        <v>342</v>
      </c>
    </row>
    <row r="507" customFormat="false" ht="11.25" hidden="true" customHeight="false" outlineLevel="0" collapsed="false">
      <c r="A507" s="20" t="s">
        <v>700</v>
      </c>
      <c r="B507" s="20" t="s">
        <v>701</v>
      </c>
      <c r="C507" s="21" t="n">
        <v>51100</v>
      </c>
      <c r="D507" s="20" t="s">
        <v>343</v>
      </c>
      <c r="E507" s="20" t="s">
        <v>343</v>
      </c>
      <c r="F507" s="20" t="s">
        <v>120</v>
      </c>
      <c r="G507" s="20" t="s">
        <v>121</v>
      </c>
      <c r="H507" s="22" t="n">
        <v>511</v>
      </c>
      <c r="I507" s="22"/>
      <c r="J507" s="15" t="s">
        <v>344</v>
      </c>
    </row>
    <row r="508" customFormat="false" ht="11.25" hidden="true" customHeight="false" outlineLevel="0" collapsed="false">
      <c r="A508" s="20" t="s">
        <v>700</v>
      </c>
      <c r="B508" s="20" t="s">
        <v>701</v>
      </c>
      <c r="C508" s="21" t="n">
        <v>51200</v>
      </c>
      <c r="D508" s="20" t="s">
        <v>345</v>
      </c>
      <c r="E508" s="20" t="s">
        <v>345</v>
      </c>
      <c r="F508" s="20" t="s">
        <v>346</v>
      </c>
      <c r="G508" s="20" t="s">
        <v>347</v>
      </c>
      <c r="H508" s="22" t="n">
        <v>512</v>
      </c>
      <c r="I508" s="22"/>
      <c r="J508" s="15" t="s">
        <v>348</v>
      </c>
    </row>
    <row r="509" customFormat="false" ht="11.25" hidden="true" customHeight="false" outlineLevel="0" collapsed="false">
      <c r="A509" s="20" t="s">
        <v>700</v>
      </c>
      <c r="B509" s="20" t="s">
        <v>701</v>
      </c>
      <c r="C509" s="21" t="n">
        <v>51300</v>
      </c>
      <c r="D509" s="20" t="s">
        <v>349</v>
      </c>
      <c r="E509" s="20" t="s">
        <v>350</v>
      </c>
      <c r="F509" s="20" t="s">
        <v>125</v>
      </c>
      <c r="G509" s="20" t="s">
        <v>126</v>
      </c>
      <c r="H509" s="22" t="n">
        <v>513</v>
      </c>
      <c r="I509" s="22"/>
      <c r="J509" s="15" t="s">
        <v>351</v>
      </c>
    </row>
    <row r="510" customFormat="false" ht="22.5" hidden="true" customHeight="false" outlineLevel="0" collapsed="false">
      <c r="A510" s="20" t="s">
        <v>700</v>
      </c>
      <c r="B510" s="20" t="s">
        <v>701</v>
      </c>
      <c r="C510" s="21" t="n">
        <v>51400</v>
      </c>
      <c r="D510" s="20" t="s">
        <v>352</v>
      </c>
      <c r="E510" s="20" t="s">
        <v>353</v>
      </c>
      <c r="F510" s="20" t="s">
        <v>58</v>
      </c>
      <c r="G510" s="20" t="s">
        <v>220</v>
      </c>
      <c r="H510" s="22" t="n">
        <v>514</v>
      </c>
      <c r="I510" s="22"/>
      <c r="J510" s="15" t="s">
        <v>221</v>
      </c>
    </row>
    <row r="511" customFormat="false" ht="22.5" hidden="true" customHeight="false" outlineLevel="0" collapsed="false">
      <c r="A511" s="20" t="s">
        <v>700</v>
      </c>
      <c r="B511" s="20" t="s">
        <v>701</v>
      </c>
      <c r="C511" s="21" t="n">
        <v>51500</v>
      </c>
      <c r="D511" s="20" t="s">
        <v>224</v>
      </c>
      <c r="E511" s="20" t="s">
        <v>225</v>
      </c>
      <c r="F511" s="20" t="s">
        <v>58</v>
      </c>
      <c r="G511" s="20" t="s">
        <v>220</v>
      </c>
      <c r="H511" s="22" t="n">
        <v>515</v>
      </c>
      <c r="I511" s="22"/>
      <c r="J511" s="15" t="s">
        <v>221</v>
      </c>
    </row>
    <row r="512" customFormat="false" ht="22.5" hidden="true" customHeight="false" outlineLevel="0" collapsed="false">
      <c r="A512" s="20" t="s">
        <v>700</v>
      </c>
      <c r="B512" s="20" t="s">
        <v>701</v>
      </c>
      <c r="C512" s="21" t="n">
        <v>51600</v>
      </c>
      <c r="D512" s="20" t="s">
        <v>354</v>
      </c>
      <c r="E512" s="20" t="s">
        <v>355</v>
      </c>
      <c r="F512" s="20" t="s">
        <v>58</v>
      </c>
      <c r="G512" s="20" t="s">
        <v>220</v>
      </c>
      <c r="H512" s="22" t="n">
        <v>516</v>
      </c>
      <c r="I512" s="22"/>
      <c r="J512" s="15" t="s">
        <v>221</v>
      </c>
    </row>
    <row r="513" customFormat="false" ht="22.5" hidden="true" customHeight="false" outlineLevel="0" collapsed="false">
      <c r="A513" s="20" t="s">
        <v>700</v>
      </c>
      <c r="B513" s="20" t="s">
        <v>701</v>
      </c>
      <c r="C513" s="21" t="n">
        <v>51700</v>
      </c>
      <c r="D513" s="20" t="s">
        <v>356</v>
      </c>
      <c r="E513" s="20" t="s">
        <v>357</v>
      </c>
      <c r="F513" s="20" t="s">
        <v>58</v>
      </c>
      <c r="G513" s="20" t="s">
        <v>220</v>
      </c>
      <c r="H513" s="22" t="n">
        <v>517</v>
      </c>
      <c r="I513" s="22"/>
      <c r="J513" s="15" t="s">
        <v>221</v>
      </c>
    </row>
    <row r="514" customFormat="false" ht="22.5" hidden="true" customHeight="false" outlineLevel="0" collapsed="false">
      <c r="A514" s="20" t="s">
        <v>700</v>
      </c>
      <c r="B514" s="20" t="s">
        <v>701</v>
      </c>
      <c r="C514" s="21" t="n">
        <v>51800</v>
      </c>
      <c r="D514" s="20" t="s">
        <v>358</v>
      </c>
      <c r="E514" s="20" t="s">
        <v>359</v>
      </c>
      <c r="F514" s="20" t="s">
        <v>58</v>
      </c>
      <c r="G514" s="20" t="s">
        <v>220</v>
      </c>
      <c r="H514" s="22" t="n">
        <v>518</v>
      </c>
      <c r="I514" s="22"/>
      <c r="J514" s="15" t="s">
        <v>221</v>
      </c>
    </row>
    <row r="515" customFormat="false" ht="56.25" hidden="true" customHeight="false" outlineLevel="0" collapsed="false">
      <c r="A515" s="20" t="s">
        <v>703</v>
      </c>
      <c r="B515" s="20" t="s">
        <v>704</v>
      </c>
      <c r="C515" s="21" t="n">
        <v>52100</v>
      </c>
      <c r="D515" s="20" t="s">
        <v>56</v>
      </c>
      <c r="E515" s="20" t="s">
        <v>57</v>
      </c>
      <c r="F515" s="20" t="s">
        <v>58</v>
      </c>
      <c r="G515" s="20" t="s">
        <v>59</v>
      </c>
      <c r="H515" s="22" t="n">
        <v>521</v>
      </c>
      <c r="I515" s="22" t="s">
        <v>65</v>
      </c>
      <c r="J515" s="15" t="s">
        <v>705</v>
      </c>
    </row>
    <row r="516" customFormat="false" ht="45" hidden="true" customHeight="false" outlineLevel="0" collapsed="false">
      <c r="A516" s="20" t="s">
        <v>703</v>
      </c>
      <c r="B516" s="20" t="s">
        <v>704</v>
      </c>
      <c r="C516" s="21" t="n">
        <v>52300</v>
      </c>
      <c r="D516" s="20" t="s">
        <v>245</v>
      </c>
      <c r="E516" s="20" t="s">
        <v>246</v>
      </c>
      <c r="F516" s="20" t="s">
        <v>58</v>
      </c>
      <c r="G516" s="20" t="s">
        <v>59</v>
      </c>
      <c r="H516" s="22" t="n">
        <v>523</v>
      </c>
      <c r="I516" s="22" t="s">
        <v>65</v>
      </c>
      <c r="J516" s="15" t="s">
        <v>706</v>
      </c>
    </row>
    <row r="517" customFormat="false" ht="33.75" hidden="true" customHeight="false" outlineLevel="0" collapsed="false">
      <c r="A517" s="20" t="s">
        <v>703</v>
      </c>
      <c r="B517" s="20" t="s">
        <v>704</v>
      </c>
      <c r="C517" s="21" t="n">
        <v>52400</v>
      </c>
      <c r="D517" s="20" t="s">
        <v>248</v>
      </c>
      <c r="E517" s="20" t="s">
        <v>249</v>
      </c>
      <c r="F517" s="20" t="s">
        <v>112</v>
      </c>
      <c r="G517" s="20" t="s">
        <v>113</v>
      </c>
      <c r="H517" s="22" t="n">
        <v>524</v>
      </c>
      <c r="I517" s="22" t="s">
        <v>65</v>
      </c>
      <c r="J517" s="15" t="s">
        <v>707</v>
      </c>
    </row>
    <row r="518" customFormat="false" ht="56.25" hidden="true" customHeight="false" outlineLevel="0" collapsed="false">
      <c r="A518" s="20" t="s">
        <v>708</v>
      </c>
      <c r="B518" s="20" t="s">
        <v>709</v>
      </c>
      <c r="C518" s="21" t="n">
        <v>52700</v>
      </c>
      <c r="D518" s="20" t="s">
        <v>56</v>
      </c>
      <c r="E518" s="20" t="s">
        <v>57</v>
      </c>
      <c r="F518" s="20" t="s">
        <v>58</v>
      </c>
      <c r="G518" s="20" t="s">
        <v>59</v>
      </c>
      <c r="H518" s="22" t="n">
        <v>527</v>
      </c>
      <c r="I518" s="22" t="s">
        <v>65</v>
      </c>
      <c r="J518" s="15" t="s">
        <v>710</v>
      </c>
    </row>
    <row r="519" customFormat="false" ht="33.75" hidden="true" customHeight="false" outlineLevel="0" collapsed="false">
      <c r="A519" s="20" t="s">
        <v>708</v>
      </c>
      <c r="B519" s="20" t="s">
        <v>709</v>
      </c>
      <c r="C519" s="21" t="n">
        <v>52900</v>
      </c>
      <c r="D519" s="20" t="s">
        <v>711</v>
      </c>
      <c r="E519" s="20" t="s">
        <v>712</v>
      </c>
      <c r="F519" s="20" t="s">
        <v>58</v>
      </c>
      <c r="G519" s="20" t="s">
        <v>59</v>
      </c>
      <c r="H519" s="22" t="n">
        <v>529</v>
      </c>
      <c r="I519" s="22" t="s">
        <v>65</v>
      </c>
      <c r="J519" s="15" t="s">
        <v>713</v>
      </c>
    </row>
    <row r="520" customFormat="false" ht="33.75" hidden="true" customHeight="false" outlineLevel="0" collapsed="false">
      <c r="A520" s="20" t="s">
        <v>708</v>
      </c>
      <c r="B520" s="20" t="s">
        <v>709</v>
      </c>
      <c r="C520" s="21" t="n">
        <v>53000</v>
      </c>
      <c r="D520" s="20" t="s">
        <v>714</v>
      </c>
      <c r="E520" s="20" t="s">
        <v>715</v>
      </c>
      <c r="F520" s="20" t="s">
        <v>112</v>
      </c>
      <c r="G520" s="20" t="s">
        <v>113</v>
      </c>
      <c r="H520" s="22" t="n">
        <v>530</v>
      </c>
      <c r="I520" s="22" t="s">
        <v>65</v>
      </c>
      <c r="J520" s="15" t="s">
        <v>716</v>
      </c>
    </row>
    <row r="521" customFormat="false" ht="22.5" hidden="true" customHeight="false" outlineLevel="0" collapsed="false">
      <c r="A521" s="20" t="s">
        <v>717</v>
      </c>
      <c r="B521" s="20" t="s">
        <v>718</v>
      </c>
      <c r="C521" s="21" t="n">
        <v>53300</v>
      </c>
      <c r="D521" s="20" t="s">
        <v>56</v>
      </c>
      <c r="E521" s="20" t="s">
        <v>57</v>
      </c>
      <c r="F521" s="20" t="s">
        <v>58</v>
      </c>
      <c r="G521" s="20" t="s">
        <v>59</v>
      </c>
      <c r="H521" s="22" t="n">
        <v>533</v>
      </c>
      <c r="I521" s="22"/>
      <c r="J521" s="15" t="s">
        <v>60</v>
      </c>
    </row>
    <row r="522" customFormat="false" ht="56.25" hidden="true" customHeight="false" outlineLevel="0" collapsed="false">
      <c r="A522" s="20" t="s">
        <v>717</v>
      </c>
      <c r="B522" s="20" t="s">
        <v>718</v>
      </c>
      <c r="C522" s="21" t="n">
        <v>53500</v>
      </c>
      <c r="D522" s="20" t="s">
        <v>61</v>
      </c>
      <c r="E522" s="20" t="s">
        <v>62</v>
      </c>
      <c r="F522" s="20" t="s">
        <v>63</v>
      </c>
      <c r="G522" s="20" t="s">
        <v>64</v>
      </c>
      <c r="H522" s="22" t="n">
        <v>535</v>
      </c>
      <c r="I522" s="22" t="s">
        <v>65</v>
      </c>
      <c r="J522" s="15" t="s">
        <v>66</v>
      </c>
    </row>
    <row r="523" customFormat="false" ht="22.5" hidden="true" customHeight="false" outlineLevel="0" collapsed="false">
      <c r="A523" s="20" t="s">
        <v>717</v>
      </c>
      <c r="B523" s="20" t="s">
        <v>718</v>
      </c>
      <c r="C523" s="21" t="n">
        <v>53600</v>
      </c>
      <c r="D523" s="20" t="s">
        <v>67</v>
      </c>
      <c r="E523" s="20" t="s">
        <v>719</v>
      </c>
      <c r="F523" s="20" t="s">
        <v>63</v>
      </c>
      <c r="G523" s="20" t="s">
        <v>69</v>
      </c>
      <c r="H523" s="22" t="n">
        <v>536</v>
      </c>
      <c r="I523" s="22"/>
      <c r="J523" s="15" t="s">
        <v>70</v>
      </c>
    </row>
    <row r="524" customFormat="false" ht="22.5" hidden="true" customHeight="false" outlineLevel="0" collapsed="false">
      <c r="A524" s="20" t="s">
        <v>717</v>
      </c>
      <c r="B524" s="20" t="s">
        <v>718</v>
      </c>
      <c r="C524" s="21" t="n">
        <v>113500</v>
      </c>
      <c r="D524" s="20" t="s">
        <v>84</v>
      </c>
      <c r="E524" s="20" t="s">
        <v>85</v>
      </c>
      <c r="F524" s="20" t="s">
        <v>58</v>
      </c>
      <c r="G524" s="20" t="s">
        <v>86</v>
      </c>
      <c r="H524" s="22" t="n">
        <v>1448</v>
      </c>
      <c r="I524" s="22"/>
      <c r="J524" s="15" t="s">
        <v>87</v>
      </c>
    </row>
    <row r="525" customFormat="false" ht="22.5" hidden="true" customHeight="false" outlineLevel="0" collapsed="false">
      <c r="A525" s="20" t="s">
        <v>717</v>
      </c>
      <c r="B525" s="20" t="s">
        <v>718</v>
      </c>
      <c r="C525" s="21" t="n">
        <v>113600</v>
      </c>
      <c r="D525" s="20" t="s">
        <v>88</v>
      </c>
      <c r="E525" s="20" t="s">
        <v>89</v>
      </c>
      <c r="F525" s="20" t="s">
        <v>63</v>
      </c>
      <c r="G525" s="20" t="s">
        <v>90</v>
      </c>
      <c r="H525" s="22" t="n">
        <v>1449</v>
      </c>
      <c r="I525" s="22"/>
      <c r="J525" s="15" t="s">
        <v>91</v>
      </c>
    </row>
    <row r="526" customFormat="false" ht="33.75" hidden="true" customHeight="false" outlineLevel="0" collapsed="false">
      <c r="A526" s="20" t="s">
        <v>717</v>
      </c>
      <c r="B526" s="20" t="s">
        <v>718</v>
      </c>
      <c r="C526" s="21" t="n">
        <v>53700</v>
      </c>
      <c r="D526" s="20" t="s">
        <v>560</v>
      </c>
      <c r="E526" s="20" t="s">
        <v>561</v>
      </c>
      <c r="F526" s="20" t="s">
        <v>562</v>
      </c>
      <c r="G526" s="20" t="s">
        <v>563</v>
      </c>
      <c r="H526" s="22" t="n">
        <v>537</v>
      </c>
      <c r="I526" s="22" t="s">
        <v>65</v>
      </c>
      <c r="J526" s="15" t="s">
        <v>564</v>
      </c>
    </row>
    <row r="527" customFormat="false" ht="78.75" hidden="true" customHeight="false" outlineLevel="0" collapsed="false">
      <c r="A527" s="20" t="s">
        <v>717</v>
      </c>
      <c r="B527" s="20" t="s">
        <v>718</v>
      </c>
      <c r="C527" s="21" t="n">
        <v>99400</v>
      </c>
      <c r="D527" s="20" t="s">
        <v>565</v>
      </c>
      <c r="E527" s="20" t="s">
        <v>566</v>
      </c>
      <c r="F527" s="20" t="s">
        <v>562</v>
      </c>
      <c r="G527" s="20" t="s">
        <v>563</v>
      </c>
      <c r="H527" s="22" t="n">
        <v>994</v>
      </c>
      <c r="I527" s="22" t="s">
        <v>65</v>
      </c>
      <c r="J527" s="15" t="s">
        <v>567</v>
      </c>
    </row>
    <row r="528" customFormat="false" ht="11.25" hidden="true" customHeight="false" outlineLevel="0" collapsed="false">
      <c r="A528" s="20" t="s">
        <v>717</v>
      </c>
      <c r="B528" s="20" t="s">
        <v>718</v>
      </c>
      <c r="C528" s="21" t="n">
        <v>118900</v>
      </c>
      <c r="D528" s="20" t="s">
        <v>720</v>
      </c>
      <c r="E528" s="20" t="s">
        <v>721</v>
      </c>
      <c r="F528" s="20" t="s">
        <v>562</v>
      </c>
      <c r="G528" s="20" t="s">
        <v>563</v>
      </c>
      <c r="H528" s="22" t="n">
        <v>1303</v>
      </c>
      <c r="I528" s="22"/>
      <c r="J528" s="15" t="s">
        <v>722</v>
      </c>
    </row>
    <row r="529" customFormat="false" ht="22.5" hidden="true" customHeight="false" outlineLevel="0" collapsed="false">
      <c r="A529" s="20" t="s">
        <v>717</v>
      </c>
      <c r="B529" s="20" t="s">
        <v>718</v>
      </c>
      <c r="C529" s="21" t="n">
        <v>113700</v>
      </c>
      <c r="D529" s="20" t="s">
        <v>582</v>
      </c>
      <c r="E529" s="20" t="s">
        <v>583</v>
      </c>
      <c r="F529" s="20" t="s">
        <v>81</v>
      </c>
      <c r="G529" s="20" t="s">
        <v>82</v>
      </c>
      <c r="H529" s="22" t="n">
        <v>1450</v>
      </c>
      <c r="I529" s="22"/>
      <c r="J529" s="23" t="s">
        <v>584</v>
      </c>
    </row>
    <row r="530" customFormat="false" ht="11.25" hidden="true" customHeight="false" outlineLevel="0" collapsed="false">
      <c r="A530" s="20" t="s">
        <v>717</v>
      </c>
      <c r="B530" s="20" t="s">
        <v>718</v>
      </c>
      <c r="C530" s="21" t="n">
        <v>113800</v>
      </c>
      <c r="D530" s="20" t="s">
        <v>585</v>
      </c>
      <c r="E530" s="20" t="s">
        <v>586</v>
      </c>
      <c r="F530" s="20" t="s">
        <v>81</v>
      </c>
      <c r="G530" s="20" t="s">
        <v>82</v>
      </c>
      <c r="H530" s="22" t="n">
        <v>1251</v>
      </c>
      <c r="I530" s="22"/>
      <c r="J530" s="15" t="s">
        <v>723</v>
      </c>
    </row>
    <row r="531" customFormat="false" ht="22.5" hidden="true" customHeight="false" outlineLevel="0" collapsed="false">
      <c r="A531" s="20" t="s">
        <v>717</v>
      </c>
      <c r="B531" s="20" t="s">
        <v>718</v>
      </c>
      <c r="C531" s="21" t="n">
        <v>113900</v>
      </c>
      <c r="D531" s="20" t="s">
        <v>588</v>
      </c>
      <c r="E531" s="20" t="s">
        <v>589</v>
      </c>
      <c r="F531" s="20" t="s">
        <v>81</v>
      </c>
      <c r="G531" s="20" t="s">
        <v>82</v>
      </c>
      <c r="H531" s="22" t="n">
        <v>1252</v>
      </c>
      <c r="I531" s="22"/>
      <c r="J531" s="15" t="s">
        <v>724</v>
      </c>
    </row>
    <row r="532" customFormat="false" ht="11.25" hidden="true" customHeight="false" outlineLevel="0" collapsed="false">
      <c r="A532" s="20" t="s">
        <v>717</v>
      </c>
      <c r="B532" s="20" t="s">
        <v>718</v>
      </c>
      <c r="C532" s="21" t="n">
        <v>114000</v>
      </c>
      <c r="D532" s="20" t="s">
        <v>591</v>
      </c>
      <c r="E532" s="20" t="s">
        <v>592</v>
      </c>
      <c r="F532" s="20" t="s">
        <v>81</v>
      </c>
      <c r="G532" s="20" t="s">
        <v>82</v>
      </c>
      <c r="H532" s="22" t="n">
        <v>1253</v>
      </c>
      <c r="I532" s="22"/>
      <c r="J532" s="15" t="s">
        <v>725</v>
      </c>
    </row>
    <row r="533" customFormat="false" ht="11.25" hidden="true" customHeight="false" outlineLevel="0" collapsed="false">
      <c r="A533" s="20" t="s">
        <v>717</v>
      </c>
      <c r="B533" s="20" t="s">
        <v>718</v>
      </c>
      <c r="C533" s="21" t="n">
        <v>114100</v>
      </c>
      <c r="D533" s="20" t="s">
        <v>594</v>
      </c>
      <c r="E533" s="20" t="s">
        <v>595</v>
      </c>
      <c r="F533" s="20" t="s">
        <v>81</v>
      </c>
      <c r="G533" s="20" t="s">
        <v>82</v>
      </c>
      <c r="H533" s="22" t="n">
        <v>1254</v>
      </c>
      <c r="I533" s="22"/>
      <c r="J533" s="15" t="s">
        <v>726</v>
      </c>
    </row>
    <row r="534" customFormat="false" ht="11.25" hidden="true" customHeight="false" outlineLevel="0" collapsed="false">
      <c r="A534" s="20" t="s">
        <v>717</v>
      </c>
      <c r="B534" s="20" t="s">
        <v>718</v>
      </c>
      <c r="C534" s="21" t="n">
        <v>114200</v>
      </c>
      <c r="D534" s="20" t="s">
        <v>597</v>
      </c>
      <c r="E534" s="20" t="s">
        <v>598</v>
      </c>
      <c r="F534" s="20" t="s">
        <v>81</v>
      </c>
      <c r="G534" s="20" t="s">
        <v>82</v>
      </c>
      <c r="H534" s="22" t="n">
        <v>1255</v>
      </c>
      <c r="I534" s="22"/>
      <c r="J534" s="15" t="s">
        <v>727</v>
      </c>
    </row>
    <row r="535" customFormat="false" ht="22.5" hidden="true" customHeight="false" outlineLevel="0" collapsed="false">
      <c r="A535" s="20" t="s">
        <v>717</v>
      </c>
      <c r="B535" s="20" t="s">
        <v>718</v>
      </c>
      <c r="C535" s="21" t="n">
        <v>114300</v>
      </c>
      <c r="D535" s="20" t="s">
        <v>600</v>
      </c>
      <c r="E535" s="20" t="s">
        <v>601</v>
      </c>
      <c r="F535" s="20" t="s">
        <v>81</v>
      </c>
      <c r="G535" s="20" t="s">
        <v>82</v>
      </c>
      <c r="H535" s="22" t="n">
        <v>1256</v>
      </c>
      <c r="I535" s="22"/>
      <c r="J535" s="15" t="s">
        <v>728</v>
      </c>
    </row>
    <row r="536" customFormat="false" ht="11.25" hidden="true" customHeight="false" outlineLevel="0" collapsed="false">
      <c r="A536" s="20" t="s">
        <v>717</v>
      </c>
      <c r="B536" s="20" t="s">
        <v>718</v>
      </c>
      <c r="C536" s="21" t="n">
        <v>99100</v>
      </c>
      <c r="D536" s="20" t="s">
        <v>729</v>
      </c>
      <c r="E536" s="20" t="s">
        <v>730</v>
      </c>
      <c r="F536" s="20" t="s">
        <v>81</v>
      </c>
      <c r="G536" s="20" t="s">
        <v>82</v>
      </c>
      <c r="H536" s="22" t="n">
        <v>991</v>
      </c>
      <c r="I536" s="22" t="s">
        <v>65</v>
      </c>
      <c r="J536" s="15" t="s">
        <v>731</v>
      </c>
    </row>
    <row r="537" customFormat="false" ht="22.5" hidden="true" customHeight="false" outlineLevel="0" collapsed="false">
      <c r="A537" s="20" t="s">
        <v>717</v>
      </c>
      <c r="B537" s="20" t="s">
        <v>718</v>
      </c>
      <c r="C537" s="21" t="n">
        <v>100400</v>
      </c>
      <c r="D537" s="20" t="s">
        <v>732</v>
      </c>
      <c r="E537" s="20" t="s">
        <v>604</v>
      </c>
      <c r="F537" s="20" t="s">
        <v>81</v>
      </c>
      <c r="G537" s="20" t="s">
        <v>82</v>
      </c>
      <c r="H537" s="22" t="n">
        <v>1004</v>
      </c>
      <c r="I537" s="22" t="s">
        <v>65</v>
      </c>
      <c r="J537" s="15" t="s">
        <v>733</v>
      </c>
    </row>
    <row r="538" customFormat="false" ht="45" hidden="true" customHeight="false" outlineLevel="0" collapsed="false">
      <c r="A538" s="20" t="s">
        <v>717</v>
      </c>
      <c r="B538" s="20" t="s">
        <v>718</v>
      </c>
      <c r="C538" s="21" t="n">
        <v>54500</v>
      </c>
      <c r="D538" s="20" t="s">
        <v>568</v>
      </c>
      <c r="E538" s="20" t="s">
        <v>159</v>
      </c>
      <c r="F538" s="20" t="s">
        <v>155</v>
      </c>
      <c r="G538" s="20" t="s">
        <v>156</v>
      </c>
      <c r="H538" s="22" t="n">
        <v>545</v>
      </c>
      <c r="I538" s="22" t="s">
        <v>65</v>
      </c>
      <c r="J538" s="23" t="s">
        <v>734</v>
      </c>
    </row>
    <row r="539" customFormat="false" ht="67.5" hidden="true" customHeight="false" outlineLevel="0" collapsed="false">
      <c r="A539" s="20" t="s">
        <v>717</v>
      </c>
      <c r="B539" s="20" t="s">
        <v>718</v>
      </c>
      <c r="C539" s="21" t="n">
        <v>54600</v>
      </c>
      <c r="D539" s="20" t="s">
        <v>570</v>
      </c>
      <c r="E539" s="20" t="s">
        <v>571</v>
      </c>
      <c r="F539" s="20" t="s">
        <v>155</v>
      </c>
      <c r="G539" s="20" t="s">
        <v>156</v>
      </c>
      <c r="H539" s="22" t="n">
        <v>546</v>
      </c>
      <c r="I539" s="22"/>
      <c r="J539" s="24" t="s">
        <v>735</v>
      </c>
    </row>
    <row r="540" customFormat="false" ht="56.25" hidden="true" customHeight="false" outlineLevel="0" collapsed="false">
      <c r="A540" s="20" t="s">
        <v>717</v>
      </c>
      <c r="B540" s="20" t="s">
        <v>718</v>
      </c>
      <c r="C540" s="21" t="n">
        <v>54700</v>
      </c>
      <c r="D540" s="20" t="s">
        <v>573</v>
      </c>
      <c r="E540" s="20" t="s">
        <v>574</v>
      </c>
      <c r="F540" s="20" t="s">
        <v>155</v>
      </c>
      <c r="G540" s="20" t="s">
        <v>156</v>
      </c>
      <c r="H540" s="22" t="n">
        <v>547</v>
      </c>
      <c r="I540" s="22" t="s">
        <v>65</v>
      </c>
      <c r="J540" s="23" t="s">
        <v>736</v>
      </c>
    </row>
    <row r="541" customFormat="false" ht="45" hidden="true" customHeight="false" outlineLevel="0" collapsed="false">
      <c r="A541" s="20" t="s">
        <v>717</v>
      </c>
      <c r="B541" s="20" t="s">
        <v>718</v>
      </c>
      <c r="C541" s="21" t="n">
        <v>54800</v>
      </c>
      <c r="D541" s="20" t="s">
        <v>737</v>
      </c>
      <c r="E541" s="20" t="s">
        <v>577</v>
      </c>
      <c r="F541" s="20" t="s">
        <v>155</v>
      </c>
      <c r="G541" s="20" t="s">
        <v>156</v>
      </c>
      <c r="H541" s="22" t="n">
        <v>548</v>
      </c>
      <c r="I541" s="22" t="s">
        <v>65</v>
      </c>
      <c r="J541" s="15" t="s">
        <v>738</v>
      </c>
    </row>
    <row r="542" customFormat="false" ht="22.5" hidden="true" customHeight="false" outlineLevel="0" collapsed="false">
      <c r="A542" s="20" t="s">
        <v>717</v>
      </c>
      <c r="B542" s="20" t="s">
        <v>718</v>
      </c>
      <c r="C542" s="21" t="n">
        <v>54900</v>
      </c>
      <c r="D542" s="20" t="s">
        <v>739</v>
      </c>
      <c r="E542" s="20" t="s">
        <v>580</v>
      </c>
      <c r="F542" s="20" t="s">
        <v>155</v>
      </c>
      <c r="G542" s="20" t="s">
        <v>156</v>
      </c>
      <c r="H542" s="22" t="n">
        <v>549</v>
      </c>
      <c r="I542" s="22" t="s">
        <v>65</v>
      </c>
      <c r="J542" s="15" t="s">
        <v>740</v>
      </c>
    </row>
    <row r="543" customFormat="false" ht="11.25" hidden="true" customHeight="false" outlineLevel="0" collapsed="false">
      <c r="A543" s="20" t="s">
        <v>717</v>
      </c>
      <c r="B543" s="20" t="s">
        <v>718</v>
      </c>
      <c r="C543" s="21" t="n">
        <v>55000</v>
      </c>
      <c r="D543" s="20" t="s">
        <v>320</v>
      </c>
      <c r="E543" s="20" t="s">
        <v>321</v>
      </c>
      <c r="F543" s="20" t="s">
        <v>125</v>
      </c>
      <c r="G543" s="20" t="s">
        <v>126</v>
      </c>
      <c r="H543" s="22" t="n">
        <v>550</v>
      </c>
      <c r="I543" s="22"/>
      <c r="J543" s="15" t="s">
        <v>322</v>
      </c>
    </row>
    <row r="544" customFormat="false" ht="11.25" hidden="true" customHeight="false" outlineLevel="0" collapsed="false">
      <c r="A544" s="20" t="s">
        <v>717</v>
      </c>
      <c r="B544" s="20" t="s">
        <v>718</v>
      </c>
      <c r="C544" s="21" t="n">
        <v>55100</v>
      </c>
      <c r="D544" s="20" t="s">
        <v>194</v>
      </c>
      <c r="E544" s="20" t="s">
        <v>195</v>
      </c>
      <c r="F544" s="20" t="s">
        <v>125</v>
      </c>
      <c r="G544" s="20" t="s">
        <v>126</v>
      </c>
      <c r="H544" s="22" t="n">
        <v>551</v>
      </c>
      <c r="I544" s="22"/>
      <c r="J544" s="15" t="s">
        <v>196</v>
      </c>
    </row>
    <row r="545" customFormat="false" ht="11.25" hidden="true" customHeight="false" outlineLevel="0" collapsed="false">
      <c r="A545" s="20" t="s">
        <v>717</v>
      </c>
      <c r="B545" s="20" t="s">
        <v>718</v>
      </c>
      <c r="C545" s="21" t="n">
        <v>114600</v>
      </c>
      <c r="D545" s="20" t="s">
        <v>609</v>
      </c>
      <c r="E545" s="20" t="s">
        <v>610</v>
      </c>
      <c r="F545" s="20" t="s">
        <v>81</v>
      </c>
      <c r="G545" s="20" t="s">
        <v>82</v>
      </c>
      <c r="H545" s="22" t="n">
        <v>1259</v>
      </c>
      <c r="I545" s="22"/>
      <c r="J545" s="15" t="s">
        <v>741</v>
      </c>
    </row>
    <row r="546" customFormat="false" ht="22.5" hidden="true" customHeight="false" outlineLevel="0" collapsed="false">
      <c r="A546" s="20" t="s">
        <v>717</v>
      </c>
      <c r="B546" s="20" t="s">
        <v>718</v>
      </c>
      <c r="C546" s="21" t="n">
        <v>99200</v>
      </c>
      <c r="D546" s="20" t="s">
        <v>742</v>
      </c>
      <c r="E546" s="20" t="s">
        <v>743</v>
      </c>
      <c r="F546" s="20" t="s">
        <v>125</v>
      </c>
      <c r="G546" s="20" t="s">
        <v>126</v>
      </c>
      <c r="H546" s="22" t="n">
        <v>992</v>
      </c>
      <c r="I546" s="22" t="s">
        <v>65</v>
      </c>
      <c r="J546" s="15" t="s">
        <v>744</v>
      </c>
    </row>
    <row r="547" customFormat="false" ht="33.75" hidden="true" customHeight="false" outlineLevel="0" collapsed="false">
      <c r="A547" s="20" t="s">
        <v>717</v>
      </c>
      <c r="B547" s="20" t="s">
        <v>718</v>
      </c>
      <c r="C547" s="21" t="n">
        <v>100200</v>
      </c>
      <c r="D547" s="20" t="s">
        <v>745</v>
      </c>
      <c r="E547" s="20" t="s">
        <v>746</v>
      </c>
      <c r="F547" s="20" t="s">
        <v>81</v>
      </c>
      <c r="G547" s="20" t="s">
        <v>82</v>
      </c>
      <c r="H547" s="22" t="n">
        <v>1002</v>
      </c>
      <c r="I547" s="22" t="s">
        <v>65</v>
      </c>
      <c r="J547" s="15" t="s">
        <v>747</v>
      </c>
    </row>
    <row r="548" customFormat="false" ht="22.5" hidden="true" customHeight="false" outlineLevel="0" collapsed="false">
      <c r="A548" s="20" t="s">
        <v>717</v>
      </c>
      <c r="B548" s="20" t="s">
        <v>718</v>
      </c>
      <c r="C548" s="21" t="n">
        <v>100300</v>
      </c>
      <c r="D548" s="20" t="s">
        <v>748</v>
      </c>
      <c r="E548" s="20" t="s">
        <v>749</v>
      </c>
      <c r="F548" s="20" t="s">
        <v>81</v>
      </c>
      <c r="G548" s="20" t="s">
        <v>82</v>
      </c>
      <c r="H548" s="22" t="n">
        <v>1003</v>
      </c>
      <c r="I548" s="22" t="s">
        <v>65</v>
      </c>
      <c r="J548" s="15" t="s">
        <v>750</v>
      </c>
    </row>
    <row r="549" customFormat="false" ht="67.5" hidden="true" customHeight="false" outlineLevel="0" collapsed="false">
      <c r="A549" s="20" t="s">
        <v>717</v>
      </c>
      <c r="B549" s="20" t="s">
        <v>718</v>
      </c>
      <c r="C549" s="21" t="n">
        <v>55200</v>
      </c>
      <c r="D549" s="20" t="s">
        <v>191</v>
      </c>
      <c r="E549" s="20" t="s">
        <v>192</v>
      </c>
      <c r="F549" s="20" t="s">
        <v>112</v>
      </c>
      <c r="G549" s="20" t="s">
        <v>113</v>
      </c>
      <c r="H549" s="22" t="n">
        <v>552</v>
      </c>
      <c r="I549" s="22" t="s">
        <v>65</v>
      </c>
      <c r="J549" s="15" t="s">
        <v>193</v>
      </c>
    </row>
    <row r="550" customFormat="false" ht="56.25" hidden="true" customHeight="false" outlineLevel="0" collapsed="false">
      <c r="A550" s="20" t="s">
        <v>717</v>
      </c>
      <c r="B550" s="20" t="s">
        <v>718</v>
      </c>
      <c r="C550" s="21" t="n">
        <v>55300</v>
      </c>
      <c r="D550" s="20" t="s">
        <v>215</v>
      </c>
      <c r="E550" s="20" t="s">
        <v>216</v>
      </c>
      <c r="F550" s="20" t="s">
        <v>112</v>
      </c>
      <c r="G550" s="20" t="s">
        <v>113</v>
      </c>
      <c r="H550" s="22" t="n">
        <v>553</v>
      </c>
      <c r="I550" s="22" t="s">
        <v>65</v>
      </c>
      <c r="J550" s="15" t="s">
        <v>217</v>
      </c>
    </row>
    <row r="551" customFormat="false" ht="22.5" hidden="true" customHeight="false" outlineLevel="0" collapsed="false">
      <c r="A551" s="20" t="s">
        <v>717</v>
      </c>
      <c r="B551" s="20" t="s">
        <v>718</v>
      </c>
      <c r="C551" s="21" t="n">
        <v>99600</v>
      </c>
      <c r="D551" s="20" t="s">
        <v>751</v>
      </c>
      <c r="E551" s="20" t="s">
        <v>752</v>
      </c>
      <c r="F551" s="20" t="s">
        <v>346</v>
      </c>
      <c r="G551" s="20" t="s">
        <v>347</v>
      </c>
      <c r="H551" s="22" t="n">
        <v>996</v>
      </c>
      <c r="I551" s="22" t="s">
        <v>65</v>
      </c>
      <c r="J551" s="15" t="s">
        <v>753</v>
      </c>
    </row>
    <row r="552" customFormat="false" ht="22.5" hidden="true" customHeight="false" outlineLevel="0" collapsed="false">
      <c r="A552" s="20" t="s">
        <v>717</v>
      </c>
      <c r="B552" s="20" t="s">
        <v>718</v>
      </c>
      <c r="C552" s="21" t="n">
        <v>99800</v>
      </c>
      <c r="D552" s="20" t="s">
        <v>754</v>
      </c>
      <c r="E552" s="20" t="s">
        <v>755</v>
      </c>
      <c r="F552" s="20" t="s">
        <v>346</v>
      </c>
      <c r="G552" s="20" t="s">
        <v>347</v>
      </c>
      <c r="H552" s="22" t="n">
        <v>998</v>
      </c>
      <c r="I552" s="22" t="s">
        <v>65</v>
      </c>
      <c r="J552" s="15" t="s">
        <v>756</v>
      </c>
    </row>
    <row r="553" customFormat="false" ht="22.5" hidden="true" customHeight="false" outlineLevel="0" collapsed="false">
      <c r="A553" s="20" t="s">
        <v>717</v>
      </c>
      <c r="B553" s="20" t="s">
        <v>718</v>
      </c>
      <c r="C553" s="21" t="n">
        <v>100000</v>
      </c>
      <c r="D553" s="20" t="s">
        <v>757</v>
      </c>
      <c r="E553" s="20" t="s">
        <v>758</v>
      </c>
      <c r="F553" s="20" t="s">
        <v>346</v>
      </c>
      <c r="G553" s="20" t="s">
        <v>347</v>
      </c>
      <c r="H553" s="22" t="n">
        <v>1000</v>
      </c>
      <c r="I553" s="22" t="s">
        <v>65</v>
      </c>
      <c r="J553" s="15" t="s">
        <v>759</v>
      </c>
    </row>
    <row r="554" customFormat="false" ht="22.5" hidden="true" customHeight="false" outlineLevel="0" collapsed="false">
      <c r="A554" s="20" t="s">
        <v>717</v>
      </c>
      <c r="B554" s="20" t="s">
        <v>718</v>
      </c>
      <c r="C554" s="21" t="n">
        <v>55400</v>
      </c>
      <c r="D554" s="20" t="s">
        <v>614</v>
      </c>
      <c r="E554" s="20" t="s">
        <v>615</v>
      </c>
      <c r="F554" s="20" t="s">
        <v>58</v>
      </c>
      <c r="G554" s="20" t="s">
        <v>220</v>
      </c>
      <c r="H554" s="22" t="n">
        <v>554</v>
      </c>
      <c r="I554" s="22"/>
      <c r="J554" s="15" t="s">
        <v>221</v>
      </c>
    </row>
    <row r="555" customFormat="false" ht="22.5" hidden="true" customHeight="false" outlineLevel="0" collapsed="false">
      <c r="A555" s="20" t="s">
        <v>717</v>
      </c>
      <c r="B555" s="20" t="s">
        <v>718</v>
      </c>
      <c r="C555" s="21" t="n">
        <v>55500</v>
      </c>
      <c r="D555" s="20" t="s">
        <v>618</v>
      </c>
      <c r="E555" s="20" t="s">
        <v>760</v>
      </c>
      <c r="F555" s="20" t="s">
        <v>58</v>
      </c>
      <c r="G555" s="20" t="s">
        <v>220</v>
      </c>
      <c r="H555" s="22" t="n">
        <v>555</v>
      </c>
      <c r="I555" s="22"/>
      <c r="J555" s="15" t="s">
        <v>221</v>
      </c>
    </row>
    <row r="556" customFormat="false" ht="22.5" hidden="true" customHeight="false" outlineLevel="0" collapsed="false">
      <c r="A556" s="20" t="s">
        <v>717</v>
      </c>
      <c r="B556" s="20" t="s">
        <v>718</v>
      </c>
      <c r="C556" s="21" t="n">
        <v>55600</v>
      </c>
      <c r="D556" s="20" t="s">
        <v>620</v>
      </c>
      <c r="E556" s="20" t="s">
        <v>621</v>
      </c>
      <c r="F556" s="20" t="s">
        <v>58</v>
      </c>
      <c r="G556" s="20" t="s">
        <v>220</v>
      </c>
      <c r="H556" s="22" t="n">
        <v>556</v>
      </c>
      <c r="I556" s="22"/>
      <c r="J556" s="15" t="s">
        <v>221</v>
      </c>
    </row>
    <row r="557" customFormat="false" ht="22.5" hidden="true" customHeight="false" outlineLevel="0" collapsed="false">
      <c r="A557" s="20" t="s">
        <v>717</v>
      </c>
      <c r="B557" s="20" t="s">
        <v>718</v>
      </c>
      <c r="C557" s="21" t="n">
        <v>55700</v>
      </c>
      <c r="D557" s="20" t="s">
        <v>622</v>
      </c>
      <c r="E557" s="20" t="s">
        <v>623</v>
      </c>
      <c r="F557" s="20" t="s">
        <v>58</v>
      </c>
      <c r="G557" s="20" t="s">
        <v>220</v>
      </c>
      <c r="H557" s="22" t="n">
        <v>557</v>
      </c>
      <c r="I557" s="22"/>
      <c r="J557" s="15" t="s">
        <v>221</v>
      </c>
    </row>
    <row r="558" customFormat="false" ht="22.5" hidden="true" customHeight="false" outlineLevel="0" collapsed="false">
      <c r="A558" s="20" t="s">
        <v>717</v>
      </c>
      <c r="B558" s="20" t="s">
        <v>718</v>
      </c>
      <c r="C558" s="21" t="n">
        <v>55800</v>
      </c>
      <c r="D558" s="20" t="s">
        <v>761</v>
      </c>
      <c r="E558" s="20" t="s">
        <v>762</v>
      </c>
      <c r="F558" s="20" t="s">
        <v>58</v>
      </c>
      <c r="G558" s="20" t="s">
        <v>220</v>
      </c>
      <c r="H558" s="22" t="n">
        <v>558</v>
      </c>
      <c r="I558" s="22"/>
      <c r="J558" s="15" t="s">
        <v>221</v>
      </c>
    </row>
    <row r="559" customFormat="false" ht="22.5" hidden="true" customHeight="false" outlineLevel="0" collapsed="false">
      <c r="A559" s="20" t="s">
        <v>717</v>
      </c>
      <c r="B559" s="20" t="s">
        <v>718</v>
      </c>
      <c r="C559" s="21" t="n">
        <v>55900</v>
      </c>
      <c r="D559" s="20" t="s">
        <v>763</v>
      </c>
      <c r="E559" s="20" t="s">
        <v>764</v>
      </c>
      <c r="F559" s="20" t="s">
        <v>58</v>
      </c>
      <c r="G559" s="20" t="s">
        <v>220</v>
      </c>
      <c r="H559" s="22" t="n">
        <v>559</v>
      </c>
      <c r="I559" s="22"/>
      <c r="J559" s="15" t="s">
        <v>221</v>
      </c>
    </row>
    <row r="560" customFormat="false" ht="22.5" hidden="true" customHeight="false" outlineLevel="0" collapsed="false">
      <c r="A560" s="20" t="s">
        <v>717</v>
      </c>
      <c r="B560" s="20" t="s">
        <v>718</v>
      </c>
      <c r="C560" s="21" t="n">
        <v>119000</v>
      </c>
      <c r="D560" s="20" t="s">
        <v>765</v>
      </c>
      <c r="E560" s="20" t="s">
        <v>766</v>
      </c>
      <c r="F560" s="20" t="s">
        <v>58</v>
      </c>
      <c r="G560" s="20" t="s">
        <v>220</v>
      </c>
      <c r="H560" s="22" t="n">
        <v>1304</v>
      </c>
      <c r="I560" s="22"/>
      <c r="J560" s="15" t="s">
        <v>221</v>
      </c>
    </row>
    <row r="561" customFormat="false" ht="22.5" hidden="true" customHeight="false" outlineLevel="0" collapsed="false">
      <c r="A561" s="20" t="s">
        <v>717</v>
      </c>
      <c r="B561" s="20" t="s">
        <v>718</v>
      </c>
      <c r="C561" s="21" t="n">
        <v>99300</v>
      </c>
      <c r="D561" s="20" t="s">
        <v>767</v>
      </c>
      <c r="E561" s="20" t="s">
        <v>768</v>
      </c>
      <c r="F561" s="20" t="s">
        <v>58</v>
      </c>
      <c r="G561" s="20" t="s">
        <v>220</v>
      </c>
      <c r="H561" s="22" t="n">
        <v>993</v>
      </c>
      <c r="I561" s="22"/>
      <c r="J561" s="15" t="s">
        <v>221</v>
      </c>
    </row>
    <row r="562" customFormat="false" ht="22.5" hidden="true" customHeight="false" outlineLevel="0" collapsed="false">
      <c r="A562" s="20" t="s">
        <v>717</v>
      </c>
      <c r="B562" s="20" t="s">
        <v>718</v>
      </c>
      <c r="C562" s="21" t="n">
        <v>99500</v>
      </c>
      <c r="D562" s="20" t="s">
        <v>616</v>
      </c>
      <c r="E562" s="20" t="s">
        <v>617</v>
      </c>
      <c r="F562" s="20" t="s">
        <v>58</v>
      </c>
      <c r="G562" s="20" t="s">
        <v>220</v>
      </c>
      <c r="H562" s="22" t="n">
        <v>995</v>
      </c>
      <c r="I562" s="22"/>
      <c r="J562" s="15" t="s">
        <v>221</v>
      </c>
    </row>
    <row r="563" customFormat="false" ht="22.5" hidden="true" customHeight="false" outlineLevel="0" collapsed="false">
      <c r="A563" s="20" t="s">
        <v>717</v>
      </c>
      <c r="B563" s="20" t="s">
        <v>718</v>
      </c>
      <c r="C563" s="21" t="n">
        <v>99700</v>
      </c>
      <c r="D563" s="20" t="s">
        <v>769</v>
      </c>
      <c r="E563" s="20" t="s">
        <v>770</v>
      </c>
      <c r="F563" s="20" t="s">
        <v>58</v>
      </c>
      <c r="G563" s="20" t="s">
        <v>220</v>
      </c>
      <c r="H563" s="22" t="n">
        <v>997</v>
      </c>
      <c r="I563" s="22"/>
      <c r="J563" s="15" t="s">
        <v>221</v>
      </c>
    </row>
    <row r="564" customFormat="false" ht="22.5" hidden="true" customHeight="false" outlineLevel="0" collapsed="false">
      <c r="A564" s="20" t="s">
        <v>717</v>
      </c>
      <c r="B564" s="20" t="s">
        <v>718</v>
      </c>
      <c r="C564" s="21" t="n">
        <v>99900</v>
      </c>
      <c r="D564" s="20" t="s">
        <v>771</v>
      </c>
      <c r="E564" s="20" t="s">
        <v>772</v>
      </c>
      <c r="F564" s="20" t="s">
        <v>58</v>
      </c>
      <c r="G564" s="20" t="s">
        <v>220</v>
      </c>
      <c r="H564" s="22" t="n">
        <v>999</v>
      </c>
      <c r="I564" s="22"/>
      <c r="J564" s="15" t="s">
        <v>221</v>
      </c>
    </row>
    <row r="565" customFormat="false" ht="22.5" hidden="true" customHeight="false" outlineLevel="0" collapsed="false">
      <c r="A565" s="20" t="s">
        <v>717</v>
      </c>
      <c r="B565" s="20" t="s">
        <v>718</v>
      </c>
      <c r="C565" s="21" t="n">
        <v>100100</v>
      </c>
      <c r="D565" s="20" t="s">
        <v>773</v>
      </c>
      <c r="E565" s="20" t="s">
        <v>774</v>
      </c>
      <c r="F565" s="20" t="s">
        <v>58</v>
      </c>
      <c r="G565" s="20" t="s">
        <v>220</v>
      </c>
      <c r="H565" s="22" t="n">
        <v>1001</v>
      </c>
      <c r="I565" s="22"/>
      <c r="J565" s="15" t="s">
        <v>221</v>
      </c>
    </row>
    <row r="566" customFormat="false" ht="11.25" hidden="true" customHeight="false" outlineLevel="0" collapsed="false">
      <c r="A566" s="20" t="s">
        <v>717</v>
      </c>
      <c r="B566" s="20" t="s">
        <v>718</v>
      </c>
      <c r="C566" s="21" t="n">
        <v>56000</v>
      </c>
      <c r="D566" s="20" t="s">
        <v>238</v>
      </c>
      <c r="E566" s="20" t="s">
        <v>239</v>
      </c>
      <c r="F566" s="20" t="s">
        <v>240</v>
      </c>
      <c r="G566" s="20" t="s">
        <v>241</v>
      </c>
      <c r="H566" s="22" t="n">
        <v>560</v>
      </c>
      <c r="I566" s="22"/>
      <c r="J566" s="15" t="s">
        <v>4</v>
      </c>
    </row>
    <row r="567" s="30" customFormat="true" ht="11.25" hidden="true" customHeight="false" outlineLevel="0" collapsed="false">
      <c r="A567" s="25" t="s">
        <v>775</v>
      </c>
      <c r="B567" s="25" t="s">
        <v>776</v>
      </c>
      <c r="C567" s="26" t="n">
        <v>56300</v>
      </c>
      <c r="D567" s="25" t="s">
        <v>56</v>
      </c>
      <c r="E567" s="25" t="s">
        <v>57</v>
      </c>
      <c r="F567" s="25" t="s">
        <v>58</v>
      </c>
      <c r="G567" s="25" t="s">
        <v>59</v>
      </c>
      <c r="H567" s="27" t="n">
        <v>563</v>
      </c>
      <c r="I567" s="28"/>
      <c r="J567" s="29" t="str">
        <f aca="false">+$J$353</f>
        <v>Indicare se l'impianto di potabilizzazione è dotato di sistema di rimozione dei metalli pesanti.</v>
      </c>
    </row>
    <row r="568" s="30" customFormat="true" ht="11.25" hidden="true" customHeight="false" outlineLevel="0" collapsed="false">
      <c r="A568" s="25" t="s">
        <v>775</v>
      </c>
      <c r="B568" s="25" t="s">
        <v>776</v>
      </c>
      <c r="C568" s="26" t="n">
        <v>56500</v>
      </c>
      <c r="D568" s="25" t="s">
        <v>631</v>
      </c>
      <c r="E568" s="25" t="s">
        <v>632</v>
      </c>
      <c r="F568" s="25" t="s">
        <v>63</v>
      </c>
      <c r="G568" s="25" t="s">
        <v>141</v>
      </c>
      <c r="H568" s="27" t="n">
        <v>565</v>
      </c>
      <c r="I568" s="28"/>
      <c r="J568" s="29" t="str">
        <f aca="false">+$J$354</f>
        <v>Indicare se l'impianto di potabilizzazione è dotato di sistema di rimozione dei trialometani.</v>
      </c>
    </row>
    <row r="569" s="30" customFormat="true" ht="11.25" hidden="true" customHeight="false" outlineLevel="0" collapsed="false">
      <c r="A569" s="25" t="s">
        <v>775</v>
      </c>
      <c r="B569" s="25" t="s">
        <v>776</v>
      </c>
      <c r="C569" s="26" t="n">
        <v>56600</v>
      </c>
      <c r="D569" s="25" t="s">
        <v>634</v>
      </c>
      <c r="E569" s="25" t="s">
        <v>635</v>
      </c>
      <c r="F569" s="25" t="s">
        <v>112</v>
      </c>
      <c r="G569" s="25" t="s">
        <v>113</v>
      </c>
      <c r="H569" s="27" t="n">
        <v>566</v>
      </c>
      <c r="I569" s="28"/>
      <c r="J569" s="29" t="str">
        <f aca="false">+$J$355</f>
        <v>Indicare se l'impianto di potabilizzazione è dotato di sistema di rimozione degli organoalogenati.</v>
      </c>
    </row>
    <row r="570" s="30" customFormat="true" ht="22.5" hidden="true" customHeight="false" outlineLevel="0" collapsed="false">
      <c r="A570" s="25" t="s">
        <v>775</v>
      </c>
      <c r="B570" s="25" t="s">
        <v>776</v>
      </c>
      <c r="C570" s="26" t="n">
        <v>56700</v>
      </c>
      <c r="D570" s="25" t="s">
        <v>136</v>
      </c>
      <c r="E570" s="25" t="s">
        <v>137</v>
      </c>
      <c r="F570" s="25" t="s">
        <v>112</v>
      </c>
      <c r="G570" s="25" t="s">
        <v>113</v>
      </c>
      <c r="H570" s="27" t="n">
        <v>567</v>
      </c>
      <c r="I570" s="28" t="s">
        <v>65</v>
      </c>
      <c r="J570" s="29" t="str">
        <f aca="false">+$J$22</f>
        <v>Indicare se l'utilizzo previsto per l'opera di presa è: CONTINUO (sempre funzionante), PERIODICO (per es. stagionale), OCCASIONALE (per es. in casi di emergenza).</v>
      </c>
    </row>
    <row r="571" s="30" customFormat="true" ht="56.25" hidden="true" customHeight="false" outlineLevel="0" collapsed="false">
      <c r="A571" s="25" t="s">
        <v>775</v>
      </c>
      <c r="B571" s="25" t="s">
        <v>776</v>
      </c>
      <c r="C571" s="26" t="n">
        <v>56800</v>
      </c>
      <c r="D571" s="25" t="s">
        <v>401</v>
      </c>
      <c r="E571" s="25" t="s">
        <v>401</v>
      </c>
      <c r="F571" s="25" t="s">
        <v>303</v>
      </c>
      <c r="G571" s="25" t="s">
        <v>637</v>
      </c>
      <c r="H571" s="27" t="n">
        <v>568</v>
      </c>
      <c r="I571" s="28"/>
      <c r="J571" s="29" t="str">
        <f aca="false">+$J$357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572" s="30" customFormat="true" ht="22.5" hidden="true" customHeight="false" outlineLevel="0" collapsed="false">
      <c r="A572" s="25" t="s">
        <v>775</v>
      </c>
      <c r="B572" s="25" t="s">
        <v>776</v>
      </c>
      <c r="C572" s="26" t="n">
        <v>56900</v>
      </c>
      <c r="D572" s="25" t="s">
        <v>130</v>
      </c>
      <c r="E572" s="25" t="s">
        <v>639</v>
      </c>
      <c r="F572" s="25" t="s">
        <v>130</v>
      </c>
      <c r="G572" s="25" t="s">
        <v>131</v>
      </c>
      <c r="H572" s="27" t="n">
        <v>569</v>
      </c>
      <c r="I572" s="28"/>
      <c r="J572" s="29" t="str">
        <f aca="false">+$J$358</f>
        <v>Indice di confidenza del dato: indica il grado di affidabilità della specifica informazione secondo la scala di qualità del dato definita in tabella. VEDI TABELLA</v>
      </c>
    </row>
    <row r="573" s="30" customFormat="true" ht="22.5" hidden="true" customHeight="false" outlineLevel="0" collapsed="false">
      <c r="A573" s="25" t="s">
        <v>775</v>
      </c>
      <c r="B573" s="25" t="s">
        <v>776</v>
      </c>
      <c r="C573" s="26" t="n">
        <v>57000</v>
      </c>
      <c r="D573" s="25" t="s">
        <v>399</v>
      </c>
      <c r="E573" s="25" t="s">
        <v>399</v>
      </c>
      <c r="F573" s="25" t="s">
        <v>562</v>
      </c>
      <c r="G573" s="25" t="s">
        <v>563</v>
      </c>
      <c r="H573" s="27" t="n">
        <v>570</v>
      </c>
      <c r="I573" s="28"/>
      <c r="J573" s="29" t="str">
        <f aca="false">+$J$360</f>
        <v>Indice di confidenza del dato: indica il grado di affidabilità della specifica informazione secondo la scala di qualità del dato definita in tabella. VEDI TABELLA</v>
      </c>
    </row>
    <row r="574" s="30" customFormat="true" ht="22.5" hidden="true" customHeight="false" outlineLevel="0" collapsed="false">
      <c r="A574" s="25" t="s">
        <v>775</v>
      </c>
      <c r="B574" s="25" t="s">
        <v>776</v>
      </c>
      <c r="C574" s="26" t="n">
        <v>57100</v>
      </c>
      <c r="D574" s="25" t="s">
        <v>645</v>
      </c>
      <c r="E574" s="25" t="s">
        <v>646</v>
      </c>
      <c r="F574" s="25" t="s">
        <v>58</v>
      </c>
      <c r="G574" s="25" t="s">
        <v>220</v>
      </c>
      <c r="H574" s="27" t="n">
        <v>571</v>
      </c>
      <c r="I574" s="28"/>
      <c r="J574" s="29" t="str">
        <f aca="false">+$J$47</f>
        <v>Indice di confidenza del dato: indica il grado di affidabilità della specifica informazione secondo la scala di qualità del dato definita in tabella. VEDI TABELLA</v>
      </c>
    </row>
    <row r="575" s="30" customFormat="true" ht="22.5" hidden="true" customHeight="false" outlineLevel="0" collapsed="false">
      <c r="A575" s="25" t="s">
        <v>775</v>
      </c>
      <c r="B575" s="25" t="s">
        <v>776</v>
      </c>
      <c r="C575" s="26" t="n">
        <v>57200</v>
      </c>
      <c r="D575" s="25" t="s">
        <v>647</v>
      </c>
      <c r="E575" s="25" t="s">
        <v>648</v>
      </c>
      <c r="F575" s="25" t="s">
        <v>58</v>
      </c>
      <c r="G575" s="25" t="s">
        <v>220</v>
      </c>
      <c r="H575" s="27" t="n">
        <v>572</v>
      </c>
      <c r="I575" s="28"/>
      <c r="J575" s="29" t="str">
        <f aca="false">+$J$47</f>
        <v>Indice di confidenza del dato: indica il grado di affidabilità della specifica informazione secondo la scala di qualità del dato definita in tabella. VEDI TABELLA</v>
      </c>
    </row>
    <row r="576" s="30" customFormat="true" ht="22.5" hidden="true" customHeight="false" outlineLevel="0" collapsed="false">
      <c r="A576" s="25" t="s">
        <v>775</v>
      </c>
      <c r="B576" s="25" t="s">
        <v>776</v>
      </c>
      <c r="C576" s="26" t="n">
        <v>57300</v>
      </c>
      <c r="D576" s="25" t="s">
        <v>649</v>
      </c>
      <c r="E576" s="25" t="s">
        <v>650</v>
      </c>
      <c r="F576" s="25" t="s">
        <v>58</v>
      </c>
      <c r="G576" s="25" t="s">
        <v>220</v>
      </c>
      <c r="H576" s="27" t="n">
        <v>573</v>
      </c>
      <c r="I576" s="28"/>
      <c r="J576" s="29" t="str">
        <f aca="false">+$J$47</f>
        <v>Indice di confidenza del dato: indica il grado di affidabilità della specifica informazione secondo la scala di qualità del dato definita in tabella. VEDI TABELLA</v>
      </c>
    </row>
    <row r="577" s="30" customFormat="true" ht="22.5" hidden="true" customHeight="false" outlineLevel="0" collapsed="false">
      <c r="A577" s="25" t="s">
        <v>775</v>
      </c>
      <c r="B577" s="25" t="s">
        <v>776</v>
      </c>
      <c r="C577" s="26" t="n">
        <v>57400</v>
      </c>
      <c r="D577" s="25" t="s">
        <v>651</v>
      </c>
      <c r="E577" s="25" t="s">
        <v>652</v>
      </c>
      <c r="F577" s="25" t="s">
        <v>58</v>
      </c>
      <c r="G577" s="25" t="s">
        <v>220</v>
      </c>
      <c r="H577" s="27" t="n">
        <v>574</v>
      </c>
      <c r="I577" s="28"/>
      <c r="J577" s="29" t="str">
        <f aca="false">+$J$47</f>
        <v>Indice di confidenza del dato: indica il grado di affidabilità della specifica informazione secondo la scala di qualità del dato definita in tabella. VEDI TABELLA</v>
      </c>
    </row>
    <row r="578" s="30" customFormat="true" ht="22.5" hidden="true" customHeight="false" outlineLevel="0" collapsed="false">
      <c r="A578" s="25" t="s">
        <v>775</v>
      </c>
      <c r="B578" s="25" t="s">
        <v>776</v>
      </c>
      <c r="C578" s="31" t="n">
        <v>101000</v>
      </c>
      <c r="D578" s="28" t="s">
        <v>777</v>
      </c>
      <c r="E578" s="28" t="s">
        <v>778</v>
      </c>
      <c r="F578" s="32" t="s">
        <v>125</v>
      </c>
      <c r="G578" s="32" t="s">
        <v>126</v>
      </c>
      <c r="H578" s="27" t="n">
        <v>1010</v>
      </c>
      <c r="I578" s="28" t="s">
        <v>65</v>
      </c>
      <c r="J578" s="29" t="s">
        <v>779</v>
      </c>
    </row>
    <row r="579" customFormat="false" ht="22.5" hidden="true" customHeight="false" outlineLevel="0" collapsed="false">
      <c r="A579" s="20" t="s">
        <v>780</v>
      </c>
      <c r="B579" s="20" t="s">
        <v>781</v>
      </c>
      <c r="C579" s="21" t="n">
        <v>57700</v>
      </c>
      <c r="D579" s="20" t="s">
        <v>56</v>
      </c>
      <c r="E579" s="20" t="s">
        <v>57</v>
      </c>
      <c r="F579" s="20" t="s">
        <v>58</v>
      </c>
      <c r="G579" s="20" t="s">
        <v>59</v>
      </c>
      <c r="H579" s="22" t="n">
        <v>577</v>
      </c>
      <c r="I579" s="22"/>
      <c r="J579" s="15" t="s">
        <v>655</v>
      </c>
    </row>
    <row r="580" customFormat="false" ht="22.5" hidden="true" customHeight="false" outlineLevel="0" collapsed="false">
      <c r="A580" s="20" t="s">
        <v>780</v>
      </c>
      <c r="B580" s="20" t="s">
        <v>781</v>
      </c>
      <c r="C580" s="21" t="n">
        <v>57900</v>
      </c>
      <c r="D580" s="20" t="s">
        <v>99</v>
      </c>
      <c r="E580" s="20" t="s">
        <v>100</v>
      </c>
      <c r="F580" s="20" t="s">
        <v>101</v>
      </c>
      <c r="G580" s="20" t="s">
        <v>102</v>
      </c>
      <c r="H580" s="22" t="n">
        <v>579</v>
      </c>
      <c r="I580" s="22" t="s">
        <v>65</v>
      </c>
      <c r="J580" s="15" t="s">
        <v>656</v>
      </c>
    </row>
    <row r="581" customFormat="false" ht="11.25" hidden="true" customHeight="false" outlineLevel="0" collapsed="false">
      <c r="A581" s="20" t="s">
        <v>780</v>
      </c>
      <c r="B581" s="20" t="s">
        <v>781</v>
      </c>
      <c r="C581" s="21" t="n">
        <v>58000</v>
      </c>
      <c r="D581" s="20" t="s">
        <v>782</v>
      </c>
      <c r="E581" s="20" t="s">
        <v>783</v>
      </c>
      <c r="F581" s="20" t="s">
        <v>145</v>
      </c>
      <c r="G581" s="20" t="s">
        <v>146</v>
      </c>
      <c r="H581" s="22" t="n">
        <v>580</v>
      </c>
      <c r="I581" s="22" t="s">
        <v>65</v>
      </c>
      <c r="J581" s="15" t="s">
        <v>784</v>
      </c>
    </row>
    <row r="582" customFormat="false" ht="22.5" hidden="true" customHeight="false" outlineLevel="0" collapsed="false">
      <c r="A582" s="20" t="s">
        <v>785</v>
      </c>
      <c r="B582" s="20" t="s">
        <v>786</v>
      </c>
      <c r="C582" s="21" t="n">
        <v>102700</v>
      </c>
      <c r="D582" s="20" t="s">
        <v>56</v>
      </c>
      <c r="E582" s="20" t="s">
        <v>57</v>
      </c>
      <c r="F582" s="20" t="s">
        <v>58</v>
      </c>
      <c r="G582" s="20" t="s">
        <v>59</v>
      </c>
      <c r="H582" s="22" t="n">
        <v>1028</v>
      </c>
      <c r="I582" s="22"/>
      <c r="J582" s="15" t="s">
        <v>655</v>
      </c>
    </row>
    <row r="583" customFormat="false" ht="22.5" hidden="true" customHeight="false" outlineLevel="0" collapsed="false">
      <c r="A583" s="20" t="s">
        <v>785</v>
      </c>
      <c r="B583" s="20" t="s">
        <v>786</v>
      </c>
      <c r="C583" s="21" t="n">
        <v>102900</v>
      </c>
      <c r="D583" s="20" t="s">
        <v>787</v>
      </c>
      <c r="E583" s="20" t="s">
        <v>97</v>
      </c>
      <c r="F583" s="20" t="s">
        <v>58</v>
      </c>
      <c r="G583" s="20" t="s">
        <v>59</v>
      </c>
      <c r="H583" s="22" t="n">
        <v>1030</v>
      </c>
      <c r="I583" s="22"/>
      <c r="J583" s="15" t="s">
        <v>788</v>
      </c>
    </row>
    <row r="584" customFormat="false" ht="11.25" hidden="true" customHeight="false" outlineLevel="0" collapsed="false">
      <c r="A584" s="20" t="s">
        <v>785</v>
      </c>
      <c r="B584" s="20" t="s">
        <v>786</v>
      </c>
      <c r="C584" s="21" t="n">
        <v>103000</v>
      </c>
      <c r="D584" s="20" t="s">
        <v>782</v>
      </c>
      <c r="E584" s="20" t="s">
        <v>783</v>
      </c>
      <c r="F584" s="20" t="s">
        <v>145</v>
      </c>
      <c r="G584" s="20" t="s">
        <v>146</v>
      </c>
      <c r="H584" s="22" t="n">
        <v>1031</v>
      </c>
      <c r="I584" s="22"/>
      <c r="J584" s="15" t="s">
        <v>789</v>
      </c>
    </row>
    <row r="585" customFormat="false" ht="22.5" hidden="true" customHeight="false" outlineLevel="0" collapsed="false">
      <c r="A585" s="20" t="s">
        <v>790</v>
      </c>
      <c r="B585" s="20" t="s">
        <v>791</v>
      </c>
      <c r="C585" s="21" t="n">
        <v>59300</v>
      </c>
      <c r="D585" s="20" t="s">
        <v>56</v>
      </c>
      <c r="E585" s="20" t="s">
        <v>57</v>
      </c>
      <c r="F585" s="20" t="s">
        <v>58</v>
      </c>
      <c r="G585" s="20" t="s">
        <v>59</v>
      </c>
      <c r="H585" s="22" t="n">
        <v>593</v>
      </c>
      <c r="I585" s="22"/>
      <c r="J585" s="15" t="s">
        <v>60</v>
      </c>
    </row>
    <row r="586" customFormat="false" ht="90" hidden="true" customHeight="false" outlineLevel="0" collapsed="false">
      <c r="A586" s="20" t="s">
        <v>790</v>
      </c>
      <c r="B586" s="20" t="s">
        <v>791</v>
      </c>
      <c r="C586" s="21" t="n">
        <v>59500</v>
      </c>
      <c r="D586" s="20" t="s">
        <v>61</v>
      </c>
      <c r="E586" s="20" t="s">
        <v>62</v>
      </c>
      <c r="F586" s="20" t="s">
        <v>63</v>
      </c>
      <c r="G586" s="20" t="s">
        <v>64</v>
      </c>
      <c r="H586" s="22" t="n">
        <v>595</v>
      </c>
      <c r="I586" s="22" t="s">
        <v>65</v>
      </c>
      <c r="J586" s="15" t="s">
        <v>792</v>
      </c>
    </row>
    <row r="587" customFormat="false" ht="22.5" hidden="true" customHeight="false" outlineLevel="0" collapsed="false">
      <c r="A587" s="20" t="s">
        <v>790</v>
      </c>
      <c r="B587" s="20" t="s">
        <v>791</v>
      </c>
      <c r="C587" s="21" t="n">
        <v>59600</v>
      </c>
      <c r="D587" s="20" t="s">
        <v>67</v>
      </c>
      <c r="E587" s="20" t="s">
        <v>793</v>
      </c>
      <c r="F587" s="20" t="s">
        <v>63</v>
      </c>
      <c r="G587" s="20" t="s">
        <v>69</v>
      </c>
      <c r="H587" s="22" t="n">
        <v>596</v>
      </c>
      <c r="I587" s="22"/>
      <c r="J587" s="15" t="s">
        <v>70</v>
      </c>
    </row>
    <row r="588" customFormat="false" ht="33.75" hidden="true" customHeight="false" outlineLevel="0" collapsed="false">
      <c r="A588" s="20" t="s">
        <v>790</v>
      </c>
      <c r="B588" s="20" t="s">
        <v>791</v>
      </c>
      <c r="C588" s="21" t="n">
        <v>59700</v>
      </c>
      <c r="D588" s="20" t="s">
        <v>560</v>
      </c>
      <c r="E588" s="20" t="s">
        <v>561</v>
      </c>
      <c r="F588" s="20" t="s">
        <v>562</v>
      </c>
      <c r="G588" s="20" t="s">
        <v>563</v>
      </c>
      <c r="H588" s="22" t="n">
        <v>597</v>
      </c>
      <c r="I588" s="22" t="s">
        <v>65</v>
      </c>
      <c r="J588" s="15" t="s">
        <v>794</v>
      </c>
    </row>
    <row r="589" customFormat="false" ht="11.25" hidden="true" customHeight="false" outlineLevel="0" collapsed="false">
      <c r="A589" s="20" t="s">
        <v>790</v>
      </c>
      <c r="B589" s="20" t="s">
        <v>791</v>
      </c>
      <c r="C589" s="21" t="n">
        <v>101100</v>
      </c>
      <c r="D589" s="20" t="s">
        <v>795</v>
      </c>
      <c r="E589" s="20" t="s">
        <v>796</v>
      </c>
      <c r="F589" s="20" t="s">
        <v>562</v>
      </c>
      <c r="G589" s="20" t="s">
        <v>563</v>
      </c>
      <c r="H589" s="22" t="n">
        <v>1011</v>
      </c>
      <c r="I589" s="22" t="s">
        <v>65</v>
      </c>
      <c r="J589" s="15" t="s">
        <v>797</v>
      </c>
    </row>
    <row r="590" customFormat="false" ht="33.75" hidden="true" customHeight="false" outlineLevel="0" collapsed="false">
      <c r="A590" s="20" t="s">
        <v>790</v>
      </c>
      <c r="B590" s="20" t="s">
        <v>791</v>
      </c>
      <c r="C590" s="21" t="n">
        <v>101600</v>
      </c>
      <c r="D590" s="20" t="s">
        <v>745</v>
      </c>
      <c r="E590" s="20" t="s">
        <v>746</v>
      </c>
      <c r="F590" s="20" t="s">
        <v>81</v>
      </c>
      <c r="G590" s="20" t="s">
        <v>82</v>
      </c>
      <c r="H590" s="22" t="n">
        <v>1016</v>
      </c>
      <c r="I590" s="22" t="s">
        <v>65</v>
      </c>
      <c r="J590" s="15" t="s">
        <v>747</v>
      </c>
    </row>
    <row r="591" customFormat="false" ht="22.5" hidden="true" customHeight="false" outlineLevel="0" collapsed="false">
      <c r="A591" s="20" t="s">
        <v>790</v>
      </c>
      <c r="B591" s="20" t="s">
        <v>791</v>
      </c>
      <c r="C591" s="21" t="n">
        <v>117000</v>
      </c>
      <c r="D591" s="20" t="s">
        <v>798</v>
      </c>
      <c r="E591" s="20" t="s">
        <v>799</v>
      </c>
      <c r="F591" s="20" t="s">
        <v>562</v>
      </c>
      <c r="G591" s="20" t="s">
        <v>563</v>
      </c>
      <c r="H591" s="22" t="n">
        <v>1283</v>
      </c>
      <c r="I591" s="22"/>
      <c r="J591" s="15" t="s">
        <v>800</v>
      </c>
    </row>
    <row r="592" customFormat="false" ht="22.5" hidden="true" customHeight="false" outlineLevel="0" collapsed="false">
      <c r="A592" s="20" t="s">
        <v>790</v>
      </c>
      <c r="B592" s="20" t="s">
        <v>791</v>
      </c>
      <c r="C592" s="21" t="n">
        <v>117100</v>
      </c>
      <c r="D592" s="20" t="s">
        <v>801</v>
      </c>
      <c r="E592" s="20" t="s">
        <v>802</v>
      </c>
      <c r="F592" s="20" t="s">
        <v>562</v>
      </c>
      <c r="G592" s="20" t="s">
        <v>563</v>
      </c>
      <c r="H592" s="22" t="n">
        <v>1284</v>
      </c>
      <c r="I592" s="22"/>
      <c r="J592" s="15" t="s">
        <v>803</v>
      </c>
    </row>
    <row r="593" customFormat="false" ht="22.5" hidden="true" customHeight="false" outlineLevel="0" collapsed="false">
      <c r="A593" s="20" t="s">
        <v>790</v>
      </c>
      <c r="B593" s="20" t="s">
        <v>791</v>
      </c>
      <c r="C593" s="21" t="n">
        <v>101500</v>
      </c>
      <c r="D593" s="20" t="s">
        <v>573</v>
      </c>
      <c r="E593" s="20" t="s">
        <v>574</v>
      </c>
      <c r="F593" s="20" t="s">
        <v>155</v>
      </c>
      <c r="G593" s="20" t="s">
        <v>156</v>
      </c>
      <c r="H593" s="22" t="n">
        <v>1015</v>
      </c>
      <c r="I593" s="22" t="s">
        <v>65</v>
      </c>
      <c r="J593" s="15" t="s">
        <v>804</v>
      </c>
    </row>
    <row r="594" customFormat="false" ht="11.25" hidden="true" customHeight="false" outlineLevel="0" collapsed="false">
      <c r="A594" s="20" t="s">
        <v>790</v>
      </c>
      <c r="B594" s="20" t="s">
        <v>791</v>
      </c>
      <c r="C594" s="21" t="n">
        <v>117200</v>
      </c>
      <c r="D594" s="20" t="s">
        <v>805</v>
      </c>
      <c r="E594" s="20" t="s">
        <v>806</v>
      </c>
      <c r="F594" s="20" t="s">
        <v>81</v>
      </c>
      <c r="G594" s="20" t="s">
        <v>82</v>
      </c>
      <c r="H594" s="22" t="n">
        <v>1285</v>
      </c>
      <c r="I594" s="22"/>
      <c r="J594" s="23" t="s">
        <v>807</v>
      </c>
    </row>
    <row r="595" customFormat="false" ht="22.5" hidden="true" customHeight="false" outlineLevel="0" collapsed="false">
      <c r="A595" s="20" t="s">
        <v>790</v>
      </c>
      <c r="B595" s="20" t="s">
        <v>791</v>
      </c>
      <c r="C595" s="21" t="n">
        <v>59800</v>
      </c>
      <c r="D595" s="20" t="s">
        <v>808</v>
      </c>
      <c r="E595" s="20" t="s">
        <v>809</v>
      </c>
      <c r="F595" s="20" t="s">
        <v>81</v>
      </c>
      <c r="G595" s="20" t="s">
        <v>82</v>
      </c>
      <c r="H595" s="22" t="n">
        <v>598</v>
      </c>
      <c r="I595" s="22"/>
      <c r="J595" s="23" t="s">
        <v>810</v>
      </c>
    </row>
    <row r="596" customFormat="false" ht="33.75" hidden="true" customHeight="false" outlineLevel="0" collapsed="false">
      <c r="A596" s="20" t="s">
        <v>790</v>
      </c>
      <c r="B596" s="20" t="s">
        <v>791</v>
      </c>
      <c r="C596" s="21" t="n">
        <v>59900</v>
      </c>
      <c r="D596" s="20" t="s">
        <v>811</v>
      </c>
      <c r="E596" s="20" t="s">
        <v>812</v>
      </c>
      <c r="F596" s="20" t="s">
        <v>155</v>
      </c>
      <c r="G596" s="20" t="s">
        <v>156</v>
      </c>
      <c r="H596" s="22" t="n">
        <v>599</v>
      </c>
      <c r="I596" s="22"/>
      <c r="J596" s="15" t="s">
        <v>813</v>
      </c>
    </row>
    <row r="597" customFormat="false" ht="11.25" hidden="true" customHeight="false" outlineLevel="0" collapsed="false">
      <c r="A597" s="20" t="s">
        <v>790</v>
      </c>
      <c r="B597" s="20" t="s">
        <v>791</v>
      </c>
      <c r="C597" s="21" t="n">
        <v>60000</v>
      </c>
      <c r="D597" s="20" t="s">
        <v>814</v>
      </c>
      <c r="E597" s="20" t="s">
        <v>815</v>
      </c>
      <c r="F597" s="20" t="s">
        <v>81</v>
      </c>
      <c r="G597" s="20" t="s">
        <v>82</v>
      </c>
      <c r="H597" s="22" t="n">
        <v>600</v>
      </c>
      <c r="I597" s="22"/>
      <c r="J597" s="15" t="s">
        <v>816</v>
      </c>
    </row>
    <row r="598" customFormat="false" ht="22.5" hidden="true" customHeight="false" outlineLevel="0" collapsed="false">
      <c r="A598" s="20" t="s">
        <v>790</v>
      </c>
      <c r="B598" s="20" t="s">
        <v>791</v>
      </c>
      <c r="C598" s="21" t="n">
        <v>60100</v>
      </c>
      <c r="D598" s="20" t="s">
        <v>817</v>
      </c>
      <c r="E598" s="20" t="s">
        <v>818</v>
      </c>
      <c r="F598" s="20" t="s">
        <v>81</v>
      </c>
      <c r="G598" s="20" t="s">
        <v>82</v>
      </c>
      <c r="H598" s="22" t="n">
        <v>601</v>
      </c>
      <c r="I598" s="22"/>
      <c r="J598" s="15" t="s">
        <v>819</v>
      </c>
    </row>
    <row r="599" customFormat="false" ht="22.5" hidden="true" customHeight="false" outlineLevel="0" collapsed="false">
      <c r="A599" s="20" t="s">
        <v>790</v>
      </c>
      <c r="B599" s="20" t="s">
        <v>791</v>
      </c>
      <c r="C599" s="21" t="n">
        <v>60200</v>
      </c>
      <c r="D599" s="20" t="s">
        <v>820</v>
      </c>
      <c r="E599" s="20" t="s">
        <v>821</v>
      </c>
      <c r="F599" s="20" t="s">
        <v>562</v>
      </c>
      <c r="G599" s="20" t="s">
        <v>563</v>
      </c>
      <c r="H599" s="22" t="n">
        <v>602</v>
      </c>
      <c r="I599" s="22"/>
      <c r="J599" s="15" t="s">
        <v>822</v>
      </c>
    </row>
    <row r="600" customFormat="false" ht="11.25" hidden="true" customHeight="false" outlineLevel="0" collapsed="false">
      <c r="A600" s="20" t="s">
        <v>790</v>
      </c>
      <c r="B600" s="20" t="s">
        <v>791</v>
      </c>
      <c r="C600" s="21" t="n">
        <v>60300</v>
      </c>
      <c r="D600" s="20" t="s">
        <v>194</v>
      </c>
      <c r="E600" s="20" t="s">
        <v>195</v>
      </c>
      <c r="F600" s="20" t="s">
        <v>125</v>
      </c>
      <c r="G600" s="20" t="s">
        <v>126</v>
      </c>
      <c r="H600" s="22" t="n">
        <v>603</v>
      </c>
      <c r="I600" s="22"/>
      <c r="J600" s="15" t="s">
        <v>196</v>
      </c>
    </row>
    <row r="601" customFormat="false" ht="11.25" hidden="true" customHeight="false" outlineLevel="0" collapsed="false">
      <c r="A601" s="20" t="s">
        <v>790</v>
      </c>
      <c r="B601" s="20" t="s">
        <v>791</v>
      </c>
      <c r="C601" s="21" t="n">
        <v>101300</v>
      </c>
      <c r="D601" s="20" t="s">
        <v>823</v>
      </c>
      <c r="E601" s="20" t="s">
        <v>824</v>
      </c>
      <c r="F601" s="20" t="s">
        <v>125</v>
      </c>
      <c r="G601" s="20" t="s">
        <v>126</v>
      </c>
      <c r="H601" s="22" t="n">
        <v>1013</v>
      </c>
      <c r="I601" s="22" t="s">
        <v>65</v>
      </c>
      <c r="J601" s="15" t="s">
        <v>825</v>
      </c>
    </row>
    <row r="602" customFormat="false" ht="22.5" hidden="true" customHeight="false" outlineLevel="0" collapsed="false">
      <c r="A602" s="20" t="s">
        <v>790</v>
      </c>
      <c r="B602" s="20" t="s">
        <v>791</v>
      </c>
      <c r="C602" s="21" t="n">
        <v>101400</v>
      </c>
      <c r="D602" s="20" t="s">
        <v>606</v>
      </c>
      <c r="E602" s="20" t="s">
        <v>607</v>
      </c>
      <c r="F602" s="20" t="s">
        <v>81</v>
      </c>
      <c r="G602" s="20" t="s">
        <v>82</v>
      </c>
      <c r="H602" s="22" t="n">
        <v>1014</v>
      </c>
      <c r="I602" s="22" t="s">
        <v>65</v>
      </c>
      <c r="J602" s="15" t="s">
        <v>750</v>
      </c>
    </row>
    <row r="603" customFormat="false" ht="67.5" hidden="true" customHeight="false" outlineLevel="0" collapsed="false">
      <c r="A603" s="20" t="s">
        <v>790</v>
      </c>
      <c r="B603" s="20" t="s">
        <v>791</v>
      </c>
      <c r="C603" s="21" t="n">
        <v>60400</v>
      </c>
      <c r="D603" s="20" t="s">
        <v>191</v>
      </c>
      <c r="E603" s="20" t="s">
        <v>192</v>
      </c>
      <c r="F603" s="20" t="s">
        <v>112</v>
      </c>
      <c r="G603" s="20" t="s">
        <v>113</v>
      </c>
      <c r="H603" s="22" t="n">
        <v>604</v>
      </c>
      <c r="I603" s="22" t="s">
        <v>65</v>
      </c>
      <c r="J603" s="15" t="s">
        <v>193</v>
      </c>
    </row>
    <row r="604" customFormat="false" ht="56.25" hidden="true" customHeight="false" outlineLevel="0" collapsed="false">
      <c r="A604" s="20" t="s">
        <v>790</v>
      </c>
      <c r="B604" s="20" t="s">
        <v>791</v>
      </c>
      <c r="C604" s="21" t="n">
        <v>60500</v>
      </c>
      <c r="D604" s="20" t="s">
        <v>215</v>
      </c>
      <c r="E604" s="20" t="s">
        <v>216</v>
      </c>
      <c r="F604" s="20" t="s">
        <v>112</v>
      </c>
      <c r="G604" s="20" t="s">
        <v>113</v>
      </c>
      <c r="H604" s="22" t="n">
        <v>605</v>
      </c>
      <c r="I604" s="22" t="s">
        <v>65</v>
      </c>
      <c r="J604" s="15" t="s">
        <v>217</v>
      </c>
    </row>
    <row r="605" customFormat="false" ht="22.5" hidden="true" customHeight="false" outlineLevel="0" collapsed="false">
      <c r="A605" s="20" t="s">
        <v>790</v>
      </c>
      <c r="B605" s="20" t="s">
        <v>791</v>
      </c>
      <c r="C605" s="21" t="n">
        <v>60600</v>
      </c>
      <c r="D605" s="20" t="s">
        <v>614</v>
      </c>
      <c r="E605" s="20" t="s">
        <v>615</v>
      </c>
      <c r="F605" s="20" t="s">
        <v>58</v>
      </c>
      <c r="G605" s="20" t="s">
        <v>220</v>
      </c>
      <c r="H605" s="22" t="n">
        <v>606</v>
      </c>
      <c r="I605" s="22"/>
      <c r="J605" s="15" t="s">
        <v>221</v>
      </c>
    </row>
    <row r="606" customFormat="false" ht="22.5" hidden="true" customHeight="false" outlineLevel="0" collapsed="false">
      <c r="A606" s="20" t="s">
        <v>790</v>
      </c>
      <c r="B606" s="20" t="s">
        <v>791</v>
      </c>
      <c r="C606" s="21" t="n">
        <v>60800</v>
      </c>
      <c r="D606" s="20" t="s">
        <v>826</v>
      </c>
      <c r="E606" s="20" t="s">
        <v>827</v>
      </c>
      <c r="F606" s="20" t="s">
        <v>58</v>
      </c>
      <c r="G606" s="20" t="s">
        <v>220</v>
      </c>
      <c r="H606" s="22" t="n">
        <v>608</v>
      </c>
      <c r="I606" s="22"/>
      <c r="J606" s="15" t="s">
        <v>221</v>
      </c>
    </row>
    <row r="607" customFormat="false" ht="22.5" hidden="true" customHeight="false" outlineLevel="0" collapsed="false">
      <c r="A607" s="20" t="s">
        <v>790</v>
      </c>
      <c r="B607" s="20" t="s">
        <v>791</v>
      </c>
      <c r="C607" s="21" t="n">
        <v>101200</v>
      </c>
      <c r="D607" s="20" t="s">
        <v>828</v>
      </c>
      <c r="E607" s="20" t="s">
        <v>829</v>
      </c>
      <c r="F607" s="20" t="s">
        <v>58</v>
      </c>
      <c r="G607" s="20" t="s">
        <v>220</v>
      </c>
      <c r="H607" s="22" t="n">
        <v>1012</v>
      </c>
      <c r="I607" s="22"/>
      <c r="J607" s="15" t="s">
        <v>221</v>
      </c>
    </row>
    <row r="608" customFormat="false" ht="22.5" hidden="true" customHeight="false" outlineLevel="0" collapsed="false">
      <c r="A608" s="20" t="s">
        <v>790</v>
      </c>
      <c r="B608" s="20" t="s">
        <v>791</v>
      </c>
      <c r="C608" s="21" t="n">
        <v>119100</v>
      </c>
      <c r="D608" s="20" t="s">
        <v>830</v>
      </c>
      <c r="E608" s="20" t="s">
        <v>831</v>
      </c>
      <c r="F608" s="20" t="s">
        <v>58</v>
      </c>
      <c r="G608" s="20" t="s">
        <v>220</v>
      </c>
      <c r="H608" s="22" t="n">
        <v>1305</v>
      </c>
      <c r="I608" s="22"/>
      <c r="J608" s="15" t="s">
        <v>221</v>
      </c>
    </row>
    <row r="609" customFormat="false" ht="22.5" hidden="true" customHeight="false" outlineLevel="0" collapsed="false">
      <c r="A609" s="20" t="s">
        <v>790</v>
      </c>
      <c r="B609" s="20" t="s">
        <v>791</v>
      </c>
      <c r="C609" s="21" t="n">
        <v>119200</v>
      </c>
      <c r="D609" s="20" t="s">
        <v>832</v>
      </c>
      <c r="E609" s="20" t="s">
        <v>833</v>
      </c>
      <c r="F609" s="20" t="s">
        <v>58</v>
      </c>
      <c r="G609" s="20" t="s">
        <v>220</v>
      </c>
      <c r="H609" s="22" t="n">
        <v>1306</v>
      </c>
      <c r="I609" s="22"/>
      <c r="J609" s="15" t="s">
        <v>221</v>
      </c>
    </row>
    <row r="610" customFormat="false" ht="11.25" hidden="true" customHeight="false" outlineLevel="0" collapsed="false">
      <c r="A610" s="20" t="s">
        <v>790</v>
      </c>
      <c r="B610" s="20" t="s">
        <v>791</v>
      </c>
      <c r="C610" s="21" t="n">
        <v>60900</v>
      </c>
      <c r="D610" s="20" t="s">
        <v>238</v>
      </c>
      <c r="E610" s="20" t="s">
        <v>239</v>
      </c>
      <c r="F610" s="20" t="s">
        <v>240</v>
      </c>
      <c r="G610" s="20" t="s">
        <v>241</v>
      </c>
      <c r="H610" s="22" t="n">
        <v>609</v>
      </c>
      <c r="I610" s="22"/>
      <c r="J610" s="15" t="s">
        <v>4</v>
      </c>
    </row>
    <row r="611" s="30" customFormat="true" ht="11.25" hidden="true" customHeight="false" outlineLevel="0" collapsed="false">
      <c r="A611" s="25" t="s">
        <v>834</v>
      </c>
      <c r="B611" s="25" t="s">
        <v>835</v>
      </c>
      <c r="C611" s="26" t="n">
        <v>61200</v>
      </c>
      <c r="D611" s="25" t="s">
        <v>56</v>
      </c>
      <c r="E611" s="25" t="s">
        <v>57</v>
      </c>
      <c r="F611" s="25" t="s">
        <v>58</v>
      </c>
      <c r="G611" s="25" t="s">
        <v>59</v>
      </c>
      <c r="H611" s="27" t="n">
        <v>612</v>
      </c>
      <c r="I611" s="28"/>
      <c r="J611" s="29" t="str">
        <f aca="false">+$J$353</f>
        <v>Indicare se l'impianto di potabilizzazione è dotato di sistema di rimozione dei metalli pesanti.</v>
      </c>
    </row>
    <row r="612" s="30" customFormat="true" ht="11.25" hidden="true" customHeight="false" outlineLevel="0" collapsed="false">
      <c r="A612" s="25" t="s">
        <v>834</v>
      </c>
      <c r="B612" s="25" t="s">
        <v>835</v>
      </c>
      <c r="C612" s="26" t="n">
        <v>61400</v>
      </c>
      <c r="D612" s="25" t="s">
        <v>631</v>
      </c>
      <c r="E612" s="25" t="s">
        <v>632</v>
      </c>
      <c r="F612" s="25" t="s">
        <v>63</v>
      </c>
      <c r="G612" s="25" t="s">
        <v>141</v>
      </c>
      <c r="H612" s="27" t="n">
        <v>614</v>
      </c>
      <c r="I612" s="28"/>
      <c r="J612" s="29" t="str">
        <f aca="false">+$J$354</f>
        <v>Indicare se l'impianto di potabilizzazione è dotato di sistema di rimozione dei trialometani.</v>
      </c>
    </row>
    <row r="613" s="30" customFormat="true" ht="11.25" hidden="true" customHeight="false" outlineLevel="0" collapsed="false">
      <c r="A613" s="25" t="s">
        <v>834</v>
      </c>
      <c r="B613" s="25" t="s">
        <v>835</v>
      </c>
      <c r="C613" s="26" t="n">
        <v>61500</v>
      </c>
      <c r="D613" s="25" t="s">
        <v>634</v>
      </c>
      <c r="E613" s="25" t="s">
        <v>635</v>
      </c>
      <c r="F613" s="25" t="s">
        <v>112</v>
      </c>
      <c r="G613" s="25" t="s">
        <v>113</v>
      </c>
      <c r="H613" s="27" t="n">
        <v>615</v>
      </c>
      <c r="I613" s="28"/>
      <c r="J613" s="29" t="str">
        <f aca="false">+$J$355</f>
        <v>Indicare se l'impianto di potabilizzazione è dotato di sistema di rimozione degli organoalogenati.</v>
      </c>
    </row>
    <row r="614" s="30" customFormat="true" ht="22.5" hidden="true" customHeight="false" outlineLevel="0" collapsed="false">
      <c r="A614" s="25" t="s">
        <v>834</v>
      </c>
      <c r="B614" s="25" t="s">
        <v>835</v>
      </c>
      <c r="C614" s="26" t="n">
        <v>61600</v>
      </c>
      <c r="D614" s="25" t="s">
        <v>136</v>
      </c>
      <c r="E614" s="25" t="s">
        <v>137</v>
      </c>
      <c r="F614" s="25" t="s">
        <v>112</v>
      </c>
      <c r="G614" s="25" t="s">
        <v>113</v>
      </c>
      <c r="H614" s="27" t="n">
        <v>616</v>
      </c>
      <c r="I614" s="28" t="s">
        <v>65</v>
      </c>
      <c r="J614" s="33" t="str">
        <f aca="false">+$J$22</f>
        <v>Indicare se l'utilizzo previsto per l'opera di presa è: CONTINUO (sempre funzionante), PERIODICO (per es. stagionale), OCCASIONALE (per es. in casi di emergenza).</v>
      </c>
    </row>
    <row r="615" s="30" customFormat="true" ht="56.25" hidden="true" customHeight="false" outlineLevel="0" collapsed="false">
      <c r="A615" s="25" t="s">
        <v>834</v>
      </c>
      <c r="B615" s="25" t="s">
        <v>835</v>
      </c>
      <c r="C615" s="26" t="n">
        <v>61700</v>
      </c>
      <c r="D615" s="25" t="s">
        <v>401</v>
      </c>
      <c r="E615" s="25" t="s">
        <v>401</v>
      </c>
      <c r="F615" s="25" t="s">
        <v>303</v>
      </c>
      <c r="G615" s="25" t="s">
        <v>836</v>
      </c>
      <c r="H615" s="27" t="n">
        <v>617</v>
      </c>
      <c r="I615" s="28"/>
      <c r="J615" s="29" t="str">
        <f aca="false">+$J$357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616" s="30" customFormat="true" ht="22.5" hidden="true" customHeight="false" outlineLevel="0" collapsed="false">
      <c r="A616" s="25" t="s">
        <v>834</v>
      </c>
      <c r="B616" s="25" t="s">
        <v>835</v>
      </c>
      <c r="C616" s="26" t="n">
        <v>61800</v>
      </c>
      <c r="D616" s="25" t="s">
        <v>130</v>
      </c>
      <c r="E616" s="25" t="s">
        <v>639</v>
      </c>
      <c r="F616" s="25" t="s">
        <v>130</v>
      </c>
      <c r="G616" s="25" t="s">
        <v>131</v>
      </c>
      <c r="H616" s="27" t="n">
        <v>618</v>
      </c>
      <c r="I616" s="28"/>
      <c r="J616" s="29" t="str">
        <f aca="false">+$J$358</f>
        <v>Indice di confidenza del dato: indica il grado di affidabilità della specifica informazione secondo la scala di qualità del dato definita in tabella. VEDI TABELLA</v>
      </c>
    </row>
    <row r="617" s="30" customFormat="true" ht="22.5" hidden="true" customHeight="false" outlineLevel="0" collapsed="false">
      <c r="A617" s="25" t="s">
        <v>834</v>
      </c>
      <c r="B617" s="25" t="s">
        <v>835</v>
      </c>
      <c r="C617" s="26" t="n">
        <v>61900</v>
      </c>
      <c r="D617" s="25" t="s">
        <v>837</v>
      </c>
      <c r="E617" s="25" t="s">
        <v>838</v>
      </c>
      <c r="F617" s="25" t="s">
        <v>112</v>
      </c>
      <c r="G617" s="25" t="s">
        <v>113</v>
      </c>
      <c r="H617" s="27" t="n">
        <v>619</v>
      </c>
      <c r="I617" s="28" t="s">
        <v>65</v>
      </c>
      <c r="J617" s="29" t="s">
        <v>839</v>
      </c>
    </row>
    <row r="618" s="30" customFormat="true" ht="22.5" hidden="true" customHeight="false" outlineLevel="0" collapsed="false">
      <c r="A618" s="25" t="s">
        <v>834</v>
      </c>
      <c r="B618" s="25" t="s">
        <v>835</v>
      </c>
      <c r="C618" s="26" t="n">
        <v>62000</v>
      </c>
      <c r="D618" s="25" t="s">
        <v>399</v>
      </c>
      <c r="E618" s="25" t="s">
        <v>399</v>
      </c>
      <c r="F618" s="25" t="s">
        <v>562</v>
      </c>
      <c r="G618" s="25" t="s">
        <v>563</v>
      </c>
      <c r="H618" s="27" t="n">
        <v>620</v>
      </c>
      <c r="I618" s="28"/>
      <c r="J618" s="29" t="str">
        <f aca="false">+$J$360</f>
        <v>Indice di confidenza del dato: indica il grado di affidabilità della specifica informazione secondo la scala di qualità del dato definita in tabella. VEDI TABELLA</v>
      </c>
    </row>
    <row r="619" s="30" customFormat="true" ht="22.5" hidden="true" customHeight="false" outlineLevel="0" collapsed="false">
      <c r="A619" s="25" t="s">
        <v>834</v>
      </c>
      <c r="B619" s="25" t="s">
        <v>835</v>
      </c>
      <c r="C619" s="26" t="n">
        <v>62100</v>
      </c>
      <c r="D619" s="25" t="s">
        <v>645</v>
      </c>
      <c r="E619" s="25" t="s">
        <v>646</v>
      </c>
      <c r="F619" s="25" t="s">
        <v>58</v>
      </c>
      <c r="G619" s="25" t="s">
        <v>220</v>
      </c>
      <c r="H619" s="27" t="n">
        <v>621</v>
      </c>
      <c r="I619" s="28"/>
      <c r="J619" s="33" t="str">
        <f aca="false">+$J$47</f>
        <v>Indice di confidenza del dato: indica il grado di affidabilità della specifica informazione secondo la scala di qualità del dato definita in tabella. VEDI TABELLA</v>
      </c>
    </row>
    <row r="620" s="30" customFormat="true" ht="22.5" hidden="true" customHeight="false" outlineLevel="0" collapsed="false">
      <c r="A620" s="25" t="s">
        <v>834</v>
      </c>
      <c r="B620" s="25" t="s">
        <v>835</v>
      </c>
      <c r="C620" s="26" t="n">
        <v>62200</v>
      </c>
      <c r="D620" s="25" t="s">
        <v>647</v>
      </c>
      <c r="E620" s="25" t="s">
        <v>648</v>
      </c>
      <c r="F620" s="25" t="s">
        <v>58</v>
      </c>
      <c r="G620" s="25" t="s">
        <v>220</v>
      </c>
      <c r="H620" s="27" t="n">
        <v>622</v>
      </c>
      <c r="I620" s="28"/>
      <c r="J620" s="33" t="str">
        <f aca="false">+$J$47</f>
        <v>Indice di confidenza del dato: indica il grado di affidabilità della specifica informazione secondo la scala di qualità del dato definita in tabella. VEDI TABELLA</v>
      </c>
    </row>
    <row r="621" s="30" customFormat="true" ht="22.5" hidden="true" customHeight="false" outlineLevel="0" collapsed="false">
      <c r="A621" s="25" t="s">
        <v>834</v>
      </c>
      <c r="B621" s="25" t="s">
        <v>835</v>
      </c>
      <c r="C621" s="26" t="n">
        <v>62300</v>
      </c>
      <c r="D621" s="25" t="s">
        <v>649</v>
      </c>
      <c r="E621" s="25" t="s">
        <v>650</v>
      </c>
      <c r="F621" s="25" t="s">
        <v>58</v>
      </c>
      <c r="G621" s="25" t="s">
        <v>220</v>
      </c>
      <c r="H621" s="27" t="n">
        <v>623</v>
      </c>
      <c r="I621" s="28"/>
      <c r="J621" s="33" t="str">
        <f aca="false">+$J$47</f>
        <v>Indice di confidenza del dato: indica il grado di affidabilità della specifica informazione secondo la scala di qualità del dato definita in tabella. VEDI TABELLA</v>
      </c>
    </row>
    <row r="622" s="30" customFormat="true" ht="22.5" hidden="true" customHeight="false" outlineLevel="0" collapsed="false">
      <c r="A622" s="25" t="s">
        <v>834</v>
      </c>
      <c r="B622" s="25" t="s">
        <v>835</v>
      </c>
      <c r="C622" s="26" t="n">
        <v>62400</v>
      </c>
      <c r="D622" s="25" t="s">
        <v>651</v>
      </c>
      <c r="E622" s="25" t="s">
        <v>652</v>
      </c>
      <c r="F622" s="25" t="s">
        <v>58</v>
      </c>
      <c r="G622" s="25" t="s">
        <v>220</v>
      </c>
      <c r="H622" s="27" t="n">
        <v>624</v>
      </c>
      <c r="I622" s="28"/>
      <c r="J622" s="33" t="str">
        <f aca="false">+$J$47</f>
        <v>Indice di confidenza del dato: indica il grado di affidabilità della specifica informazione secondo la scala di qualità del dato definita in tabella. VEDI TABELLA</v>
      </c>
    </row>
    <row r="623" s="30" customFormat="true" ht="22.5" hidden="true" customHeight="false" outlineLevel="0" collapsed="false">
      <c r="A623" s="25" t="s">
        <v>834</v>
      </c>
      <c r="B623" s="25" t="s">
        <v>835</v>
      </c>
      <c r="C623" s="31" t="n">
        <v>101700</v>
      </c>
      <c r="D623" s="25" t="s">
        <v>840</v>
      </c>
      <c r="E623" s="25" t="s">
        <v>841</v>
      </c>
      <c r="F623" s="25" t="s">
        <v>125</v>
      </c>
      <c r="G623" s="32" t="s">
        <v>126</v>
      </c>
      <c r="H623" s="27" t="n">
        <v>1017</v>
      </c>
      <c r="I623" s="28" t="s">
        <v>65</v>
      </c>
      <c r="J623" s="29" t="str">
        <f aca="false">+$J$621</f>
        <v>Indice di confidenza del dato: indica il grado di affidabilità della specifica informazione secondo la scala di qualità del dato definita in tabella. VEDI TABELLA</v>
      </c>
    </row>
    <row r="624" s="30" customFormat="true" ht="11.25" hidden="true" customHeight="false" outlineLevel="0" collapsed="false">
      <c r="A624" s="25" t="s">
        <v>834</v>
      </c>
      <c r="B624" s="25" t="s">
        <v>835</v>
      </c>
      <c r="C624" s="31" t="n">
        <v>101800</v>
      </c>
      <c r="D624" s="25" t="s">
        <v>842</v>
      </c>
      <c r="E624" s="28" t="s">
        <v>843</v>
      </c>
      <c r="F624" s="25" t="s">
        <v>125</v>
      </c>
      <c r="G624" s="32" t="s">
        <v>126</v>
      </c>
      <c r="H624" s="27" t="n">
        <v>1018</v>
      </c>
      <c r="I624" s="28" t="s">
        <v>65</v>
      </c>
      <c r="J624" s="29" t="str">
        <f aca="false">+$J$627</f>
        <v>Percentuale di popolazione servita sul totale dei residenti per ogni comune indicato.</v>
      </c>
    </row>
    <row r="625" customFormat="false" ht="22.5" hidden="true" customHeight="false" outlineLevel="0" collapsed="false">
      <c r="A625" s="20" t="s">
        <v>844</v>
      </c>
      <c r="B625" s="20" t="s">
        <v>845</v>
      </c>
      <c r="C625" s="21" t="n">
        <v>62700</v>
      </c>
      <c r="D625" s="20" t="s">
        <v>56</v>
      </c>
      <c r="E625" s="20" t="s">
        <v>57</v>
      </c>
      <c r="F625" s="20" t="s">
        <v>58</v>
      </c>
      <c r="G625" s="20" t="s">
        <v>59</v>
      </c>
      <c r="H625" s="22" t="n">
        <v>627</v>
      </c>
      <c r="I625" s="22"/>
      <c r="J625" s="15" t="s">
        <v>655</v>
      </c>
    </row>
    <row r="626" customFormat="false" ht="22.5" hidden="true" customHeight="false" outlineLevel="0" collapsed="false">
      <c r="A626" s="20" t="s">
        <v>844</v>
      </c>
      <c r="B626" s="20" t="s">
        <v>845</v>
      </c>
      <c r="C626" s="21" t="n">
        <v>62900</v>
      </c>
      <c r="D626" s="20" t="s">
        <v>99</v>
      </c>
      <c r="E626" s="20" t="s">
        <v>100</v>
      </c>
      <c r="F626" s="20" t="s">
        <v>101</v>
      </c>
      <c r="G626" s="20" t="s">
        <v>102</v>
      </c>
      <c r="H626" s="22" t="n">
        <v>629</v>
      </c>
      <c r="I626" s="22" t="s">
        <v>65</v>
      </c>
      <c r="J626" s="15" t="s">
        <v>656</v>
      </c>
    </row>
    <row r="627" customFormat="false" ht="11.25" hidden="true" customHeight="false" outlineLevel="0" collapsed="false">
      <c r="A627" s="20" t="s">
        <v>844</v>
      </c>
      <c r="B627" s="20" t="s">
        <v>845</v>
      </c>
      <c r="C627" s="21" t="n">
        <v>63000</v>
      </c>
      <c r="D627" s="20" t="s">
        <v>782</v>
      </c>
      <c r="E627" s="20" t="s">
        <v>783</v>
      </c>
      <c r="F627" s="20" t="s">
        <v>145</v>
      </c>
      <c r="G627" s="20" t="s">
        <v>146</v>
      </c>
      <c r="H627" s="22" t="n">
        <v>630</v>
      </c>
      <c r="I627" s="22" t="s">
        <v>65</v>
      </c>
      <c r="J627" s="15" t="s">
        <v>784</v>
      </c>
    </row>
    <row r="628" customFormat="false" ht="33.75" hidden="true" customHeight="false" outlineLevel="0" collapsed="false">
      <c r="A628" s="20" t="s">
        <v>844</v>
      </c>
      <c r="B628" s="20" t="s">
        <v>845</v>
      </c>
      <c r="C628" s="21" t="n">
        <v>63100</v>
      </c>
      <c r="D628" s="20" t="s">
        <v>846</v>
      </c>
      <c r="E628" s="20" t="s">
        <v>847</v>
      </c>
      <c r="F628" s="20" t="s">
        <v>145</v>
      </c>
      <c r="G628" s="20" t="s">
        <v>146</v>
      </c>
      <c r="H628" s="22" t="n">
        <v>631</v>
      </c>
      <c r="I628" s="22" t="s">
        <v>65</v>
      </c>
      <c r="J628" s="15" t="s">
        <v>848</v>
      </c>
    </row>
    <row r="629" customFormat="false" ht="22.5" hidden="true" customHeight="false" outlineLevel="0" collapsed="false">
      <c r="A629" s="20" t="s">
        <v>849</v>
      </c>
      <c r="B629" s="20" t="s">
        <v>850</v>
      </c>
      <c r="C629" s="21" t="n">
        <v>103300</v>
      </c>
      <c r="D629" s="20" t="s">
        <v>56</v>
      </c>
      <c r="E629" s="20" t="s">
        <v>57</v>
      </c>
      <c r="F629" s="20" t="s">
        <v>58</v>
      </c>
      <c r="G629" s="20" t="s">
        <v>59</v>
      </c>
      <c r="H629" s="22" t="n">
        <v>1034</v>
      </c>
      <c r="I629" s="22"/>
      <c r="J629" s="15" t="s">
        <v>655</v>
      </c>
    </row>
    <row r="630" customFormat="false" ht="22.5" hidden="true" customHeight="false" outlineLevel="0" collapsed="false">
      <c r="A630" s="20" t="s">
        <v>849</v>
      </c>
      <c r="B630" s="20" t="s">
        <v>850</v>
      </c>
      <c r="C630" s="21" t="n">
        <v>103500</v>
      </c>
      <c r="D630" s="20" t="s">
        <v>787</v>
      </c>
      <c r="E630" s="20" t="s">
        <v>97</v>
      </c>
      <c r="F630" s="20" t="s">
        <v>58</v>
      </c>
      <c r="G630" s="20" t="s">
        <v>59</v>
      </c>
      <c r="H630" s="22" t="n">
        <v>1036</v>
      </c>
      <c r="I630" s="22"/>
      <c r="J630" s="15" t="s">
        <v>788</v>
      </c>
    </row>
    <row r="631" customFormat="false" ht="11.25" hidden="true" customHeight="false" outlineLevel="0" collapsed="false">
      <c r="A631" s="20" t="s">
        <v>849</v>
      </c>
      <c r="B631" s="20" t="s">
        <v>850</v>
      </c>
      <c r="C631" s="21" t="n">
        <v>103600</v>
      </c>
      <c r="D631" s="20" t="s">
        <v>782</v>
      </c>
      <c r="E631" s="20" t="s">
        <v>783</v>
      </c>
      <c r="F631" s="20" t="s">
        <v>145</v>
      </c>
      <c r="G631" s="20" t="s">
        <v>146</v>
      </c>
      <c r="H631" s="22" t="n">
        <v>1037</v>
      </c>
      <c r="I631" s="22"/>
      <c r="J631" s="15" t="s">
        <v>789</v>
      </c>
    </row>
    <row r="632" customFormat="false" ht="33.75" hidden="true" customHeight="false" outlineLevel="0" collapsed="false">
      <c r="A632" s="20" t="s">
        <v>849</v>
      </c>
      <c r="B632" s="20" t="s">
        <v>850</v>
      </c>
      <c r="C632" s="21" t="n">
        <v>103700</v>
      </c>
      <c r="D632" s="20" t="s">
        <v>846</v>
      </c>
      <c r="E632" s="20" t="s">
        <v>847</v>
      </c>
      <c r="F632" s="20" t="s">
        <v>145</v>
      </c>
      <c r="G632" s="20" t="s">
        <v>146</v>
      </c>
      <c r="H632" s="22" t="n">
        <v>1038</v>
      </c>
      <c r="I632" s="22"/>
      <c r="J632" s="15" t="s">
        <v>851</v>
      </c>
    </row>
    <row r="633" customFormat="false" ht="22.5" hidden="true" customHeight="false" outlineLevel="0" collapsed="false">
      <c r="A633" s="20" t="s">
        <v>852</v>
      </c>
      <c r="B633" s="20" t="s">
        <v>853</v>
      </c>
      <c r="C633" s="21" t="n">
        <v>63400</v>
      </c>
      <c r="D633" s="20" t="s">
        <v>56</v>
      </c>
      <c r="E633" s="20" t="s">
        <v>57</v>
      </c>
      <c r="F633" s="20" t="s">
        <v>58</v>
      </c>
      <c r="G633" s="20" t="s">
        <v>59</v>
      </c>
      <c r="H633" s="22" t="n">
        <v>634</v>
      </c>
      <c r="I633" s="22"/>
      <c r="J633" s="15" t="s">
        <v>60</v>
      </c>
    </row>
    <row r="634" customFormat="false" ht="78.75" hidden="true" customHeight="false" outlineLevel="0" collapsed="false">
      <c r="A634" s="20" t="s">
        <v>852</v>
      </c>
      <c r="B634" s="20" t="s">
        <v>853</v>
      </c>
      <c r="C634" s="21" t="n">
        <v>63600</v>
      </c>
      <c r="D634" s="20" t="s">
        <v>61</v>
      </c>
      <c r="E634" s="20" t="s">
        <v>62</v>
      </c>
      <c r="F634" s="20" t="s">
        <v>63</v>
      </c>
      <c r="G634" s="20" t="s">
        <v>64</v>
      </c>
      <c r="H634" s="22" t="n">
        <v>636</v>
      </c>
      <c r="I634" s="22" t="s">
        <v>65</v>
      </c>
      <c r="J634" s="15" t="s">
        <v>854</v>
      </c>
    </row>
    <row r="635" customFormat="false" ht="22.5" hidden="true" customHeight="false" outlineLevel="0" collapsed="false">
      <c r="A635" s="20" t="s">
        <v>852</v>
      </c>
      <c r="B635" s="20" t="s">
        <v>853</v>
      </c>
      <c r="C635" s="21" t="n">
        <v>63700</v>
      </c>
      <c r="D635" s="20" t="s">
        <v>67</v>
      </c>
      <c r="E635" s="20" t="s">
        <v>68</v>
      </c>
      <c r="F635" s="20" t="s">
        <v>63</v>
      </c>
      <c r="G635" s="20" t="s">
        <v>69</v>
      </c>
      <c r="H635" s="22" t="n">
        <v>637</v>
      </c>
      <c r="I635" s="22"/>
      <c r="J635" s="15" t="s">
        <v>70</v>
      </c>
    </row>
    <row r="636" customFormat="false" ht="11.25" hidden="true" customHeight="false" outlineLevel="0" collapsed="false">
      <c r="A636" s="20" t="s">
        <v>852</v>
      </c>
      <c r="B636" s="20" t="s">
        <v>853</v>
      </c>
      <c r="C636" s="21" t="n">
        <v>63800</v>
      </c>
      <c r="D636" s="20" t="s">
        <v>71</v>
      </c>
      <c r="E636" s="20" t="s">
        <v>72</v>
      </c>
      <c r="F636" s="20" t="s">
        <v>73</v>
      </c>
      <c r="G636" s="20" t="s">
        <v>74</v>
      </c>
      <c r="H636" s="22" t="n">
        <v>638</v>
      </c>
      <c r="I636" s="22" t="s">
        <v>65</v>
      </c>
      <c r="J636" s="15" t="s">
        <v>75</v>
      </c>
    </row>
    <row r="637" customFormat="false" ht="11.25" hidden="true" customHeight="false" outlineLevel="0" collapsed="false">
      <c r="A637" s="20" t="s">
        <v>852</v>
      </c>
      <c r="B637" s="20" t="s">
        <v>853</v>
      </c>
      <c r="C637" s="21" t="n">
        <v>63900</v>
      </c>
      <c r="D637" s="20" t="s">
        <v>76</v>
      </c>
      <c r="E637" s="20" t="s">
        <v>77</v>
      </c>
      <c r="F637" s="20" t="s">
        <v>73</v>
      </c>
      <c r="G637" s="20" t="s">
        <v>74</v>
      </c>
      <c r="H637" s="22" t="n">
        <v>639</v>
      </c>
      <c r="I637" s="22" t="s">
        <v>65</v>
      </c>
      <c r="J637" s="15" t="s">
        <v>78</v>
      </c>
    </row>
    <row r="638" customFormat="false" ht="22.5" hidden="true" customHeight="false" outlineLevel="0" collapsed="false">
      <c r="A638" s="20" t="s">
        <v>852</v>
      </c>
      <c r="B638" s="20" t="s">
        <v>853</v>
      </c>
      <c r="C638" s="21" t="n">
        <v>64000</v>
      </c>
      <c r="D638" s="20" t="s">
        <v>79</v>
      </c>
      <c r="E638" s="20" t="s">
        <v>80</v>
      </c>
      <c r="F638" s="20" t="s">
        <v>81</v>
      </c>
      <c r="G638" s="20" t="s">
        <v>82</v>
      </c>
      <c r="H638" s="22" t="n">
        <v>640</v>
      </c>
      <c r="I638" s="22" t="s">
        <v>65</v>
      </c>
      <c r="J638" s="15" t="s">
        <v>83</v>
      </c>
    </row>
    <row r="639" customFormat="false" ht="11.25" hidden="true" customHeight="false" outlineLevel="0" collapsed="false">
      <c r="A639" s="20" t="s">
        <v>852</v>
      </c>
      <c r="B639" s="20" t="s">
        <v>853</v>
      </c>
      <c r="C639" s="21" t="n">
        <v>64100</v>
      </c>
      <c r="D639" s="20" t="s">
        <v>92</v>
      </c>
      <c r="E639" s="20" t="s">
        <v>93</v>
      </c>
      <c r="F639" s="20" t="s">
        <v>73</v>
      </c>
      <c r="G639" s="20" t="s">
        <v>94</v>
      </c>
      <c r="H639" s="22" t="n">
        <v>641</v>
      </c>
      <c r="I639" s="22"/>
      <c r="J639" s="15" t="s">
        <v>95</v>
      </c>
    </row>
    <row r="640" customFormat="false" ht="11.25" hidden="true" customHeight="false" outlineLevel="0" collapsed="false">
      <c r="A640" s="20" t="s">
        <v>852</v>
      </c>
      <c r="B640" s="20" t="s">
        <v>853</v>
      </c>
      <c r="C640" s="21" t="n">
        <v>64200</v>
      </c>
      <c r="D640" s="20" t="s">
        <v>96</v>
      </c>
      <c r="E640" s="20" t="s">
        <v>97</v>
      </c>
      <c r="F640" s="20" t="s">
        <v>63</v>
      </c>
      <c r="G640" s="20" t="s">
        <v>69</v>
      </c>
      <c r="H640" s="22" t="n">
        <v>642</v>
      </c>
      <c r="I640" s="22"/>
      <c r="J640" s="15" t="s">
        <v>98</v>
      </c>
    </row>
    <row r="641" customFormat="false" ht="11.25" hidden="true" customHeight="false" outlineLevel="0" collapsed="false">
      <c r="A641" s="20" t="s">
        <v>852</v>
      </c>
      <c r="B641" s="20" t="s">
        <v>853</v>
      </c>
      <c r="C641" s="21" t="n">
        <v>64300</v>
      </c>
      <c r="D641" s="20" t="s">
        <v>99</v>
      </c>
      <c r="E641" s="20" t="s">
        <v>100</v>
      </c>
      <c r="F641" s="20" t="s">
        <v>101</v>
      </c>
      <c r="G641" s="20" t="s">
        <v>102</v>
      </c>
      <c r="H641" s="22" t="n">
        <v>643</v>
      </c>
      <c r="I641" s="22" t="s">
        <v>65</v>
      </c>
      <c r="J641" s="15" t="s">
        <v>103</v>
      </c>
    </row>
    <row r="642" customFormat="false" ht="67.5" hidden="true" customHeight="false" outlineLevel="0" collapsed="false">
      <c r="A642" s="20" t="s">
        <v>852</v>
      </c>
      <c r="B642" s="20" t="s">
        <v>853</v>
      </c>
      <c r="C642" s="21" t="n">
        <v>64400</v>
      </c>
      <c r="D642" s="20" t="s">
        <v>128</v>
      </c>
      <c r="E642" s="20" t="s">
        <v>129</v>
      </c>
      <c r="F642" s="20" t="s">
        <v>130</v>
      </c>
      <c r="G642" s="20" t="s">
        <v>131</v>
      </c>
      <c r="H642" s="22" t="n">
        <v>644</v>
      </c>
      <c r="I642" s="22"/>
      <c r="J642" s="15" t="s">
        <v>132</v>
      </c>
    </row>
    <row r="643" customFormat="false" ht="56.25" hidden="true" customHeight="false" outlineLevel="0" collapsed="false">
      <c r="A643" s="20" t="s">
        <v>852</v>
      </c>
      <c r="B643" s="20" t="s">
        <v>853</v>
      </c>
      <c r="C643" s="21" t="n">
        <v>64500</v>
      </c>
      <c r="D643" s="20" t="s">
        <v>416</v>
      </c>
      <c r="E643" s="20" t="s">
        <v>696</v>
      </c>
      <c r="F643" s="20" t="s">
        <v>130</v>
      </c>
      <c r="G643" s="20" t="s">
        <v>131</v>
      </c>
      <c r="H643" s="22" t="n">
        <v>645</v>
      </c>
      <c r="I643" s="22" t="s">
        <v>65</v>
      </c>
      <c r="J643" s="15" t="s">
        <v>417</v>
      </c>
    </row>
    <row r="644" customFormat="false" ht="22.5" hidden="true" customHeight="false" outlineLevel="0" collapsed="false">
      <c r="A644" s="20" t="s">
        <v>852</v>
      </c>
      <c r="B644" s="20" t="s">
        <v>853</v>
      </c>
      <c r="C644" s="21" t="n">
        <v>64600</v>
      </c>
      <c r="D644" s="20" t="s">
        <v>418</v>
      </c>
      <c r="E644" s="20" t="s">
        <v>419</v>
      </c>
      <c r="F644" s="20" t="s">
        <v>112</v>
      </c>
      <c r="G644" s="20" t="s">
        <v>113</v>
      </c>
      <c r="H644" s="22" t="n">
        <v>646</v>
      </c>
      <c r="I644" s="22" t="s">
        <v>65</v>
      </c>
      <c r="J644" s="15" t="s">
        <v>138</v>
      </c>
    </row>
    <row r="645" customFormat="false" ht="56.25" hidden="true" customHeight="false" outlineLevel="0" collapsed="false">
      <c r="A645" s="20" t="s">
        <v>852</v>
      </c>
      <c r="B645" s="20" t="s">
        <v>853</v>
      </c>
      <c r="C645" s="21" t="n">
        <v>64700</v>
      </c>
      <c r="D645" s="20" t="s">
        <v>420</v>
      </c>
      <c r="E645" s="20" t="s">
        <v>421</v>
      </c>
      <c r="F645" s="20" t="s">
        <v>130</v>
      </c>
      <c r="G645" s="20" t="s">
        <v>131</v>
      </c>
      <c r="H645" s="22" t="n">
        <v>647</v>
      </c>
      <c r="I645" s="22" t="s">
        <v>65</v>
      </c>
      <c r="J645" s="15" t="s">
        <v>422</v>
      </c>
    </row>
    <row r="646" customFormat="false" ht="22.5" hidden="true" customHeight="false" outlineLevel="0" collapsed="false">
      <c r="A646" s="20" t="s">
        <v>852</v>
      </c>
      <c r="B646" s="20" t="s">
        <v>853</v>
      </c>
      <c r="C646" s="21" t="n">
        <v>64800</v>
      </c>
      <c r="D646" s="20" t="s">
        <v>423</v>
      </c>
      <c r="E646" s="20" t="s">
        <v>424</v>
      </c>
      <c r="F646" s="20" t="s">
        <v>112</v>
      </c>
      <c r="G646" s="20" t="s">
        <v>113</v>
      </c>
      <c r="H646" s="22" t="n">
        <v>648</v>
      </c>
      <c r="I646" s="22" t="s">
        <v>65</v>
      </c>
      <c r="J646" s="15" t="s">
        <v>138</v>
      </c>
    </row>
    <row r="647" customFormat="false" ht="101.25" hidden="true" customHeight="false" outlineLevel="0" collapsed="false">
      <c r="A647" s="20" t="s">
        <v>852</v>
      </c>
      <c r="B647" s="20" t="s">
        <v>853</v>
      </c>
      <c r="C647" s="21" t="n">
        <v>64900</v>
      </c>
      <c r="D647" s="20" t="s">
        <v>306</v>
      </c>
      <c r="E647" s="20" t="s">
        <v>307</v>
      </c>
      <c r="F647" s="20" t="s">
        <v>308</v>
      </c>
      <c r="G647" s="20" t="s">
        <v>309</v>
      </c>
      <c r="H647" s="22" t="n">
        <v>649</v>
      </c>
      <c r="I647" s="22" t="s">
        <v>65</v>
      </c>
      <c r="J647" s="15" t="s">
        <v>310</v>
      </c>
    </row>
    <row r="648" customFormat="false" ht="45" hidden="true" customHeight="false" outlineLevel="0" collapsed="false">
      <c r="A648" s="20" t="s">
        <v>852</v>
      </c>
      <c r="B648" s="20" t="s">
        <v>853</v>
      </c>
      <c r="C648" s="21" t="n">
        <v>65000</v>
      </c>
      <c r="D648" s="20" t="s">
        <v>311</v>
      </c>
      <c r="E648" s="20" t="s">
        <v>312</v>
      </c>
      <c r="F648" s="20" t="s">
        <v>313</v>
      </c>
      <c r="G648" s="20" t="s">
        <v>314</v>
      </c>
      <c r="H648" s="22" t="n">
        <v>650</v>
      </c>
      <c r="I648" s="22"/>
      <c r="J648" s="15" t="s">
        <v>315</v>
      </c>
    </row>
    <row r="649" customFormat="false" ht="11.25" hidden="true" customHeight="false" outlineLevel="0" collapsed="false">
      <c r="A649" s="20" t="s">
        <v>852</v>
      </c>
      <c r="B649" s="20" t="s">
        <v>853</v>
      </c>
      <c r="C649" s="21" t="n">
        <v>65100</v>
      </c>
      <c r="D649" s="20" t="s">
        <v>855</v>
      </c>
      <c r="E649" s="20" t="s">
        <v>856</v>
      </c>
      <c r="F649" s="20" t="s">
        <v>125</v>
      </c>
      <c r="G649" s="20" t="s">
        <v>126</v>
      </c>
      <c r="H649" s="22" t="n">
        <v>651</v>
      </c>
      <c r="I649" s="22"/>
      <c r="J649" s="15" t="s">
        <v>857</v>
      </c>
    </row>
    <row r="650" customFormat="false" ht="67.5" hidden="true" customHeight="false" outlineLevel="0" collapsed="false">
      <c r="A650" s="20" t="s">
        <v>852</v>
      </c>
      <c r="B650" s="20" t="s">
        <v>853</v>
      </c>
      <c r="C650" s="21" t="n">
        <v>65200</v>
      </c>
      <c r="D650" s="20" t="s">
        <v>191</v>
      </c>
      <c r="E650" s="20" t="s">
        <v>192</v>
      </c>
      <c r="F650" s="20" t="s">
        <v>112</v>
      </c>
      <c r="G650" s="20" t="s">
        <v>113</v>
      </c>
      <c r="H650" s="22" t="n">
        <v>652</v>
      </c>
      <c r="I650" s="22" t="s">
        <v>65</v>
      </c>
      <c r="J650" s="15" t="s">
        <v>193</v>
      </c>
    </row>
    <row r="651" customFormat="false" ht="11.25" hidden="true" customHeight="false" outlineLevel="0" collapsed="false">
      <c r="A651" s="20" t="s">
        <v>852</v>
      </c>
      <c r="B651" s="20" t="s">
        <v>853</v>
      </c>
      <c r="C651" s="21" t="n">
        <v>65300</v>
      </c>
      <c r="D651" s="20" t="s">
        <v>320</v>
      </c>
      <c r="E651" s="20" t="s">
        <v>321</v>
      </c>
      <c r="F651" s="20" t="s">
        <v>125</v>
      </c>
      <c r="G651" s="20" t="s">
        <v>126</v>
      </c>
      <c r="H651" s="22" t="n">
        <v>653</v>
      </c>
      <c r="I651" s="22"/>
      <c r="J651" s="15" t="s">
        <v>322</v>
      </c>
    </row>
    <row r="652" customFormat="false" ht="11.25" hidden="true" customHeight="false" outlineLevel="0" collapsed="false">
      <c r="A652" s="20" t="s">
        <v>852</v>
      </c>
      <c r="B652" s="20" t="s">
        <v>853</v>
      </c>
      <c r="C652" s="21" t="n">
        <v>65400</v>
      </c>
      <c r="D652" s="20" t="s">
        <v>194</v>
      </c>
      <c r="E652" s="20" t="s">
        <v>195</v>
      </c>
      <c r="F652" s="20" t="s">
        <v>125</v>
      </c>
      <c r="G652" s="20" t="s">
        <v>126</v>
      </c>
      <c r="H652" s="22" t="n">
        <v>654</v>
      </c>
      <c r="I652" s="22"/>
      <c r="J652" s="15" t="s">
        <v>196</v>
      </c>
    </row>
    <row r="653" customFormat="false" ht="56.25" hidden="true" customHeight="false" outlineLevel="0" collapsed="false">
      <c r="A653" s="20" t="s">
        <v>852</v>
      </c>
      <c r="B653" s="20" t="s">
        <v>853</v>
      </c>
      <c r="C653" s="21" t="n">
        <v>65500</v>
      </c>
      <c r="D653" s="20" t="s">
        <v>215</v>
      </c>
      <c r="E653" s="20" t="s">
        <v>216</v>
      </c>
      <c r="F653" s="20" t="s">
        <v>112</v>
      </c>
      <c r="G653" s="20" t="s">
        <v>113</v>
      </c>
      <c r="H653" s="22" t="n">
        <v>655</v>
      </c>
      <c r="I653" s="22" t="s">
        <v>65</v>
      </c>
      <c r="J653" s="15" t="s">
        <v>217</v>
      </c>
    </row>
    <row r="654" customFormat="false" ht="22.5" hidden="true" customHeight="false" outlineLevel="0" collapsed="false">
      <c r="A654" s="20" t="s">
        <v>852</v>
      </c>
      <c r="B654" s="20" t="s">
        <v>853</v>
      </c>
      <c r="C654" s="21" t="n">
        <v>65600</v>
      </c>
      <c r="D654" s="20" t="s">
        <v>222</v>
      </c>
      <c r="E654" s="20" t="s">
        <v>223</v>
      </c>
      <c r="F654" s="20" t="s">
        <v>58</v>
      </c>
      <c r="G654" s="20" t="s">
        <v>220</v>
      </c>
      <c r="H654" s="22" t="n">
        <v>656</v>
      </c>
      <c r="I654" s="22"/>
      <c r="J654" s="15" t="s">
        <v>221</v>
      </c>
    </row>
    <row r="655" customFormat="false" ht="22.5" hidden="true" customHeight="false" outlineLevel="0" collapsed="false">
      <c r="A655" s="20" t="s">
        <v>852</v>
      </c>
      <c r="B655" s="20" t="s">
        <v>853</v>
      </c>
      <c r="C655" s="21" t="n">
        <v>65700</v>
      </c>
      <c r="D655" s="20" t="s">
        <v>528</v>
      </c>
      <c r="E655" s="20" t="s">
        <v>531</v>
      </c>
      <c r="F655" s="20" t="s">
        <v>58</v>
      </c>
      <c r="G655" s="20" t="s">
        <v>220</v>
      </c>
      <c r="H655" s="22" t="n">
        <v>657</v>
      </c>
      <c r="I655" s="22"/>
      <c r="J655" s="15" t="s">
        <v>221</v>
      </c>
    </row>
    <row r="656" customFormat="false" ht="22.5" hidden="true" customHeight="false" outlineLevel="0" collapsed="false">
      <c r="A656" s="20" t="s">
        <v>852</v>
      </c>
      <c r="B656" s="20" t="s">
        <v>853</v>
      </c>
      <c r="C656" s="21" t="n">
        <v>65800</v>
      </c>
      <c r="D656" s="20" t="s">
        <v>530</v>
      </c>
      <c r="E656" s="20" t="s">
        <v>531</v>
      </c>
      <c r="F656" s="20" t="s">
        <v>58</v>
      </c>
      <c r="G656" s="20" t="s">
        <v>220</v>
      </c>
      <c r="H656" s="22" t="n">
        <v>658</v>
      </c>
      <c r="I656" s="22"/>
      <c r="J656" s="15" t="s">
        <v>221</v>
      </c>
    </row>
    <row r="657" customFormat="false" ht="22.5" hidden="true" customHeight="false" outlineLevel="0" collapsed="false">
      <c r="A657" s="20" t="s">
        <v>852</v>
      </c>
      <c r="B657" s="20" t="s">
        <v>853</v>
      </c>
      <c r="C657" s="21" t="n">
        <v>65900</v>
      </c>
      <c r="D657" s="20" t="s">
        <v>328</v>
      </c>
      <c r="E657" s="20" t="s">
        <v>329</v>
      </c>
      <c r="F657" s="20" t="s">
        <v>58</v>
      </c>
      <c r="G657" s="20" t="s">
        <v>220</v>
      </c>
      <c r="H657" s="22" t="n">
        <v>659</v>
      </c>
      <c r="I657" s="22"/>
      <c r="J657" s="15" t="s">
        <v>221</v>
      </c>
    </row>
    <row r="658" customFormat="false" ht="11.25" hidden="true" customHeight="false" outlineLevel="0" collapsed="false">
      <c r="A658" s="20" t="s">
        <v>852</v>
      </c>
      <c r="B658" s="20" t="s">
        <v>853</v>
      </c>
      <c r="C658" s="21" t="n">
        <v>66000</v>
      </c>
      <c r="D658" s="20" t="s">
        <v>238</v>
      </c>
      <c r="E658" s="20" t="s">
        <v>239</v>
      </c>
      <c r="F658" s="20" t="s">
        <v>240</v>
      </c>
      <c r="G658" s="20" t="s">
        <v>241</v>
      </c>
      <c r="H658" s="22" t="n">
        <v>660</v>
      </c>
      <c r="I658" s="22"/>
      <c r="J658" s="15" t="s">
        <v>4</v>
      </c>
    </row>
    <row r="659" customFormat="false" ht="22.5" hidden="true" customHeight="false" outlineLevel="0" collapsed="false">
      <c r="A659" s="20" t="s">
        <v>858</v>
      </c>
      <c r="B659" s="20" t="s">
        <v>859</v>
      </c>
      <c r="C659" s="21" t="n">
        <v>66300</v>
      </c>
      <c r="D659" s="20" t="s">
        <v>56</v>
      </c>
      <c r="E659" s="20" t="s">
        <v>57</v>
      </c>
      <c r="F659" s="20" t="s">
        <v>58</v>
      </c>
      <c r="G659" s="20" t="s">
        <v>59</v>
      </c>
      <c r="H659" s="22" t="n">
        <v>663</v>
      </c>
      <c r="I659" s="22"/>
      <c r="J659" s="15" t="s">
        <v>860</v>
      </c>
    </row>
    <row r="660" customFormat="false" ht="22.5" hidden="true" customHeight="false" outlineLevel="0" collapsed="false">
      <c r="A660" s="20" t="s">
        <v>858</v>
      </c>
      <c r="B660" s="20" t="s">
        <v>859</v>
      </c>
      <c r="C660" s="21" t="n">
        <v>66500</v>
      </c>
      <c r="D660" s="20" t="s">
        <v>136</v>
      </c>
      <c r="E660" s="20" t="s">
        <v>137</v>
      </c>
      <c r="F660" s="20" t="s">
        <v>112</v>
      </c>
      <c r="G660" s="20" t="s">
        <v>113</v>
      </c>
      <c r="H660" s="22" t="n">
        <v>665</v>
      </c>
      <c r="I660" s="22"/>
      <c r="J660" s="15" t="s">
        <v>138</v>
      </c>
    </row>
    <row r="661" customFormat="false" ht="56.25" hidden="true" customHeight="false" outlineLevel="0" collapsed="false">
      <c r="A661" s="20" t="s">
        <v>858</v>
      </c>
      <c r="B661" s="20" t="s">
        <v>859</v>
      </c>
      <c r="C661" s="21" t="n">
        <v>66600</v>
      </c>
      <c r="D661" s="20" t="s">
        <v>337</v>
      </c>
      <c r="E661" s="20" t="s">
        <v>338</v>
      </c>
      <c r="F661" s="20" t="s">
        <v>130</v>
      </c>
      <c r="G661" s="20" t="s">
        <v>131</v>
      </c>
      <c r="H661" s="22" t="n">
        <v>666</v>
      </c>
      <c r="I661" s="22"/>
      <c r="J661" s="15" t="s">
        <v>339</v>
      </c>
    </row>
    <row r="662" customFormat="false" ht="78.75" hidden="true" customHeight="false" outlineLevel="0" collapsed="false">
      <c r="A662" s="20" t="s">
        <v>858</v>
      </c>
      <c r="B662" s="20" t="s">
        <v>859</v>
      </c>
      <c r="C662" s="21" t="n">
        <v>66700</v>
      </c>
      <c r="D662" s="20" t="s">
        <v>133</v>
      </c>
      <c r="E662" s="20" t="s">
        <v>134</v>
      </c>
      <c r="F662" s="20" t="s">
        <v>130</v>
      </c>
      <c r="G662" s="20" t="s">
        <v>131</v>
      </c>
      <c r="H662" s="22" t="n">
        <v>667</v>
      </c>
      <c r="I662" s="22"/>
      <c r="J662" s="15" t="s">
        <v>340</v>
      </c>
    </row>
    <row r="663" customFormat="false" ht="11.25" hidden="true" customHeight="false" outlineLevel="0" collapsed="false">
      <c r="A663" s="20" t="s">
        <v>858</v>
      </c>
      <c r="B663" s="20" t="s">
        <v>859</v>
      </c>
      <c r="C663" s="21" t="n">
        <v>66800</v>
      </c>
      <c r="D663" s="20" t="s">
        <v>341</v>
      </c>
      <c r="E663" s="20" t="s">
        <v>341</v>
      </c>
      <c r="F663" s="20" t="s">
        <v>308</v>
      </c>
      <c r="G663" s="20" t="s">
        <v>309</v>
      </c>
      <c r="H663" s="22" t="n">
        <v>668</v>
      </c>
      <c r="I663" s="22"/>
      <c r="J663" s="15" t="s">
        <v>342</v>
      </c>
    </row>
    <row r="664" customFormat="false" ht="11.25" hidden="true" customHeight="false" outlineLevel="0" collapsed="false">
      <c r="A664" s="20" t="s">
        <v>858</v>
      </c>
      <c r="B664" s="20" t="s">
        <v>859</v>
      </c>
      <c r="C664" s="21" t="n">
        <v>66900</v>
      </c>
      <c r="D664" s="20" t="s">
        <v>343</v>
      </c>
      <c r="E664" s="20" t="s">
        <v>343</v>
      </c>
      <c r="F664" s="20" t="s">
        <v>120</v>
      </c>
      <c r="G664" s="20" t="s">
        <v>121</v>
      </c>
      <c r="H664" s="22" t="n">
        <v>669</v>
      </c>
      <c r="I664" s="22"/>
      <c r="J664" s="15" t="s">
        <v>344</v>
      </c>
    </row>
    <row r="665" customFormat="false" ht="11.25" hidden="true" customHeight="false" outlineLevel="0" collapsed="false">
      <c r="A665" s="20" t="s">
        <v>858</v>
      </c>
      <c r="B665" s="20" t="s">
        <v>859</v>
      </c>
      <c r="C665" s="21" t="n">
        <v>67000</v>
      </c>
      <c r="D665" s="20" t="s">
        <v>345</v>
      </c>
      <c r="E665" s="20" t="s">
        <v>345</v>
      </c>
      <c r="F665" s="20" t="s">
        <v>346</v>
      </c>
      <c r="G665" s="20" t="s">
        <v>347</v>
      </c>
      <c r="H665" s="22" t="n">
        <v>670</v>
      </c>
      <c r="I665" s="22"/>
      <c r="J665" s="15" t="s">
        <v>348</v>
      </c>
    </row>
    <row r="666" customFormat="false" ht="11.25" hidden="true" customHeight="false" outlineLevel="0" collapsed="false">
      <c r="A666" s="20" t="s">
        <v>858</v>
      </c>
      <c r="B666" s="20" t="s">
        <v>859</v>
      </c>
      <c r="C666" s="21" t="n">
        <v>67100</v>
      </c>
      <c r="D666" s="20" t="s">
        <v>349</v>
      </c>
      <c r="E666" s="20" t="s">
        <v>350</v>
      </c>
      <c r="F666" s="20" t="s">
        <v>125</v>
      </c>
      <c r="G666" s="20" t="s">
        <v>126</v>
      </c>
      <c r="H666" s="22" t="n">
        <v>671</v>
      </c>
      <c r="I666" s="22"/>
      <c r="J666" s="15" t="s">
        <v>351</v>
      </c>
    </row>
    <row r="667" customFormat="false" ht="22.5" hidden="true" customHeight="false" outlineLevel="0" collapsed="false">
      <c r="A667" s="20" t="s">
        <v>858</v>
      </c>
      <c r="B667" s="20" t="s">
        <v>859</v>
      </c>
      <c r="C667" s="21" t="n">
        <v>67200</v>
      </c>
      <c r="D667" s="20" t="s">
        <v>352</v>
      </c>
      <c r="E667" s="20" t="s">
        <v>353</v>
      </c>
      <c r="F667" s="20" t="s">
        <v>58</v>
      </c>
      <c r="G667" s="20" t="s">
        <v>220</v>
      </c>
      <c r="H667" s="22" t="n">
        <v>672</v>
      </c>
      <c r="I667" s="22"/>
      <c r="J667" s="15" t="s">
        <v>221</v>
      </c>
    </row>
    <row r="668" customFormat="false" ht="22.5" hidden="true" customHeight="false" outlineLevel="0" collapsed="false">
      <c r="A668" s="20" t="s">
        <v>858</v>
      </c>
      <c r="B668" s="20" t="s">
        <v>859</v>
      </c>
      <c r="C668" s="21" t="n">
        <v>67300</v>
      </c>
      <c r="D668" s="20" t="s">
        <v>224</v>
      </c>
      <c r="E668" s="20" t="s">
        <v>225</v>
      </c>
      <c r="F668" s="20" t="s">
        <v>58</v>
      </c>
      <c r="G668" s="20" t="s">
        <v>220</v>
      </c>
      <c r="H668" s="22" t="n">
        <v>673</v>
      </c>
      <c r="I668" s="22"/>
      <c r="J668" s="15" t="s">
        <v>221</v>
      </c>
    </row>
    <row r="669" customFormat="false" ht="22.5" hidden="true" customHeight="false" outlineLevel="0" collapsed="false">
      <c r="A669" s="20" t="s">
        <v>858</v>
      </c>
      <c r="B669" s="20" t="s">
        <v>859</v>
      </c>
      <c r="C669" s="21" t="n">
        <v>67400</v>
      </c>
      <c r="D669" s="20" t="s">
        <v>354</v>
      </c>
      <c r="E669" s="20" t="s">
        <v>355</v>
      </c>
      <c r="F669" s="20" t="s">
        <v>58</v>
      </c>
      <c r="G669" s="20" t="s">
        <v>220</v>
      </c>
      <c r="H669" s="22" t="n">
        <v>674</v>
      </c>
      <c r="I669" s="22"/>
      <c r="J669" s="15" t="s">
        <v>221</v>
      </c>
    </row>
    <row r="670" customFormat="false" ht="22.5" hidden="true" customHeight="false" outlineLevel="0" collapsed="false">
      <c r="A670" s="20" t="s">
        <v>858</v>
      </c>
      <c r="B670" s="20" t="s">
        <v>859</v>
      </c>
      <c r="C670" s="21" t="n">
        <v>67500</v>
      </c>
      <c r="D670" s="20" t="s">
        <v>356</v>
      </c>
      <c r="E670" s="20" t="s">
        <v>357</v>
      </c>
      <c r="F670" s="20" t="s">
        <v>58</v>
      </c>
      <c r="G670" s="20" t="s">
        <v>220</v>
      </c>
      <c r="H670" s="22" t="n">
        <v>675</v>
      </c>
      <c r="I670" s="22"/>
      <c r="J670" s="15" t="s">
        <v>221</v>
      </c>
    </row>
    <row r="671" customFormat="false" ht="22.5" hidden="true" customHeight="false" outlineLevel="0" collapsed="false">
      <c r="A671" s="20" t="s">
        <v>858</v>
      </c>
      <c r="B671" s="20" t="s">
        <v>859</v>
      </c>
      <c r="C671" s="21" t="n">
        <v>67600</v>
      </c>
      <c r="D671" s="20" t="s">
        <v>358</v>
      </c>
      <c r="E671" s="20" t="s">
        <v>359</v>
      </c>
      <c r="F671" s="20" t="s">
        <v>58</v>
      </c>
      <c r="G671" s="20" t="s">
        <v>220</v>
      </c>
      <c r="H671" s="22" t="n">
        <v>676</v>
      </c>
      <c r="I671" s="22"/>
      <c r="J671" s="15" t="s">
        <v>221</v>
      </c>
    </row>
    <row r="672" customFormat="false" ht="22.5" hidden="true" customHeight="false" outlineLevel="0" collapsed="false">
      <c r="A672" s="20" t="s">
        <v>861</v>
      </c>
      <c r="B672" s="20" t="s">
        <v>862</v>
      </c>
      <c r="C672" s="21" t="n">
        <v>67900</v>
      </c>
      <c r="D672" s="20" t="s">
        <v>56</v>
      </c>
      <c r="E672" s="20" t="s">
        <v>57</v>
      </c>
      <c r="F672" s="20" t="s">
        <v>58</v>
      </c>
      <c r="G672" s="20" t="s">
        <v>59</v>
      </c>
      <c r="H672" s="22" t="n">
        <v>679</v>
      </c>
      <c r="I672" s="22"/>
      <c r="J672" s="15" t="s">
        <v>60</v>
      </c>
    </row>
    <row r="673" customFormat="false" ht="90" hidden="true" customHeight="false" outlineLevel="0" collapsed="false">
      <c r="A673" s="20" t="s">
        <v>861</v>
      </c>
      <c r="B673" s="20" t="s">
        <v>862</v>
      </c>
      <c r="C673" s="21" t="n">
        <v>68100</v>
      </c>
      <c r="D673" s="20" t="s">
        <v>61</v>
      </c>
      <c r="E673" s="20" t="s">
        <v>62</v>
      </c>
      <c r="F673" s="20" t="s">
        <v>63</v>
      </c>
      <c r="G673" s="20" t="s">
        <v>64</v>
      </c>
      <c r="H673" s="22" t="n">
        <v>681</v>
      </c>
      <c r="I673" s="22" t="s">
        <v>65</v>
      </c>
      <c r="J673" s="15" t="s">
        <v>792</v>
      </c>
    </row>
    <row r="674" customFormat="false" ht="22.5" hidden="true" customHeight="false" outlineLevel="0" collapsed="false">
      <c r="A674" s="20" t="s">
        <v>861</v>
      </c>
      <c r="B674" s="20" t="s">
        <v>862</v>
      </c>
      <c r="C674" s="21" t="n">
        <v>68200</v>
      </c>
      <c r="D674" s="20" t="s">
        <v>67</v>
      </c>
      <c r="E674" s="20" t="s">
        <v>863</v>
      </c>
      <c r="F674" s="20" t="s">
        <v>63</v>
      </c>
      <c r="G674" s="20" t="s">
        <v>69</v>
      </c>
      <c r="H674" s="22" t="n">
        <v>682</v>
      </c>
      <c r="I674" s="22"/>
      <c r="J674" s="15" t="s">
        <v>70</v>
      </c>
    </row>
    <row r="675" customFormat="false" ht="33.75" hidden="true" customHeight="false" outlineLevel="0" collapsed="false">
      <c r="A675" s="20" t="s">
        <v>861</v>
      </c>
      <c r="B675" s="20" t="s">
        <v>862</v>
      </c>
      <c r="C675" s="21" t="n">
        <v>68300</v>
      </c>
      <c r="D675" s="20" t="s">
        <v>560</v>
      </c>
      <c r="E675" s="20" t="s">
        <v>561</v>
      </c>
      <c r="F675" s="20" t="s">
        <v>562</v>
      </c>
      <c r="G675" s="20" t="s">
        <v>563</v>
      </c>
      <c r="H675" s="22" t="n">
        <v>683</v>
      </c>
      <c r="I675" s="22" t="s">
        <v>65</v>
      </c>
      <c r="J675" s="15" t="s">
        <v>794</v>
      </c>
    </row>
    <row r="676" customFormat="false" ht="11.25" hidden="true" customHeight="false" outlineLevel="0" collapsed="false">
      <c r="A676" s="20" t="s">
        <v>861</v>
      </c>
      <c r="B676" s="20" t="s">
        <v>862</v>
      </c>
      <c r="C676" s="21" t="n">
        <v>117300</v>
      </c>
      <c r="D676" s="20" t="s">
        <v>805</v>
      </c>
      <c r="E676" s="20" t="s">
        <v>806</v>
      </c>
      <c r="F676" s="20" t="s">
        <v>81</v>
      </c>
      <c r="G676" s="20" t="s">
        <v>82</v>
      </c>
      <c r="H676" s="22" t="n">
        <v>1286</v>
      </c>
      <c r="I676" s="22"/>
      <c r="J676" s="23" t="s">
        <v>807</v>
      </c>
    </row>
    <row r="677" customFormat="false" ht="11.25" hidden="true" customHeight="false" outlineLevel="0" collapsed="false">
      <c r="A677" s="20" t="s">
        <v>861</v>
      </c>
      <c r="B677" s="20" t="s">
        <v>862</v>
      </c>
      <c r="C677" s="21" t="n">
        <v>117400</v>
      </c>
      <c r="D677" s="20" t="s">
        <v>864</v>
      </c>
      <c r="E677" s="20" t="s">
        <v>809</v>
      </c>
      <c r="F677" s="20" t="s">
        <v>81</v>
      </c>
      <c r="G677" s="20" t="s">
        <v>82</v>
      </c>
      <c r="H677" s="22" t="n">
        <v>1287</v>
      </c>
      <c r="I677" s="22"/>
      <c r="J677" s="15" t="s">
        <v>865</v>
      </c>
    </row>
    <row r="678" customFormat="false" ht="22.5" hidden="true" customHeight="false" outlineLevel="0" collapsed="false">
      <c r="A678" s="20" t="s">
        <v>861</v>
      </c>
      <c r="B678" s="20" t="s">
        <v>862</v>
      </c>
      <c r="C678" s="21" t="n">
        <v>117500</v>
      </c>
      <c r="D678" s="20" t="s">
        <v>866</v>
      </c>
      <c r="E678" s="20" t="s">
        <v>867</v>
      </c>
      <c r="F678" s="20" t="s">
        <v>155</v>
      </c>
      <c r="G678" s="20" t="s">
        <v>156</v>
      </c>
      <c r="H678" s="22" t="n">
        <v>1288</v>
      </c>
      <c r="I678" s="22"/>
      <c r="J678" s="15" t="s">
        <v>868</v>
      </c>
    </row>
    <row r="679" customFormat="false" ht="22.5" hidden="true" customHeight="false" outlineLevel="0" collapsed="false">
      <c r="A679" s="20" t="s">
        <v>861</v>
      </c>
      <c r="B679" s="20" t="s">
        <v>862</v>
      </c>
      <c r="C679" s="21" t="n">
        <v>68500</v>
      </c>
      <c r="D679" s="20" t="s">
        <v>869</v>
      </c>
      <c r="E679" s="20" t="s">
        <v>870</v>
      </c>
      <c r="F679" s="20" t="s">
        <v>155</v>
      </c>
      <c r="G679" s="20" t="s">
        <v>156</v>
      </c>
      <c r="H679" s="22" t="n">
        <v>685</v>
      </c>
      <c r="I679" s="22"/>
      <c r="J679" s="15" t="s">
        <v>871</v>
      </c>
    </row>
    <row r="680" customFormat="false" ht="11.25" hidden="true" customHeight="false" outlineLevel="0" collapsed="false">
      <c r="A680" s="20" t="s">
        <v>861</v>
      </c>
      <c r="B680" s="20" t="s">
        <v>862</v>
      </c>
      <c r="C680" s="21" t="n">
        <v>68600</v>
      </c>
      <c r="D680" s="20" t="s">
        <v>872</v>
      </c>
      <c r="E680" s="20" t="s">
        <v>824</v>
      </c>
      <c r="F680" s="20" t="s">
        <v>125</v>
      </c>
      <c r="G680" s="20" t="s">
        <v>126</v>
      </c>
      <c r="H680" s="22" t="n">
        <v>686</v>
      </c>
      <c r="I680" s="22"/>
      <c r="J680" s="15" t="s">
        <v>825</v>
      </c>
    </row>
    <row r="681" customFormat="false" ht="11.25" hidden="true" customHeight="false" outlineLevel="0" collapsed="false">
      <c r="A681" s="20" t="s">
        <v>861</v>
      </c>
      <c r="B681" s="20" t="s">
        <v>862</v>
      </c>
      <c r="C681" s="21" t="n">
        <v>68700</v>
      </c>
      <c r="D681" s="20" t="s">
        <v>873</v>
      </c>
      <c r="E681" s="20" t="s">
        <v>815</v>
      </c>
      <c r="F681" s="20" t="s">
        <v>81</v>
      </c>
      <c r="G681" s="20" t="s">
        <v>82</v>
      </c>
      <c r="H681" s="22" t="n">
        <v>687</v>
      </c>
      <c r="I681" s="22"/>
      <c r="J681" s="15" t="s">
        <v>816</v>
      </c>
    </row>
    <row r="682" customFormat="false" ht="22.5" hidden="true" customHeight="false" outlineLevel="0" collapsed="false">
      <c r="A682" s="20" t="s">
        <v>861</v>
      </c>
      <c r="B682" s="20" t="s">
        <v>862</v>
      </c>
      <c r="C682" s="21" t="n">
        <v>101900</v>
      </c>
      <c r="D682" s="20" t="s">
        <v>606</v>
      </c>
      <c r="E682" s="20" t="s">
        <v>607</v>
      </c>
      <c r="F682" s="20" t="s">
        <v>81</v>
      </c>
      <c r="G682" s="20" t="s">
        <v>82</v>
      </c>
      <c r="H682" s="22" t="n">
        <v>1019</v>
      </c>
      <c r="I682" s="22" t="s">
        <v>65</v>
      </c>
      <c r="J682" s="15" t="s">
        <v>608</v>
      </c>
    </row>
    <row r="683" customFormat="false" ht="67.5" hidden="true" customHeight="false" outlineLevel="0" collapsed="false">
      <c r="A683" s="20" t="s">
        <v>861</v>
      </c>
      <c r="B683" s="20" t="s">
        <v>862</v>
      </c>
      <c r="C683" s="21" t="n">
        <v>68800</v>
      </c>
      <c r="D683" s="20" t="s">
        <v>191</v>
      </c>
      <c r="E683" s="20" t="s">
        <v>192</v>
      </c>
      <c r="F683" s="20" t="s">
        <v>112</v>
      </c>
      <c r="G683" s="20" t="s">
        <v>113</v>
      </c>
      <c r="H683" s="22" t="n">
        <v>688</v>
      </c>
      <c r="I683" s="22" t="s">
        <v>65</v>
      </c>
      <c r="J683" s="15" t="s">
        <v>193</v>
      </c>
    </row>
    <row r="684" customFormat="false" ht="11.25" hidden="true" customHeight="false" outlineLevel="0" collapsed="false">
      <c r="A684" s="20" t="s">
        <v>861</v>
      </c>
      <c r="B684" s="20" t="s">
        <v>862</v>
      </c>
      <c r="C684" s="21" t="n">
        <v>68900</v>
      </c>
      <c r="D684" s="20" t="s">
        <v>194</v>
      </c>
      <c r="E684" s="20" t="s">
        <v>195</v>
      </c>
      <c r="F684" s="20" t="s">
        <v>125</v>
      </c>
      <c r="G684" s="20" t="s">
        <v>126</v>
      </c>
      <c r="H684" s="22" t="n">
        <v>689</v>
      </c>
      <c r="I684" s="22"/>
      <c r="J684" s="15" t="s">
        <v>196</v>
      </c>
    </row>
    <row r="685" customFormat="false" ht="56.25" hidden="true" customHeight="false" outlineLevel="0" collapsed="false">
      <c r="A685" s="20" t="s">
        <v>861</v>
      </c>
      <c r="B685" s="20" t="s">
        <v>862</v>
      </c>
      <c r="C685" s="21" t="n">
        <v>69000</v>
      </c>
      <c r="D685" s="20" t="s">
        <v>215</v>
      </c>
      <c r="E685" s="20" t="s">
        <v>216</v>
      </c>
      <c r="F685" s="20" t="s">
        <v>112</v>
      </c>
      <c r="G685" s="20" t="s">
        <v>113</v>
      </c>
      <c r="H685" s="22" t="n">
        <v>690</v>
      </c>
      <c r="I685" s="22" t="s">
        <v>65</v>
      </c>
      <c r="J685" s="15" t="s">
        <v>217</v>
      </c>
    </row>
    <row r="686" customFormat="false" ht="22.5" hidden="true" customHeight="false" outlineLevel="0" collapsed="false">
      <c r="A686" s="20" t="s">
        <v>861</v>
      </c>
      <c r="B686" s="20" t="s">
        <v>862</v>
      </c>
      <c r="C686" s="21" t="n">
        <v>69100</v>
      </c>
      <c r="D686" s="20" t="s">
        <v>614</v>
      </c>
      <c r="E686" s="20" t="s">
        <v>615</v>
      </c>
      <c r="F686" s="20" t="s">
        <v>58</v>
      </c>
      <c r="G686" s="20" t="s">
        <v>220</v>
      </c>
      <c r="H686" s="22" t="n">
        <v>691</v>
      </c>
      <c r="I686" s="22"/>
      <c r="J686" s="15" t="s">
        <v>221</v>
      </c>
    </row>
    <row r="687" customFormat="false" ht="22.5" hidden="true" customHeight="false" outlineLevel="0" collapsed="false">
      <c r="A687" s="20" t="s">
        <v>861</v>
      </c>
      <c r="B687" s="20" t="s">
        <v>862</v>
      </c>
      <c r="C687" s="21" t="n">
        <v>69200</v>
      </c>
      <c r="D687" s="20" t="s">
        <v>874</v>
      </c>
      <c r="E687" s="20" t="s">
        <v>875</v>
      </c>
      <c r="F687" s="20" t="s">
        <v>58</v>
      </c>
      <c r="G687" s="20" t="s">
        <v>220</v>
      </c>
      <c r="H687" s="22" t="n">
        <v>692</v>
      </c>
      <c r="I687" s="22"/>
      <c r="J687" s="15" t="s">
        <v>221</v>
      </c>
    </row>
    <row r="688" customFormat="false" ht="22.5" hidden="true" customHeight="false" outlineLevel="0" collapsed="false">
      <c r="A688" s="20" t="s">
        <v>861</v>
      </c>
      <c r="B688" s="20" t="s">
        <v>862</v>
      </c>
      <c r="C688" s="21" t="n">
        <v>119300</v>
      </c>
      <c r="D688" s="20" t="s">
        <v>876</v>
      </c>
      <c r="E688" s="20" t="s">
        <v>877</v>
      </c>
      <c r="F688" s="20" t="s">
        <v>58</v>
      </c>
      <c r="G688" s="20" t="s">
        <v>220</v>
      </c>
      <c r="H688" s="22" t="n">
        <v>1307</v>
      </c>
      <c r="I688" s="22"/>
      <c r="J688" s="15" t="s">
        <v>221</v>
      </c>
    </row>
    <row r="689" customFormat="false" ht="11.25" hidden="true" customHeight="false" outlineLevel="0" collapsed="false">
      <c r="A689" s="20" t="s">
        <v>861</v>
      </c>
      <c r="B689" s="20" t="s">
        <v>862</v>
      </c>
      <c r="C689" s="21" t="n">
        <v>69300</v>
      </c>
      <c r="D689" s="20" t="s">
        <v>238</v>
      </c>
      <c r="E689" s="20" t="s">
        <v>239</v>
      </c>
      <c r="F689" s="20" t="s">
        <v>240</v>
      </c>
      <c r="G689" s="20" t="s">
        <v>241</v>
      </c>
      <c r="H689" s="22" t="n">
        <v>693</v>
      </c>
      <c r="I689" s="22"/>
      <c r="J689" s="15" t="s">
        <v>4</v>
      </c>
    </row>
    <row r="690" s="30" customFormat="true" ht="11.25" hidden="true" customHeight="false" outlineLevel="0" collapsed="false">
      <c r="A690" s="25" t="s">
        <v>878</v>
      </c>
      <c r="B690" s="25" t="s">
        <v>879</v>
      </c>
      <c r="C690" s="26" t="n">
        <v>69600</v>
      </c>
      <c r="D690" s="25" t="s">
        <v>56</v>
      </c>
      <c r="E690" s="25" t="s">
        <v>57</v>
      </c>
      <c r="F690" s="25" t="s">
        <v>58</v>
      </c>
      <c r="G690" s="25" t="s">
        <v>59</v>
      </c>
      <c r="H690" s="27" t="n">
        <v>696</v>
      </c>
      <c r="I690" s="28"/>
      <c r="J690" s="29" t="str">
        <f aca="false">+$J$353</f>
        <v>Indicare se l'impianto di potabilizzazione è dotato di sistema di rimozione dei metalli pesanti.</v>
      </c>
    </row>
    <row r="691" s="30" customFormat="true" ht="11.25" hidden="true" customHeight="false" outlineLevel="0" collapsed="false">
      <c r="A691" s="25" t="s">
        <v>878</v>
      </c>
      <c r="B691" s="25" t="s">
        <v>879</v>
      </c>
      <c r="C691" s="26" t="n">
        <v>69800</v>
      </c>
      <c r="D691" s="25" t="s">
        <v>631</v>
      </c>
      <c r="E691" s="25" t="s">
        <v>632</v>
      </c>
      <c r="F691" s="25" t="s">
        <v>63</v>
      </c>
      <c r="G691" s="25" t="s">
        <v>141</v>
      </c>
      <c r="H691" s="27" t="n">
        <v>698</v>
      </c>
      <c r="I691" s="28"/>
      <c r="J691" s="29" t="str">
        <f aca="false">+$J$354</f>
        <v>Indicare se l'impianto di potabilizzazione è dotato di sistema di rimozione dei trialometani.</v>
      </c>
    </row>
    <row r="692" s="30" customFormat="true" ht="11.25" hidden="true" customHeight="false" outlineLevel="0" collapsed="false">
      <c r="A692" s="25" t="s">
        <v>878</v>
      </c>
      <c r="B692" s="25" t="s">
        <v>879</v>
      </c>
      <c r="C692" s="26" t="n">
        <v>69900</v>
      </c>
      <c r="D692" s="25" t="s">
        <v>634</v>
      </c>
      <c r="E692" s="25" t="s">
        <v>635</v>
      </c>
      <c r="F692" s="25" t="s">
        <v>112</v>
      </c>
      <c r="G692" s="25" t="s">
        <v>113</v>
      </c>
      <c r="H692" s="27" t="n">
        <v>699</v>
      </c>
      <c r="I692" s="28"/>
      <c r="J692" s="29" t="str">
        <f aca="false">+$J$355</f>
        <v>Indicare se l'impianto di potabilizzazione è dotato di sistema di rimozione degli organoalogenati.</v>
      </c>
    </row>
    <row r="693" s="30" customFormat="true" ht="22.5" hidden="true" customHeight="false" outlineLevel="0" collapsed="false">
      <c r="A693" s="25" t="s">
        <v>878</v>
      </c>
      <c r="B693" s="25" t="s">
        <v>879</v>
      </c>
      <c r="C693" s="26" t="n">
        <v>70000</v>
      </c>
      <c r="D693" s="25" t="s">
        <v>136</v>
      </c>
      <c r="E693" s="25" t="s">
        <v>137</v>
      </c>
      <c r="F693" s="25" t="s">
        <v>112</v>
      </c>
      <c r="G693" s="25" t="s">
        <v>113</v>
      </c>
      <c r="H693" s="27" t="n">
        <v>700</v>
      </c>
      <c r="I693" s="28" t="s">
        <v>65</v>
      </c>
      <c r="J693" s="33" t="str">
        <f aca="false">+$J$22</f>
        <v>Indicare se l'utilizzo previsto per l'opera di presa è: CONTINUO (sempre funzionante), PERIODICO (per es. stagionale), OCCASIONALE (per es. in casi di emergenza).</v>
      </c>
    </row>
    <row r="694" s="30" customFormat="true" ht="56.25" hidden="true" customHeight="false" outlineLevel="0" collapsed="false">
      <c r="A694" s="25" t="s">
        <v>878</v>
      </c>
      <c r="B694" s="25" t="s">
        <v>879</v>
      </c>
      <c r="C694" s="26" t="n">
        <v>70100</v>
      </c>
      <c r="D694" s="25" t="s">
        <v>401</v>
      </c>
      <c r="E694" s="25" t="s">
        <v>401</v>
      </c>
      <c r="F694" s="25" t="s">
        <v>303</v>
      </c>
      <c r="G694" s="25" t="s">
        <v>836</v>
      </c>
      <c r="H694" s="27" t="n">
        <v>701</v>
      </c>
      <c r="I694" s="28"/>
      <c r="J694" s="29" t="str">
        <f aca="false">+$J$357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695" s="30" customFormat="true" ht="22.5" hidden="true" customHeight="false" outlineLevel="0" collapsed="false">
      <c r="A695" s="25" t="s">
        <v>878</v>
      </c>
      <c r="B695" s="25" t="s">
        <v>879</v>
      </c>
      <c r="C695" s="26" t="n">
        <v>70200</v>
      </c>
      <c r="D695" s="25" t="s">
        <v>130</v>
      </c>
      <c r="E695" s="25" t="s">
        <v>639</v>
      </c>
      <c r="F695" s="25" t="s">
        <v>130</v>
      </c>
      <c r="G695" s="25" t="s">
        <v>131</v>
      </c>
      <c r="H695" s="27" t="n">
        <v>702</v>
      </c>
      <c r="I695" s="28"/>
      <c r="J695" s="29" t="str">
        <f aca="false">+$J$358</f>
        <v>Indice di confidenza del dato: indica il grado di affidabilità della specifica informazione secondo la scala di qualità del dato definita in tabella. VEDI TABELLA</v>
      </c>
    </row>
    <row r="696" s="30" customFormat="true" ht="22.5" hidden="true" customHeight="false" outlineLevel="0" collapsed="false">
      <c r="A696" s="25" t="s">
        <v>878</v>
      </c>
      <c r="B696" s="25" t="s">
        <v>879</v>
      </c>
      <c r="C696" s="26" t="n">
        <v>120000</v>
      </c>
      <c r="D696" s="25" t="s">
        <v>837</v>
      </c>
      <c r="E696" s="25" t="s">
        <v>838</v>
      </c>
      <c r="F696" s="25" t="s">
        <v>112</v>
      </c>
      <c r="G696" s="25" t="s">
        <v>113</v>
      </c>
      <c r="H696" s="27" t="n">
        <v>1451</v>
      </c>
      <c r="I696" s="28" t="s">
        <v>65</v>
      </c>
      <c r="J696" s="29" t="s">
        <v>839</v>
      </c>
    </row>
    <row r="697" s="30" customFormat="true" ht="11.25" hidden="true" customHeight="false" outlineLevel="0" collapsed="false">
      <c r="A697" s="25" t="s">
        <v>878</v>
      </c>
      <c r="B697" s="25" t="s">
        <v>879</v>
      </c>
      <c r="C697" s="26" t="n">
        <v>70300</v>
      </c>
      <c r="D697" s="25" t="s">
        <v>840</v>
      </c>
      <c r="E697" s="25" t="s">
        <v>841</v>
      </c>
      <c r="F697" s="25" t="s">
        <v>125</v>
      </c>
      <c r="G697" s="25" t="s">
        <v>126</v>
      </c>
      <c r="H697" s="27" t="n">
        <v>703</v>
      </c>
      <c r="I697" s="28" t="s">
        <v>65</v>
      </c>
      <c r="J697" s="29" t="s">
        <v>880</v>
      </c>
    </row>
    <row r="698" s="30" customFormat="true" ht="22.5" hidden="true" customHeight="false" outlineLevel="0" collapsed="false">
      <c r="A698" s="25" t="s">
        <v>878</v>
      </c>
      <c r="B698" s="25" t="s">
        <v>879</v>
      </c>
      <c r="C698" s="26" t="n">
        <v>70400</v>
      </c>
      <c r="D698" s="25" t="s">
        <v>399</v>
      </c>
      <c r="E698" s="25" t="s">
        <v>399</v>
      </c>
      <c r="F698" s="25" t="s">
        <v>562</v>
      </c>
      <c r="G698" s="25" t="s">
        <v>563</v>
      </c>
      <c r="H698" s="27" t="n">
        <v>704</v>
      </c>
      <c r="I698" s="28"/>
      <c r="J698" s="29" t="str">
        <f aca="false">+$J$360</f>
        <v>Indice di confidenza del dato: indica il grado di affidabilità della specifica informazione secondo la scala di qualità del dato definita in tabella. VEDI TABELLA</v>
      </c>
    </row>
    <row r="699" s="30" customFormat="true" ht="22.5" hidden="true" customHeight="false" outlineLevel="0" collapsed="false">
      <c r="A699" s="25" t="s">
        <v>878</v>
      </c>
      <c r="B699" s="25" t="s">
        <v>879</v>
      </c>
      <c r="C699" s="26" t="n">
        <v>70500</v>
      </c>
      <c r="D699" s="25" t="s">
        <v>645</v>
      </c>
      <c r="E699" s="25" t="s">
        <v>646</v>
      </c>
      <c r="F699" s="25" t="s">
        <v>58</v>
      </c>
      <c r="G699" s="25" t="s">
        <v>220</v>
      </c>
      <c r="H699" s="27" t="n">
        <v>705</v>
      </c>
      <c r="I699" s="28"/>
      <c r="J699" s="33" t="str">
        <f aca="false">+$J$47</f>
        <v>Indice di confidenza del dato: indica il grado di affidabilità della specifica informazione secondo la scala di qualità del dato definita in tabella. VEDI TABELLA</v>
      </c>
    </row>
    <row r="700" s="30" customFormat="true" ht="22.5" hidden="true" customHeight="false" outlineLevel="0" collapsed="false">
      <c r="A700" s="25" t="s">
        <v>878</v>
      </c>
      <c r="B700" s="25" t="s">
        <v>879</v>
      </c>
      <c r="C700" s="26" t="n">
        <v>70600</v>
      </c>
      <c r="D700" s="25" t="s">
        <v>647</v>
      </c>
      <c r="E700" s="25" t="s">
        <v>648</v>
      </c>
      <c r="F700" s="25" t="s">
        <v>58</v>
      </c>
      <c r="G700" s="25" t="s">
        <v>220</v>
      </c>
      <c r="H700" s="27" t="n">
        <v>706</v>
      </c>
      <c r="I700" s="28"/>
      <c r="J700" s="33" t="str">
        <f aca="false">+$J$47</f>
        <v>Indice di confidenza del dato: indica il grado di affidabilità della specifica informazione secondo la scala di qualità del dato definita in tabella. VEDI TABELLA</v>
      </c>
    </row>
    <row r="701" s="30" customFormat="true" ht="22.5" hidden="true" customHeight="false" outlineLevel="0" collapsed="false">
      <c r="A701" s="25" t="s">
        <v>878</v>
      </c>
      <c r="B701" s="25" t="s">
        <v>879</v>
      </c>
      <c r="C701" s="26" t="n">
        <v>70700</v>
      </c>
      <c r="D701" s="25" t="s">
        <v>649</v>
      </c>
      <c r="E701" s="25" t="s">
        <v>650</v>
      </c>
      <c r="F701" s="25" t="s">
        <v>58</v>
      </c>
      <c r="G701" s="25" t="s">
        <v>220</v>
      </c>
      <c r="H701" s="27" t="n">
        <v>707</v>
      </c>
      <c r="I701" s="28"/>
      <c r="J701" s="33" t="str">
        <f aca="false">+$J$47</f>
        <v>Indice di confidenza del dato: indica il grado di affidabilità della specifica informazione secondo la scala di qualità del dato definita in tabella. VEDI TABELLA</v>
      </c>
    </row>
    <row r="702" s="30" customFormat="true" ht="22.5" hidden="true" customHeight="false" outlineLevel="0" collapsed="false">
      <c r="A702" s="25" t="s">
        <v>878</v>
      </c>
      <c r="B702" s="25" t="s">
        <v>879</v>
      </c>
      <c r="C702" s="26" t="n">
        <v>70800</v>
      </c>
      <c r="D702" s="25" t="s">
        <v>651</v>
      </c>
      <c r="E702" s="25" t="s">
        <v>652</v>
      </c>
      <c r="F702" s="25" t="s">
        <v>58</v>
      </c>
      <c r="G702" s="25" t="s">
        <v>220</v>
      </c>
      <c r="H702" s="27" t="n">
        <v>708</v>
      </c>
      <c r="I702" s="28"/>
      <c r="J702" s="33" t="str">
        <f aca="false">+$J$47</f>
        <v>Indice di confidenza del dato: indica il grado di affidabilità della specifica informazione secondo la scala di qualità del dato definita in tabella. VEDI TABELLA</v>
      </c>
    </row>
    <row r="703" s="30" customFormat="true" ht="45" hidden="true" customHeight="false" outlineLevel="0" collapsed="false">
      <c r="A703" s="25" t="s">
        <v>878</v>
      </c>
      <c r="B703" s="25" t="s">
        <v>879</v>
      </c>
      <c r="C703" s="31" t="n">
        <v>102000</v>
      </c>
      <c r="D703" s="25" t="s">
        <v>842</v>
      </c>
      <c r="E703" s="28" t="s">
        <v>843</v>
      </c>
      <c r="F703" s="32" t="s">
        <v>125</v>
      </c>
      <c r="G703" s="32" t="s">
        <v>126</v>
      </c>
      <c r="H703" s="27" t="n">
        <v>1020</v>
      </c>
      <c r="I703" s="28"/>
      <c r="J703" s="29" t="s">
        <v>881</v>
      </c>
    </row>
    <row r="704" customFormat="false" ht="22.5" hidden="true" customHeight="false" outlineLevel="0" collapsed="false">
      <c r="A704" s="20" t="s">
        <v>882</v>
      </c>
      <c r="B704" s="20" t="s">
        <v>883</v>
      </c>
      <c r="C704" s="21" t="n">
        <v>71100</v>
      </c>
      <c r="D704" s="20" t="s">
        <v>56</v>
      </c>
      <c r="E704" s="20" t="s">
        <v>57</v>
      </c>
      <c r="F704" s="20" t="s">
        <v>58</v>
      </c>
      <c r="G704" s="20" t="s">
        <v>59</v>
      </c>
      <c r="H704" s="22" t="n">
        <v>711</v>
      </c>
      <c r="I704" s="22"/>
      <c r="J704" s="15" t="s">
        <v>655</v>
      </c>
    </row>
    <row r="705" customFormat="false" ht="22.5" hidden="true" customHeight="false" outlineLevel="0" collapsed="false">
      <c r="A705" s="20" t="s">
        <v>882</v>
      </c>
      <c r="B705" s="20" t="s">
        <v>883</v>
      </c>
      <c r="C705" s="21" t="n">
        <v>71300</v>
      </c>
      <c r="D705" s="20" t="s">
        <v>99</v>
      </c>
      <c r="E705" s="20" t="s">
        <v>100</v>
      </c>
      <c r="F705" s="20" t="s">
        <v>101</v>
      </c>
      <c r="G705" s="20" t="s">
        <v>102</v>
      </c>
      <c r="H705" s="22" t="n">
        <v>713</v>
      </c>
      <c r="I705" s="22"/>
      <c r="J705" s="15" t="s">
        <v>656</v>
      </c>
    </row>
    <row r="706" customFormat="false" ht="22.5" hidden="false" customHeight="false" outlineLevel="0" collapsed="false">
      <c r="A706" s="20" t="s">
        <v>884</v>
      </c>
      <c r="B706" s="20" t="s">
        <v>885</v>
      </c>
      <c r="C706" s="21" t="n">
        <v>71600</v>
      </c>
      <c r="D706" s="20" t="s">
        <v>56</v>
      </c>
      <c r="E706" s="20" t="s">
        <v>57</v>
      </c>
      <c r="F706" s="20" t="s">
        <v>58</v>
      </c>
      <c r="G706" s="20" t="s">
        <v>59</v>
      </c>
      <c r="H706" s="22" t="n">
        <v>716</v>
      </c>
      <c r="I706" s="22"/>
      <c r="J706" s="15" t="s">
        <v>60</v>
      </c>
    </row>
    <row r="707" customFormat="false" ht="56.25" hidden="false" customHeight="false" outlineLevel="0" collapsed="false">
      <c r="A707" s="20" t="s">
        <v>884</v>
      </c>
      <c r="B707" s="20" t="s">
        <v>885</v>
      </c>
      <c r="C707" s="21" t="n">
        <v>71800</v>
      </c>
      <c r="D707" s="20" t="s">
        <v>61</v>
      </c>
      <c r="E707" s="20" t="s">
        <v>62</v>
      </c>
      <c r="F707" s="20" t="s">
        <v>63</v>
      </c>
      <c r="G707" s="20" t="s">
        <v>64</v>
      </c>
      <c r="H707" s="22" t="n">
        <v>718</v>
      </c>
      <c r="I707" s="22" t="s">
        <v>65</v>
      </c>
      <c r="J707" s="15" t="s">
        <v>66</v>
      </c>
    </row>
    <row r="708" customFormat="false" ht="22.5" hidden="false" customHeight="false" outlineLevel="0" collapsed="false">
      <c r="A708" s="20" t="s">
        <v>884</v>
      </c>
      <c r="B708" s="20" t="s">
        <v>885</v>
      </c>
      <c r="C708" s="21" t="n">
        <v>71900</v>
      </c>
      <c r="D708" s="20" t="s">
        <v>67</v>
      </c>
      <c r="E708" s="20" t="s">
        <v>68</v>
      </c>
      <c r="F708" s="20" t="s">
        <v>63</v>
      </c>
      <c r="G708" s="20" t="s">
        <v>69</v>
      </c>
      <c r="H708" s="22" t="n">
        <v>719</v>
      </c>
      <c r="I708" s="22"/>
      <c r="J708" s="15" t="s">
        <v>70</v>
      </c>
    </row>
    <row r="709" customFormat="false" ht="11.25" hidden="false" customHeight="false" outlineLevel="0" collapsed="false">
      <c r="A709" s="20" t="s">
        <v>884</v>
      </c>
      <c r="B709" s="20" t="s">
        <v>885</v>
      </c>
      <c r="C709" s="21" t="n">
        <v>72000</v>
      </c>
      <c r="D709" s="20" t="s">
        <v>71</v>
      </c>
      <c r="E709" s="20" t="s">
        <v>72</v>
      </c>
      <c r="F709" s="20" t="s">
        <v>73</v>
      </c>
      <c r="G709" s="20" t="s">
        <v>74</v>
      </c>
      <c r="H709" s="22" t="n">
        <v>720</v>
      </c>
      <c r="I709" s="22" t="s">
        <v>65</v>
      </c>
      <c r="J709" s="15" t="s">
        <v>75</v>
      </c>
    </row>
    <row r="710" customFormat="false" ht="11.25" hidden="false" customHeight="false" outlineLevel="0" collapsed="false">
      <c r="A710" s="20" t="s">
        <v>884</v>
      </c>
      <c r="B710" s="20" t="s">
        <v>885</v>
      </c>
      <c r="C710" s="21" t="n">
        <v>72100</v>
      </c>
      <c r="D710" s="20" t="s">
        <v>76</v>
      </c>
      <c r="E710" s="20" t="s">
        <v>77</v>
      </c>
      <c r="F710" s="20" t="s">
        <v>73</v>
      </c>
      <c r="G710" s="20" t="s">
        <v>74</v>
      </c>
      <c r="H710" s="22" t="n">
        <v>721</v>
      </c>
      <c r="I710" s="22" t="s">
        <v>65</v>
      </c>
      <c r="J710" s="15" t="s">
        <v>78</v>
      </c>
    </row>
    <row r="711" customFormat="false" ht="22.5" hidden="false" customHeight="false" outlineLevel="0" collapsed="false">
      <c r="A711" s="20" t="s">
        <v>884</v>
      </c>
      <c r="B711" s="20" t="s">
        <v>885</v>
      </c>
      <c r="C711" s="21" t="n">
        <v>72200</v>
      </c>
      <c r="D711" s="20" t="s">
        <v>79</v>
      </c>
      <c r="E711" s="20" t="s">
        <v>80</v>
      </c>
      <c r="F711" s="20" t="s">
        <v>81</v>
      </c>
      <c r="G711" s="20" t="s">
        <v>82</v>
      </c>
      <c r="H711" s="22" t="n">
        <v>722</v>
      </c>
      <c r="I711" s="22" t="s">
        <v>65</v>
      </c>
      <c r="J711" s="15" t="s">
        <v>83</v>
      </c>
    </row>
    <row r="712" customFormat="false" ht="11.25" hidden="false" customHeight="false" outlineLevel="0" collapsed="false">
      <c r="A712" s="20" t="s">
        <v>884</v>
      </c>
      <c r="B712" s="20" t="s">
        <v>885</v>
      </c>
      <c r="C712" s="21" t="n">
        <v>72300</v>
      </c>
      <c r="D712" s="20" t="s">
        <v>92</v>
      </c>
      <c r="E712" s="20" t="s">
        <v>93</v>
      </c>
      <c r="F712" s="20" t="s">
        <v>73</v>
      </c>
      <c r="G712" s="20" t="s">
        <v>94</v>
      </c>
      <c r="H712" s="22" t="n">
        <v>723</v>
      </c>
      <c r="I712" s="22"/>
      <c r="J712" s="15" t="s">
        <v>95</v>
      </c>
    </row>
    <row r="713" customFormat="false" ht="11.25" hidden="false" customHeight="false" outlineLevel="0" collapsed="false">
      <c r="A713" s="20" t="s">
        <v>884</v>
      </c>
      <c r="B713" s="20" t="s">
        <v>885</v>
      </c>
      <c r="C713" s="21" t="n">
        <v>72400</v>
      </c>
      <c r="D713" s="20" t="s">
        <v>96</v>
      </c>
      <c r="E713" s="20" t="s">
        <v>97</v>
      </c>
      <c r="F713" s="20" t="s">
        <v>63</v>
      </c>
      <c r="G713" s="20" t="s">
        <v>69</v>
      </c>
      <c r="H713" s="22" t="n">
        <v>724</v>
      </c>
      <c r="I713" s="22"/>
      <c r="J713" s="15" t="s">
        <v>98</v>
      </c>
    </row>
    <row r="714" customFormat="false" ht="11.25" hidden="false" customHeight="false" outlineLevel="0" collapsed="false">
      <c r="A714" s="20" t="s">
        <v>884</v>
      </c>
      <c r="B714" s="20" t="s">
        <v>885</v>
      </c>
      <c r="C714" s="21" t="n">
        <v>72500</v>
      </c>
      <c r="D714" s="20" t="s">
        <v>99</v>
      </c>
      <c r="E714" s="20" t="s">
        <v>100</v>
      </c>
      <c r="F714" s="20" t="s">
        <v>101</v>
      </c>
      <c r="G714" s="20" t="s">
        <v>102</v>
      </c>
      <c r="H714" s="22" t="n">
        <v>725</v>
      </c>
      <c r="I714" s="22" t="s">
        <v>65</v>
      </c>
      <c r="J714" s="15" t="s">
        <v>103</v>
      </c>
    </row>
    <row r="715" customFormat="false" ht="11.25" hidden="false" customHeight="false" outlineLevel="0" collapsed="false">
      <c r="A715" s="20" t="s">
        <v>884</v>
      </c>
      <c r="B715" s="20" t="s">
        <v>885</v>
      </c>
      <c r="C715" s="21" t="n">
        <v>72600</v>
      </c>
      <c r="D715" s="20" t="s">
        <v>886</v>
      </c>
      <c r="E715" s="20" t="s">
        <v>887</v>
      </c>
      <c r="F715" s="20" t="s">
        <v>63</v>
      </c>
      <c r="G715" s="20" t="s">
        <v>69</v>
      </c>
      <c r="H715" s="22" t="n">
        <v>726</v>
      </c>
      <c r="I715" s="22"/>
      <c r="J715" s="15" t="s">
        <v>888</v>
      </c>
    </row>
    <row r="716" customFormat="false" ht="67.5" hidden="false" customHeight="false" outlineLevel="0" collapsed="false">
      <c r="A716" s="20" t="s">
        <v>884</v>
      </c>
      <c r="B716" s="20" t="s">
        <v>885</v>
      </c>
      <c r="C716" s="21" t="n">
        <v>72700</v>
      </c>
      <c r="D716" s="20" t="s">
        <v>128</v>
      </c>
      <c r="E716" s="20" t="s">
        <v>129</v>
      </c>
      <c r="F716" s="20" t="s">
        <v>130</v>
      </c>
      <c r="G716" s="20" t="s">
        <v>131</v>
      </c>
      <c r="H716" s="22" t="n">
        <v>727</v>
      </c>
      <c r="I716" s="22"/>
      <c r="J716" s="15" t="s">
        <v>132</v>
      </c>
    </row>
    <row r="717" customFormat="false" ht="56.25" hidden="false" customHeight="false" outlineLevel="0" collapsed="false">
      <c r="A717" s="20" t="s">
        <v>884</v>
      </c>
      <c r="B717" s="20" t="s">
        <v>885</v>
      </c>
      <c r="C717" s="21" t="n">
        <v>72800</v>
      </c>
      <c r="D717" s="20" t="s">
        <v>416</v>
      </c>
      <c r="E717" s="20" t="s">
        <v>696</v>
      </c>
      <c r="F717" s="20" t="s">
        <v>130</v>
      </c>
      <c r="G717" s="20" t="s">
        <v>131</v>
      </c>
      <c r="H717" s="22" t="n">
        <v>728</v>
      </c>
      <c r="I717" s="22" t="s">
        <v>65</v>
      </c>
      <c r="J717" s="15" t="s">
        <v>417</v>
      </c>
    </row>
    <row r="718" customFormat="false" ht="22.5" hidden="false" customHeight="false" outlineLevel="0" collapsed="false">
      <c r="A718" s="20" t="s">
        <v>884</v>
      </c>
      <c r="B718" s="20" t="s">
        <v>885</v>
      </c>
      <c r="C718" s="21" t="n">
        <v>72900</v>
      </c>
      <c r="D718" s="20" t="s">
        <v>418</v>
      </c>
      <c r="E718" s="20" t="s">
        <v>419</v>
      </c>
      <c r="F718" s="20" t="s">
        <v>112</v>
      </c>
      <c r="G718" s="20" t="s">
        <v>113</v>
      </c>
      <c r="H718" s="22" t="n">
        <v>729</v>
      </c>
      <c r="I718" s="22" t="s">
        <v>65</v>
      </c>
      <c r="J718" s="15" t="s">
        <v>138</v>
      </c>
    </row>
    <row r="719" customFormat="false" ht="101.25" hidden="false" customHeight="false" outlineLevel="0" collapsed="false">
      <c r="A719" s="20" t="s">
        <v>884</v>
      </c>
      <c r="B719" s="20" t="s">
        <v>885</v>
      </c>
      <c r="C719" s="21" t="n">
        <v>73000</v>
      </c>
      <c r="D719" s="20" t="s">
        <v>420</v>
      </c>
      <c r="E719" s="20" t="s">
        <v>421</v>
      </c>
      <c r="F719" s="20" t="s">
        <v>130</v>
      </c>
      <c r="G719" s="20" t="s">
        <v>131</v>
      </c>
      <c r="H719" s="22" t="n">
        <v>730</v>
      </c>
      <c r="I719" s="22" t="s">
        <v>65</v>
      </c>
      <c r="J719" s="15" t="s">
        <v>889</v>
      </c>
    </row>
    <row r="720" customFormat="false" ht="22.5" hidden="false" customHeight="false" outlineLevel="0" collapsed="false">
      <c r="A720" s="20" t="s">
        <v>884</v>
      </c>
      <c r="B720" s="20" t="s">
        <v>885</v>
      </c>
      <c r="C720" s="21" t="n">
        <v>73100</v>
      </c>
      <c r="D720" s="20" t="s">
        <v>423</v>
      </c>
      <c r="E720" s="20" t="s">
        <v>424</v>
      </c>
      <c r="F720" s="20" t="s">
        <v>112</v>
      </c>
      <c r="G720" s="20" t="s">
        <v>113</v>
      </c>
      <c r="H720" s="22" t="n">
        <v>731</v>
      </c>
      <c r="I720" s="22" t="s">
        <v>65</v>
      </c>
      <c r="J720" s="15" t="s">
        <v>138</v>
      </c>
    </row>
    <row r="721" customFormat="false" ht="11.25" hidden="false" customHeight="false" outlineLevel="0" collapsed="false">
      <c r="A721" s="20" t="s">
        <v>884</v>
      </c>
      <c r="B721" s="20" t="s">
        <v>885</v>
      </c>
      <c r="C721" s="21" t="n">
        <v>73200</v>
      </c>
      <c r="D721" s="20" t="s">
        <v>890</v>
      </c>
      <c r="E721" s="20" t="s">
        <v>891</v>
      </c>
      <c r="F721" s="20" t="s">
        <v>892</v>
      </c>
      <c r="G721" s="20" t="s">
        <v>893</v>
      </c>
      <c r="H721" s="22" t="n">
        <v>732</v>
      </c>
      <c r="I721" s="22" t="s">
        <v>65</v>
      </c>
      <c r="J721" s="15" t="s">
        <v>894</v>
      </c>
    </row>
    <row r="722" customFormat="false" ht="78.75" hidden="false" customHeight="false" outlineLevel="0" collapsed="false">
      <c r="A722" s="20" t="s">
        <v>884</v>
      </c>
      <c r="B722" s="20" t="s">
        <v>885</v>
      </c>
      <c r="C722" s="21" t="n">
        <v>73300</v>
      </c>
      <c r="D722" s="20" t="s">
        <v>895</v>
      </c>
      <c r="E722" s="20" t="s">
        <v>896</v>
      </c>
      <c r="F722" s="20" t="s">
        <v>892</v>
      </c>
      <c r="G722" s="20" t="s">
        <v>893</v>
      </c>
      <c r="H722" s="22" t="n">
        <v>733</v>
      </c>
      <c r="I722" s="22" t="s">
        <v>65</v>
      </c>
      <c r="J722" s="15" t="s">
        <v>897</v>
      </c>
    </row>
    <row r="723" customFormat="false" ht="67.5" hidden="false" customHeight="false" outlineLevel="0" collapsed="false">
      <c r="A723" s="20" t="s">
        <v>884</v>
      </c>
      <c r="B723" s="20" t="s">
        <v>885</v>
      </c>
      <c r="C723" s="21" t="n">
        <v>73400</v>
      </c>
      <c r="D723" s="20" t="s">
        <v>898</v>
      </c>
      <c r="E723" s="20" t="s">
        <v>899</v>
      </c>
      <c r="F723" s="20" t="s">
        <v>892</v>
      </c>
      <c r="G723" s="20" t="s">
        <v>893</v>
      </c>
      <c r="H723" s="22" t="n">
        <v>734</v>
      </c>
      <c r="I723" s="22"/>
      <c r="J723" s="15" t="s">
        <v>900</v>
      </c>
    </row>
    <row r="724" customFormat="false" ht="22.5" hidden="false" customHeight="false" outlineLevel="0" collapsed="false">
      <c r="A724" s="20" t="s">
        <v>884</v>
      </c>
      <c r="B724" s="20" t="s">
        <v>885</v>
      </c>
      <c r="C724" s="21" t="n">
        <v>73500</v>
      </c>
      <c r="D724" s="20" t="s">
        <v>901</v>
      </c>
      <c r="E724" s="20" t="s">
        <v>902</v>
      </c>
      <c r="F724" s="20" t="s">
        <v>903</v>
      </c>
      <c r="G724" s="20" t="s">
        <v>904</v>
      </c>
      <c r="H724" s="22" t="n">
        <v>735</v>
      </c>
      <c r="I724" s="22" t="s">
        <v>65</v>
      </c>
      <c r="J724" s="15" t="s">
        <v>905</v>
      </c>
    </row>
    <row r="725" customFormat="false" ht="22.5" hidden="false" customHeight="false" outlineLevel="0" collapsed="false">
      <c r="A725" s="20" t="s">
        <v>884</v>
      </c>
      <c r="B725" s="20" t="s">
        <v>885</v>
      </c>
      <c r="C725" s="21" t="n">
        <v>73600</v>
      </c>
      <c r="D725" s="20" t="s">
        <v>906</v>
      </c>
      <c r="E725" s="20" t="s">
        <v>907</v>
      </c>
      <c r="F725" s="20" t="s">
        <v>903</v>
      </c>
      <c r="G725" s="20" t="s">
        <v>904</v>
      </c>
      <c r="H725" s="22" t="n">
        <v>736</v>
      </c>
      <c r="I725" s="22" t="s">
        <v>65</v>
      </c>
      <c r="J725" s="15" t="s">
        <v>908</v>
      </c>
    </row>
    <row r="726" customFormat="false" ht="22.5" hidden="false" customHeight="false" outlineLevel="0" collapsed="false">
      <c r="A726" s="20" t="s">
        <v>884</v>
      </c>
      <c r="B726" s="20" t="s">
        <v>885</v>
      </c>
      <c r="C726" s="21" t="n">
        <v>73700</v>
      </c>
      <c r="D726" s="20" t="s">
        <v>909</v>
      </c>
      <c r="E726" s="20" t="s">
        <v>910</v>
      </c>
      <c r="F726" s="20" t="s">
        <v>155</v>
      </c>
      <c r="G726" s="20" t="s">
        <v>156</v>
      </c>
      <c r="H726" s="22" t="n">
        <v>737</v>
      </c>
      <c r="I726" s="22" t="s">
        <v>65</v>
      </c>
      <c r="J726" s="15" t="s">
        <v>911</v>
      </c>
    </row>
    <row r="727" customFormat="false" ht="22.5" hidden="false" customHeight="false" outlineLevel="0" collapsed="false">
      <c r="A727" s="20" t="s">
        <v>884</v>
      </c>
      <c r="B727" s="20" t="s">
        <v>885</v>
      </c>
      <c r="C727" s="21" t="n">
        <v>73800</v>
      </c>
      <c r="D727" s="20" t="s">
        <v>912</v>
      </c>
      <c r="E727" s="20" t="s">
        <v>913</v>
      </c>
      <c r="F727" s="20" t="s">
        <v>155</v>
      </c>
      <c r="G727" s="20" t="s">
        <v>156</v>
      </c>
      <c r="H727" s="22" t="n">
        <v>738</v>
      </c>
      <c r="I727" s="22"/>
      <c r="J727" s="15" t="s">
        <v>914</v>
      </c>
    </row>
    <row r="728" customFormat="false" ht="67.5" hidden="false" customHeight="false" outlineLevel="0" collapsed="false">
      <c r="A728" s="20" t="s">
        <v>884</v>
      </c>
      <c r="B728" s="20" t="s">
        <v>885</v>
      </c>
      <c r="C728" s="21" t="n">
        <v>73900</v>
      </c>
      <c r="D728" s="20" t="s">
        <v>191</v>
      </c>
      <c r="E728" s="20" t="s">
        <v>192</v>
      </c>
      <c r="F728" s="20" t="s">
        <v>112</v>
      </c>
      <c r="G728" s="20" t="s">
        <v>113</v>
      </c>
      <c r="H728" s="22" t="n">
        <v>739</v>
      </c>
      <c r="I728" s="22" t="s">
        <v>65</v>
      </c>
      <c r="J728" s="15" t="s">
        <v>193</v>
      </c>
    </row>
    <row r="729" customFormat="false" ht="22.5" hidden="false" customHeight="false" outlineLevel="0" collapsed="false">
      <c r="A729" s="20" t="s">
        <v>884</v>
      </c>
      <c r="B729" s="20" t="s">
        <v>885</v>
      </c>
      <c r="C729" s="21" t="n">
        <v>74000</v>
      </c>
      <c r="D729" s="20" t="s">
        <v>915</v>
      </c>
      <c r="E729" s="20" t="s">
        <v>916</v>
      </c>
      <c r="F729" s="20" t="s">
        <v>125</v>
      </c>
      <c r="G729" s="20" t="s">
        <v>126</v>
      </c>
      <c r="H729" s="22" t="n">
        <v>740</v>
      </c>
      <c r="I729" s="22"/>
      <c r="J729" s="15" t="s">
        <v>917</v>
      </c>
    </row>
    <row r="730" customFormat="false" ht="101.25" hidden="false" customHeight="false" outlineLevel="0" collapsed="false">
      <c r="A730" s="20" t="s">
        <v>884</v>
      </c>
      <c r="B730" s="20" t="s">
        <v>885</v>
      </c>
      <c r="C730" s="21" t="n">
        <v>74100</v>
      </c>
      <c r="D730" s="20" t="s">
        <v>306</v>
      </c>
      <c r="E730" s="20" t="s">
        <v>307</v>
      </c>
      <c r="F730" s="20" t="s">
        <v>308</v>
      </c>
      <c r="G730" s="20" t="s">
        <v>309</v>
      </c>
      <c r="H730" s="22" t="n">
        <v>741</v>
      </c>
      <c r="I730" s="22"/>
      <c r="J730" s="15" t="s">
        <v>310</v>
      </c>
    </row>
    <row r="731" customFormat="false" ht="45" hidden="false" customHeight="false" outlineLevel="0" collapsed="false">
      <c r="A731" s="20" t="s">
        <v>884</v>
      </c>
      <c r="B731" s="20" t="s">
        <v>885</v>
      </c>
      <c r="C731" s="21" t="n">
        <v>74200</v>
      </c>
      <c r="D731" s="20" t="s">
        <v>311</v>
      </c>
      <c r="E731" s="20" t="s">
        <v>312</v>
      </c>
      <c r="F731" s="20" t="s">
        <v>313</v>
      </c>
      <c r="G731" s="20" t="s">
        <v>314</v>
      </c>
      <c r="H731" s="22" t="n">
        <v>742</v>
      </c>
      <c r="I731" s="22"/>
      <c r="J731" s="15" t="s">
        <v>315</v>
      </c>
    </row>
    <row r="732" customFormat="false" ht="22.5" hidden="false" customHeight="false" outlineLevel="0" collapsed="false">
      <c r="A732" s="20" t="s">
        <v>884</v>
      </c>
      <c r="B732" s="20" t="s">
        <v>885</v>
      </c>
      <c r="C732" s="21" t="n">
        <v>74300</v>
      </c>
      <c r="D732" s="20" t="s">
        <v>918</v>
      </c>
      <c r="E732" s="20" t="s">
        <v>919</v>
      </c>
      <c r="F732" s="20" t="s">
        <v>313</v>
      </c>
      <c r="G732" s="20" t="s">
        <v>314</v>
      </c>
      <c r="H732" s="22" t="n">
        <v>743</v>
      </c>
      <c r="I732" s="22"/>
      <c r="J732" s="15" t="s">
        <v>920</v>
      </c>
    </row>
    <row r="733" customFormat="false" ht="22.5" hidden="false" customHeight="false" outlineLevel="0" collapsed="false">
      <c r="A733" s="20" t="s">
        <v>884</v>
      </c>
      <c r="B733" s="20" t="s">
        <v>885</v>
      </c>
      <c r="C733" s="21" t="n">
        <v>74400</v>
      </c>
      <c r="D733" s="20" t="s">
        <v>921</v>
      </c>
      <c r="E733" s="20" t="s">
        <v>437</v>
      </c>
      <c r="F733" s="20" t="s">
        <v>438</v>
      </c>
      <c r="G733" s="20" t="s">
        <v>439</v>
      </c>
      <c r="H733" s="22" t="n">
        <v>744</v>
      </c>
      <c r="I733" s="22"/>
      <c r="J733" s="15" t="s">
        <v>440</v>
      </c>
    </row>
    <row r="734" customFormat="false" ht="11.25" hidden="false" customHeight="false" outlineLevel="0" collapsed="false">
      <c r="A734" s="20" t="s">
        <v>884</v>
      </c>
      <c r="B734" s="20" t="s">
        <v>885</v>
      </c>
      <c r="C734" s="21" t="n">
        <v>102300</v>
      </c>
      <c r="D734" s="20" t="s">
        <v>447</v>
      </c>
      <c r="E734" s="20" t="s">
        <v>448</v>
      </c>
      <c r="F734" s="20" t="s">
        <v>125</v>
      </c>
      <c r="G734" s="20" t="s">
        <v>126</v>
      </c>
      <c r="H734" s="22" t="n">
        <v>1023</v>
      </c>
      <c r="I734" s="22" t="s">
        <v>65</v>
      </c>
      <c r="J734" s="15" t="s">
        <v>449</v>
      </c>
    </row>
    <row r="735" customFormat="false" ht="11.25" hidden="false" customHeight="false" outlineLevel="0" collapsed="false">
      <c r="A735" s="20" t="s">
        <v>884</v>
      </c>
      <c r="B735" s="20" t="s">
        <v>885</v>
      </c>
      <c r="C735" s="21" t="n">
        <v>102400</v>
      </c>
      <c r="D735" s="20" t="s">
        <v>450</v>
      </c>
      <c r="E735" s="20" t="s">
        <v>451</v>
      </c>
      <c r="F735" s="20" t="s">
        <v>125</v>
      </c>
      <c r="G735" s="20" t="s">
        <v>126</v>
      </c>
      <c r="H735" s="22" t="n">
        <v>1024</v>
      </c>
      <c r="I735" s="22" t="s">
        <v>65</v>
      </c>
      <c r="J735" s="15" t="s">
        <v>452</v>
      </c>
    </row>
    <row r="736" customFormat="false" ht="11.25" hidden="false" customHeight="false" outlineLevel="0" collapsed="false">
      <c r="A736" s="20" t="s">
        <v>884</v>
      </c>
      <c r="B736" s="20" t="s">
        <v>885</v>
      </c>
      <c r="C736" s="21" t="n">
        <v>74500</v>
      </c>
      <c r="D736" s="20" t="s">
        <v>922</v>
      </c>
      <c r="E736" s="20" t="s">
        <v>923</v>
      </c>
      <c r="F736" s="20" t="s">
        <v>112</v>
      </c>
      <c r="G736" s="20" t="s">
        <v>113</v>
      </c>
      <c r="H736" s="22" t="n">
        <v>745</v>
      </c>
      <c r="I736" s="22"/>
      <c r="J736" s="15" t="s">
        <v>924</v>
      </c>
    </row>
    <row r="737" customFormat="false" ht="11.25" hidden="false" customHeight="false" outlineLevel="0" collapsed="false">
      <c r="A737" s="20" t="s">
        <v>884</v>
      </c>
      <c r="B737" s="20" t="s">
        <v>885</v>
      </c>
      <c r="C737" s="21" t="n">
        <v>74600</v>
      </c>
      <c r="D737" s="20" t="s">
        <v>925</v>
      </c>
      <c r="E737" s="20" t="s">
        <v>926</v>
      </c>
      <c r="F737" s="20" t="s">
        <v>81</v>
      </c>
      <c r="G737" s="20" t="s">
        <v>82</v>
      </c>
      <c r="H737" s="22" t="n">
        <v>746</v>
      </c>
      <c r="I737" s="22"/>
      <c r="J737" s="15" t="s">
        <v>927</v>
      </c>
    </row>
    <row r="738" customFormat="false" ht="11.25" hidden="false" customHeight="false" outlineLevel="0" collapsed="false">
      <c r="A738" s="20" t="s">
        <v>884</v>
      </c>
      <c r="B738" s="20" t="s">
        <v>885</v>
      </c>
      <c r="C738" s="21" t="n">
        <v>74700</v>
      </c>
      <c r="D738" s="20" t="s">
        <v>928</v>
      </c>
      <c r="E738" s="20" t="s">
        <v>929</v>
      </c>
      <c r="F738" s="20" t="s">
        <v>125</v>
      </c>
      <c r="G738" s="20" t="s">
        <v>126</v>
      </c>
      <c r="H738" s="22" t="n">
        <v>747</v>
      </c>
      <c r="I738" s="22" t="s">
        <v>65</v>
      </c>
      <c r="J738" s="15" t="s">
        <v>930</v>
      </c>
    </row>
    <row r="739" customFormat="false" ht="11.25" hidden="false" customHeight="false" outlineLevel="0" collapsed="false">
      <c r="A739" s="20" t="s">
        <v>884</v>
      </c>
      <c r="B739" s="20" t="s">
        <v>885</v>
      </c>
      <c r="C739" s="21" t="n">
        <v>74800</v>
      </c>
      <c r="D739" s="20" t="s">
        <v>931</v>
      </c>
      <c r="E739" s="20" t="s">
        <v>932</v>
      </c>
      <c r="F739" s="20" t="s">
        <v>125</v>
      </c>
      <c r="G739" s="20" t="s">
        <v>126</v>
      </c>
      <c r="H739" s="22" t="n">
        <v>748</v>
      </c>
      <c r="I739" s="22" t="s">
        <v>65</v>
      </c>
      <c r="J739" s="15" t="s">
        <v>933</v>
      </c>
    </row>
    <row r="740" customFormat="false" ht="11.25" hidden="false" customHeight="false" outlineLevel="0" collapsed="false">
      <c r="A740" s="20" t="s">
        <v>884</v>
      </c>
      <c r="B740" s="20" t="s">
        <v>885</v>
      </c>
      <c r="C740" s="21" t="n">
        <v>74900</v>
      </c>
      <c r="D740" s="20" t="s">
        <v>934</v>
      </c>
      <c r="E740" s="20" t="s">
        <v>935</v>
      </c>
      <c r="F740" s="20" t="s">
        <v>125</v>
      </c>
      <c r="G740" s="20" t="s">
        <v>126</v>
      </c>
      <c r="H740" s="22" t="n">
        <v>749</v>
      </c>
      <c r="I740" s="22" t="s">
        <v>65</v>
      </c>
      <c r="J740" s="15" t="s">
        <v>936</v>
      </c>
    </row>
    <row r="741" customFormat="false" ht="11.25" hidden="false" customHeight="false" outlineLevel="0" collapsed="false">
      <c r="A741" s="20" t="s">
        <v>884</v>
      </c>
      <c r="B741" s="20" t="s">
        <v>885</v>
      </c>
      <c r="C741" s="21" t="n">
        <v>75000</v>
      </c>
      <c r="D741" s="20" t="s">
        <v>937</v>
      </c>
      <c r="E741" s="20" t="s">
        <v>938</v>
      </c>
      <c r="F741" s="20" t="s">
        <v>125</v>
      </c>
      <c r="G741" s="20" t="s">
        <v>126</v>
      </c>
      <c r="H741" s="22" t="n">
        <v>750</v>
      </c>
      <c r="I741" s="22" t="s">
        <v>65</v>
      </c>
      <c r="J741" s="15" t="s">
        <v>939</v>
      </c>
    </row>
    <row r="742" customFormat="false" ht="11.25" hidden="false" customHeight="false" outlineLevel="0" collapsed="false">
      <c r="A742" s="20" t="s">
        <v>884</v>
      </c>
      <c r="B742" s="20" t="s">
        <v>885</v>
      </c>
      <c r="C742" s="21" t="n">
        <v>75100</v>
      </c>
      <c r="D742" s="20" t="s">
        <v>940</v>
      </c>
      <c r="E742" s="20" t="s">
        <v>941</v>
      </c>
      <c r="F742" s="20" t="s">
        <v>125</v>
      </c>
      <c r="G742" s="20" t="s">
        <v>126</v>
      </c>
      <c r="H742" s="22" t="n">
        <v>751</v>
      </c>
      <c r="I742" s="22" t="s">
        <v>65</v>
      </c>
      <c r="J742" s="15" t="s">
        <v>942</v>
      </c>
    </row>
    <row r="743" customFormat="false" ht="11.25" hidden="false" customHeight="false" outlineLevel="0" collapsed="false">
      <c r="A743" s="20" t="s">
        <v>884</v>
      </c>
      <c r="B743" s="20" t="s">
        <v>885</v>
      </c>
      <c r="C743" s="21" t="n">
        <v>75200</v>
      </c>
      <c r="D743" s="20" t="s">
        <v>943</v>
      </c>
      <c r="E743" s="20" t="s">
        <v>944</v>
      </c>
      <c r="F743" s="20" t="s">
        <v>125</v>
      </c>
      <c r="G743" s="20" t="s">
        <v>126</v>
      </c>
      <c r="H743" s="22" t="n">
        <v>752</v>
      </c>
      <c r="I743" s="22" t="s">
        <v>65</v>
      </c>
      <c r="J743" s="15" t="s">
        <v>945</v>
      </c>
    </row>
    <row r="744" customFormat="false" ht="11.25" hidden="false" customHeight="false" outlineLevel="0" collapsed="false">
      <c r="A744" s="20" t="s">
        <v>884</v>
      </c>
      <c r="B744" s="20" t="s">
        <v>885</v>
      </c>
      <c r="C744" s="21" t="n">
        <v>75300</v>
      </c>
      <c r="D744" s="20" t="s">
        <v>946</v>
      </c>
      <c r="E744" s="20" t="s">
        <v>947</v>
      </c>
      <c r="F744" s="20" t="s">
        <v>125</v>
      </c>
      <c r="G744" s="20" t="s">
        <v>126</v>
      </c>
      <c r="H744" s="22" t="n">
        <v>753</v>
      </c>
      <c r="I744" s="22" t="s">
        <v>65</v>
      </c>
      <c r="J744" s="15" t="s">
        <v>948</v>
      </c>
    </row>
    <row r="745" customFormat="false" ht="11.25" hidden="false" customHeight="false" outlineLevel="0" collapsed="false">
      <c r="A745" s="20" t="s">
        <v>884</v>
      </c>
      <c r="B745" s="20" t="s">
        <v>885</v>
      </c>
      <c r="C745" s="21" t="n">
        <v>75400</v>
      </c>
      <c r="D745" s="20" t="s">
        <v>949</v>
      </c>
      <c r="E745" s="20" t="s">
        <v>950</v>
      </c>
      <c r="F745" s="20" t="s">
        <v>125</v>
      </c>
      <c r="G745" s="20" t="s">
        <v>126</v>
      </c>
      <c r="H745" s="22" t="n">
        <v>754</v>
      </c>
      <c r="I745" s="22" t="s">
        <v>65</v>
      </c>
      <c r="J745" s="15" t="s">
        <v>951</v>
      </c>
    </row>
    <row r="746" customFormat="false" ht="11.25" hidden="false" customHeight="false" outlineLevel="0" collapsed="false">
      <c r="A746" s="20" t="s">
        <v>884</v>
      </c>
      <c r="B746" s="20" t="s">
        <v>885</v>
      </c>
      <c r="C746" s="21" t="n">
        <v>75500</v>
      </c>
      <c r="D746" s="20" t="s">
        <v>952</v>
      </c>
      <c r="E746" s="20" t="s">
        <v>953</v>
      </c>
      <c r="F746" s="20" t="s">
        <v>125</v>
      </c>
      <c r="G746" s="20" t="s">
        <v>126</v>
      </c>
      <c r="H746" s="22" t="n">
        <v>755</v>
      </c>
      <c r="I746" s="22" t="s">
        <v>65</v>
      </c>
      <c r="J746" s="15" t="s">
        <v>954</v>
      </c>
    </row>
    <row r="747" customFormat="false" ht="22.5" hidden="false" customHeight="false" outlineLevel="0" collapsed="false">
      <c r="A747" s="20" t="s">
        <v>884</v>
      </c>
      <c r="B747" s="20" t="s">
        <v>885</v>
      </c>
      <c r="C747" s="21" t="n">
        <v>75600</v>
      </c>
      <c r="D747" s="20" t="s">
        <v>955</v>
      </c>
      <c r="E747" s="20" t="s">
        <v>956</v>
      </c>
      <c r="F747" s="20" t="s">
        <v>125</v>
      </c>
      <c r="G747" s="20" t="s">
        <v>126</v>
      </c>
      <c r="H747" s="22" t="n">
        <v>756</v>
      </c>
      <c r="I747" s="22" t="s">
        <v>65</v>
      </c>
      <c r="J747" s="15" t="s">
        <v>957</v>
      </c>
    </row>
    <row r="748" customFormat="false" ht="11.25" hidden="false" customHeight="false" outlineLevel="0" collapsed="false">
      <c r="A748" s="20" t="s">
        <v>884</v>
      </c>
      <c r="B748" s="20" t="s">
        <v>885</v>
      </c>
      <c r="C748" s="21" t="n">
        <v>75700</v>
      </c>
      <c r="D748" s="20" t="s">
        <v>958</v>
      </c>
      <c r="E748" s="20" t="s">
        <v>959</v>
      </c>
      <c r="F748" s="20" t="s">
        <v>125</v>
      </c>
      <c r="G748" s="20" t="s">
        <v>126</v>
      </c>
      <c r="H748" s="22" t="n">
        <v>757</v>
      </c>
      <c r="I748" s="22" t="s">
        <v>65</v>
      </c>
      <c r="J748" s="15" t="s">
        <v>960</v>
      </c>
    </row>
    <row r="749" customFormat="false" ht="22.5" hidden="false" customHeight="false" outlineLevel="0" collapsed="false">
      <c r="A749" s="20" t="s">
        <v>884</v>
      </c>
      <c r="B749" s="20" t="s">
        <v>885</v>
      </c>
      <c r="C749" s="21" t="n">
        <v>75800</v>
      </c>
      <c r="D749" s="20" t="s">
        <v>961</v>
      </c>
      <c r="E749" s="20" t="s">
        <v>962</v>
      </c>
      <c r="F749" s="20" t="s">
        <v>125</v>
      </c>
      <c r="G749" s="20" t="s">
        <v>126</v>
      </c>
      <c r="H749" s="22" t="n">
        <v>758</v>
      </c>
      <c r="I749" s="22" t="s">
        <v>65</v>
      </c>
      <c r="J749" s="15" t="s">
        <v>963</v>
      </c>
    </row>
    <row r="750" customFormat="false" ht="22.5" hidden="false" customHeight="false" outlineLevel="0" collapsed="false">
      <c r="A750" s="20" t="s">
        <v>884</v>
      </c>
      <c r="B750" s="20" t="s">
        <v>885</v>
      </c>
      <c r="C750" s="21" t="n">
        <v>75900</v>
      </c>
      <c r="D750" s="20" t="s">
        <v>964</v>
      </c>
      <c r="E750" s="20" t="s">
        <v>965</v>
      </c>
      <c r="F750" s="20" t="s">
        <v>125</v>
      </c>
      <c r="G750" s="20" t="s">
        <v>126</v>
      </c>
      <c r="H750" s="22" t="n">
        <v>759</v>
      </c>
      <c r="I750" s="22" t="s">
        <v>65</v>
      </c>
      <c r="J750" s="15" t="s">
        <v>966</v>
      </c>
    </row>
    <row r="751" customFormat="false" ht="11.25" hidden="false" customHeight="false" outlineLevel="0" collapsed="false">
      <c r="A751" s="20" t="s">
        <v>884</v>
      </c>
      <c r="B751" s="20" t="s">
        <v>885</v>
      </c>
      <c r="C751" s="21" t="n">
        <v>76000</v>
      </c>
      <c r="D751" s="20" t="s">
        <v>967</v>
      </c>
      <c r="E751" s="20" t="s">
        <v>968</v>
      </c>
      <c r="F751" s="20" t="s">
        <v>125</v>
      </c>
      <c r="G751" s="20" t="s">
        <v>126</v>
      </c>
      <c r="H751" s="22" t="n">
        <v>760</v>
      </c>
      <c r="I751" s="22" t="s">
        <v>65</v>
      </c>
      <c r="J751" s="15" t="s">
        <v>969</v>
      </c>
    </row>
    <row r="752" customFormat="false" ht="22.5" hidden="false" customHeight="false" outlineLevel="0" collapsed="false">
      <c r="A752" s="20" t="s">
        <v>884</v>
      </c>
      <c r="B752" s="20" t="s">
        <v>885</v>
      </c>
      <c r="C752" s="21" t="n">
        <v>76100</v>
      </c>
      <c r="D752" s="20" t="s">
        <v>970</v>
      </c>
      <c r="E752" s="20" t="s">
        <v>971</v>
      </c>
      <c r="F752" s="20" t="s">
        <v>125</v>
      </c>
      <c r="G752" s="20" t="s">
        <v>126</v>
      </c>
      <c r="H752" s="22" t="n">
        <v>761</v>
      </c>
      <c r="I752" s="22" t="s">
        <v>65</v>
      </c>
      <c r="J752" s="15" t="s">
        <v>972</v>
      </c>
    </row>
    <row r="753" customFormat="false" ht="22.5" hidden="false" customHeight="false" outlineLevel="0" collapsed="false">
      <c r="A753" s="20" t="s">
        <v>884</v>
      </c>
      <c r="B753" s="20" t="s">
        <v>885</v>
      </c>
      <c r="C753" s="21" t="n">
        <v>76200</v>
      </c>
      <c r="D753" s="20" t="s">
        <v>973</v>
      </c>
      <c r="E753" s="20" t="s">
        <v>974</v>
      </c>
      <c r="F753" s="20" t="s">
        <v>125</v>
      </c>
      <c r="G753" s="20" t="s">
        <v>126</v>
      </c>
      <c r="H753" s="22" t="n">
        <v>762</v>
      </c>
      <c r="I753" s="22" t="s">
        <v>65</v>
      </c>
      <c r="J753" s="15" t="s">
        <v>975</v>
      </c>
    </row>
    <row r="754" customFormat="false" ht="11.25" hidden="false" customHeight="false" outlineLevel="0" collapsed="false">
      <c r="A754" s="20" t="s">
        <v>884</v>
      </c>
      <c r="B754" s="20" t="s">
        <v>885</v>
      </c>
      <c r="C754" s="21" t="n">
        <v>76300</v>
      </c>
      <c r="D754" s="20" t="s">
        <v>976</v>
      </c>
      <c r="E754" s="20" t="s">
        <v>977</v>
      </c>
      <c r="F754" s="20" t="s">
        <v>125</v>
      </c>
      <c r="G754" s="20" t="s">
        <v>126</v>
      </c>
      <c r="H754" s="22" t="n">
        <v>763</v>
      </c>
      <c r="I754" s="22" t="s">
        <v>65</v>
      </c>
      <c r="J754" s="15" t="s">
        <v>978</v>
      </c>
    </row>
    <row r="755" customFormat="false" ht="22.5" hidden="false" customHeight="false" outlineLevel="0" collapsed="false">
      <c r="A755" s="20" t="s">
        <v>884</v>
      </c>
      <c r="B755" s="20" t="s">
        <v>885</v>
      </c>
      <c r="C755" s="21" t="n">
        <v>76400</v>
      </c>
      <c r="D755" s="20" t="s">
        <v>979</v>
      </c>
      <c r="E755" s="20" t="s">
        <v>980</v>
      </c>
      <c r="F755" s="20" t="s">
        <v>125</v>
      </c>
      <c r="G755" s="20" t="s">
        <v>126</v>
      </c>
      <c r="H755" s="22" t="n">
        <v>764</v>
      </c>
      <c r="I755" s="22" t="s">
        <v>65</v>
      </c>
      <c r="J755" s="15" t="s">
        <v>981</v>
      </c>
    </row>
    <row r="756" customFormat="false" ht="11.25" hidden="false" customHeight="false" outlineLevel="0" collapsed="false">
      <c r="A756" s="20" t="s">
        <v>884</v>
      </c>
      <c r="B756" s="20" t="s">
        <v>885</v>
      </c>
      <c r="C756" s="21" t="n">
        <v>76500</v>
      </c>
      <c r="D756" s="20" t="s">
        <v>982</v>
      </c>
      <c r="E756" s="20" t="s">
        <v>983</v>
      </c>
      <c r="F756" s="20" t="s">
        <v>125</v>
      </c>
      <c r="G756" s="20" t="s">
        <v>126</v>
      </c>
      <c r="H756" s="22" t="n">
        <v>765</v>
      </c>
      <c r="I756" s="22" t="s">
        <v>65</v>
      </c>
      <c r="J756" s="15" t="s">
        <v>984</v>
      </c>
    </row>
    <row r="757" customFormat="false" ht="11.25" hidden="false" customHeight="false" outlineLevel="0" collapsed="false">
      <c r="A757" s="20" t="s">
        <v>884</v>
      </c>
      <c r="B757" s="20" t="s">
        <v>885</v>
      </c>
      <c r="C757" s="21" t="n">
        <v>76600</v>
      </c>
      <c r="D757" s="20" t="s">
        <v>985</v>
      </c>
      <c r="E757" s="20" t="s">
        <v>986</v>
      </c>
      <c r="F757" s="20" t="s">
        <v>125</v>
      </c>
      <c r="G757" s="20" t="s">
        <v>126</v>
      </c>
      <c r="H757" s="22" t="n">
        <v>766</v>
      </c>
      <c r="I757" s="22" t="s">
        <v>65</v>
      </c>
      <c r="J757" s="15" t="s">
        <v>987</v>
      </c>
    </row>
    <row r="758" customFormat="false" ht="11.25" hidden="false" customHeight="false" outlineLevel="0" collapsed="false">
      <c r="A758" s="20" t="s">
        <v>884</v>
      </c>
      <c r="B758" s="20" t="s">
        <v>885</v>
      </c>
      <c r="C758" s="21" t="n">
        <v>76610</v>
      </c>
      <c r="D758" s="20" t="s">
        <v>988</v>
      </c>
      <c r="E758" s="20" t="s">
        <v>989</v>
      </c>
      <c r="F758" s="20" t="s">
        <v>125</v>
      </c>
      <c r="G758" s="20" t="s">
        <v>126</v>
      </c>
      <c r="H758" s="22" t="n">
        <v>1160</v>
      </c>
      <c r="I758" s="22"/>
      <c r="J758" s="15" t="s">
        <v>990</v>
      </c>
    </row>
    <row r="759" customFormat="false" ht="11.25" hidden="false" customHeight="false" outlineLevel="0" collapsed="false">
      <c r="A759" s="20" t="s">
        <v>884</v>
      </c>
      <c r="B759" s="20" t="s">
        <v>885</v>
      </c>
      <c r="C759" s="21" t="n">
        <v>76620</v>
      </c>
      <c r="D759" s="20" t="s">
        <v>991</v>
      </c>
      <c r="E759" s="20" t="s">
        <v>992</v>
      </c>
      <c r="F759" s="20" t="s">
        <v>125</v>
      </c>
      <c r="G759" s="20" t="s">
        <v>126</v>
      </c>
      <c r="H759" s="22" t="n">
        <v>1161</v>
      </c>
      <c r="I759" s="22"/>
      <c r="J759" s="15" t="s">
        <v>993</v>
      </c>
    </row>
    <row r="760" customFormat="false" ht="22.5" hidden="false" customHeight="false" outlineLevel="0" collapsed="false">
      <c r="A760" s="20" t="s">
        <v>884</v>
      </c>
      <c r="B760" s="20" t="s">
        <v>885</v>
      </c>
      <c r="C760" s="21" t="n">
        <v>76700</v>
      </c>
      <c r="D760" s="20" t="s">
        <v>994</v>
      </c>
      <c r="E760" s="20" t="s">
        <v>995</v>
      </c>
      <c r="F760" s="20" t="s">
        <v>63</v>
      </c>
      <c r="G760" s="20" t="s">
        <v>86</v>
      </c>
      <c r="H760" s="22" t="n">
        <v>767</v>
      </c>
      <c r="I760" s="22" t="s">
        <v>65</v>
      </c>
      <c r="J760" s="15" t="s">
        <v>996</v>
      </c>
    </row>
    <row r="761" customFormat="false" ht="11.25" hidden="false" customHeight="false" outlineLevel="0" collapsed="false">
      <c r="A761" s="20" t="s">
        <v>884</v>
      </c>
      <c r="B761" s="20" t="s">
        <v>885</v>
      </c>
      <c r="C761" s="21" t="n">
        <v>76800</v>
      </c>
      <c r="D761" s="20" t="s">
        <v>997</v>
      </c>
      <c r="E761" s="20" t="s">
        <v>998</v>
      </c>
      <c r="F761" s="20" t="s">
        <v>112</v>
      </c>
      <c r="G761" s="20" t="s">
        <v>113</v>
      </c>
      <c r="H761" s="22" t="n">
        <v>768</v>
      </c>
      <c r="I761" s="22"/>
      <c r="J761" s="15" t="s">
        <v>999</v>
      </c>
    </row>
    <row r="762" customFormat="false" ht="11.25" hidden="false" customHeight="false" outlineLevel="0" collapsed="false">
      <c r="A762" s="20" t="s">
        <v>884</v>
      </c>
      <c r="B762" s="20" t="s">
        <v>885</v>
      </c>
      <c r="C762" s="21" t="n">
        <v>76900</v>
      </c>
      <c r="D762" s="20" t="s">
        <v>1000</v>
      </c>
      <c r="E762" s="20" t="s">
        <v>1001</v>
      </c>
      <c r="F762" s="20" t="s">
        <v>81</v>
      </c>
      <c r="G762" s="20" t="s">
        <v>82</v>
      </c>
      <c r="H762" s="22" t="n">
        <v>769</v>
      </c>
      <c r="I762" s="22"/>
      <c r="J762" s="15" t="s">
        <v>1002</v>
      </c>
    </row>
    <row r="763" customFormat="false" ht="11.25" hidden="false" customHeight="false" outlineLevel="0" collapsed="false">
      <c r="A763" s="20" t="s">
        <v>884</v>
      </c>
      <c r="B763" s="20" t="s">
        <v>885</v>
      </c>
      <c r="C763" s="21" t="n">
        <v>77000</v>
      </c>
      <c r="D763" s="20" t="s">
        <v>1003</v>
      </c>
      <c r="E763" s="20" t="s">
        <v>1004</v>
      </c>
      <c r="F763" s="20" t="s">
        <v>125</v>
      </c>
      <c r="G763" s="20" t="s">
        <v>126</v>
      </c>
      <c r="H763" s="22" t="n">
        <v>770</v>
      </c>
      <c r="I763" s="22" t="s">
        <v>65</v>
      </c>
      <c r="J763" s="15" t="s">
        <v>1005</v>
      </c>
    </row>
    <row r="764" customFormat="false" ht="22.5" hidden="false" customHeight="false" outlineLevel="0" collapsed="false">
      <c r="A764" s="20" t="s">
        <v>884</v>
      </c>
      <c r="B764" s="20" t="s">
        <v>885</v>
      </c>
      <c r="C764" s="21" t="n">
        <v>77110</v>
      </c>
      <c r="D764" s="20" t="s">
        <v>1006</v>
      </c>
      <c r="E764" s="20" t="s">
        <v>1007</v>
      </c>
      <c r="F764" s="20" t="s">
        <v>112</v>
      </c>
      <c r="G764" s="20" t="s">
        <v>113</v>
      </c>
      <c r="H764" s="22" t="n">
        <v>1021</v>
      </c>
      <c r="I764" s="22" t="s">
        <v>65</v>
      </c>
      <c r="J764" s="15" t="s">
        <v>1008</v>
      </c>
    </row>
    <row r="765" customFormat="false" ht="11.25" hidden="false" customHeight="false" outlineLevel="0" collapsed="false">
      <c r="A765" s="20" t="s">
        <v>884</v>
      </c>
      <c r="B765" s="20" t="s">
        <v>885</v>
      </c>
      <c r="C765" s="21" t="n">
        <v>77210</v>
      </c>
      <c r="D765" s="20" t="s">
        <v>1009</v>
      </c>
      <c r="E765" s="20" t="s">
        <v>1010</v>
      </c>
      <c r="F765" s="20" t="s">
        <v>125</v>
      </c>
      <c r="G765" s="20" t="s">
        <v>126</v>
      </c>
      <c r="H765" s="22" t="n">
        <v>1022</v>
      </c>
      <c r="I765" s="22" t="s">
        <v>65</v>
      </c>
      <c r="J765" s="15" t="s">
        <v>1011</v>
      </c>
    </row>
    <row r="766" customFormat="false" ht="11.25" hidden="false" customHeight="false" outlineLevel="0" collapsed="false">
      <c r="A766" s="20" t="s">
        <v>884</v>
      </c>
      <c r="B766" s="20" t="s">
        <v>885</v>
      </c>
      <c r="C766" s="21" t="n">
        <v>77300</v>
      </c>
      <c r="D766" s="20" t="s">
        <v>1012</v>
      </c>
      <c r="E766" s="20" t="s">
        <v>1013</v>
      </c>
      <c r="F766" s="20" t="s">
        <v>125</v>
      </c>
      <c r="G766" s="20" t="s">
        <v>126</v>
      </c>
      <c r="H766" s="22" t="n">
        <v>773</v>
      </c>
      <c r="I766" s="22" t="s">
        <v>65</v>
      </c>
      <c r="J766" s="15" t="s">
        <v>1014</v>
      </c>
    </row>
    <row r="767" customFormat="false" ht="11.25" hidden="false" customHeight="false" outlineLevel="0" collapsed="false">
      <c r="A767" s="20" t="s">
        <v>884</v>
      </c>
      <c r="B767" s="20" t="s">
        <v>885</v>
      </c>
      <c r="C767" s="21" t="n">
        <v>77400</v>
      </c>
      <c r="D767" s="20" t="s">
        <v>1015</v>
      </c>
      <c r="E767" s="20" t="s">
        <v>1016</v>
      </c>
      <c r="F767" s="20" t="s">
        <v>125</v>
      </c>
      <c r="G767" s="20" t="s">
        <v>126</v>
      </c>
      <c r="H767" s="22" t="n">
        <v>774</v>
      </c>
      <c r="I767" s="22" t="s">
        <v>65</v>
      </c>
      <c r="J767" s="15" t="s">
        <v>1017</v>
      </c>
    </row>
    <row r="768" customFormat="false" ht="11.25" hidden="false" customHeight="false" outlineLevel="0" collapsed="false">
      <c r="A768" s="20" t="s">
        <v>884</v>
      </c>
      <c r="B768" s="20" t="s">
        <v>885</v>
      </c>
      <c r="C768" s="21" t="n">
        <v>77500</v>
      </c>
      <c r="D768" s="20" t="s">
        <v>1018</v>
      </c>
      <c r="E768" s="20" t="s">
        <v>1019</v>
      </c>
      <c r="F768" s="20" t="s">
        <v>112</v>
      </c>
      <c r="G768" s="20" t="s">
        <v>113</v>
      </c>
      <c r="H768" s="22" t="n">
        <v>775</v>
      </c>
      <c r="I768" s="22" t="s">
        <v>65</v>
      </c>
      <c r="J768" s="15" t="s">
        <v>1020</v>
      </c>
    </row>
    <row r="769" customFormat="false" ht="22.5" hidden="false" customHeight="false" outlineLevel="0" collapsed="false">
      <c r="A769" s="20" t="s">
        <v>884</v>
      </c>
      <c r="B769" s="20" t="s">
        <v>885</v>
      </c>
      <c r="C769" s="21" t="n">
        <v>77600</v>
      </c>
      <c r="D769" s="20" t="s">
        <v>1021</v>
      </c>
      <c r="E769" s="20" t="s">
        <v>1022</v>
      </c>
      <c r="F769" s="20" t="s">
        <v>125</v>
      </c>
      <c r="G769" s="20" t="s">
        <v>126</v>
      </c>
      <c r="H769" s="22" t="n">
        <v>776</v>
      </c>
      <c r="I769" s="22" t="s">
        <v>65</v>
      </c>
      <c r="J769" s="15" t="s">
        <v>1023</v>
      </c>
    </row>
    <row r="770" customFormat="false" ht="11.25" hidden="false" customHeight="false" outlineLevel="0" collapsed="false">
      <c r="A770" s="20" t="s">
        <v>884</v>
      </c>
      <c r="B770" s="20" t="s">
        <v>885</v>
      </c>
      <c r="C770" s="21" t="n">
        <v>77700</v>
      </c>
      <c r="D770" s="20" t="s">
        <v>1024</v>
      </c>
      <c r="E770" s="20" t="s">
        <v>1025</v>
      </c>
      <c r="F770" s="20" t="s">
        <v>125</v>
      </c>
      <c r="G770" s="20" t="s">
        <v>126</v>
      </c>
      <c r="H770" s="22" t="n">
        <v>777</v>
      </c>
      <c r="I770" s="22" t="s">
        <v>65</v>
      </c>
      <c r="J770" s="15" t="s">
        <v>1026</v>
      </c>
    </row>
    <row r="771" customFormat="false" ht="11.25" hidden="false" customHeight="false" outlineLevel="0" collapsed="false">
      <c r="A771" s="20" t="s">
        <v>884</v>
      </c>
      <c r="B771" s="20" t="s">
        <v>885</v>
      </c>
      <c r="C771" s="21" t="n">
        <v>77800</v>
      </c>
      <c r="D771" s="20" t="s">
        <v>1027</v>
      </c>
      <c r="E771" s="20" t="s">
        <v>1028</v>
      </c>
      <c r="F771" s="20" t="s">
        <v>112</v>
      </c>
      <c r="G771" s="20" t="s">
        <v>113</v>
      </c>
      <c r="H771" s="22" t="n">
        <v>778</v>
      </c>
      <c r="I771" s="22"/>
      <c r="J771" s="15" t="s">
        <v>1029</v>
      </c>
    </row>
    <row r="772" customFormat="false" ht="33.75" hidden="false" customHeight="false" outlineLevel="0" collapsed="false">
      <c r="A772" s="20" t="s">
        <v>884</v>
      </c>
      <c r="B772" s="20" t="s">
        <v>885</v>
      </c>
      <c r="C772" s="21" t="n">
        <v>77900</v>
      </c>
      <c r="D772" s="20" t="s">
        <v>1030</v>
      </c>
      <c r="E772" s="20" t="s">
        <v>1031</v>
      </c>
      <c r="F772" s="20" t="s">
        <v>1032</v>
      </c>
      <c r="G772" s="20" t="s">
        <v>1033</v>
      </c>
      <c r="H772" s="22" t="n">
        <v>779</v>
      </c>
      <c r="I772" s="22"/>
      <c r="J772" s="15" t="s">
        <v>1034</v>
      </c>
    </row>
    <row r="773" customFormat="false" ht="33.75" hidden="false" customHeight="false" outlineLevel="0" collapsed="false">
      <c r="A773" s="20" t="s">
        <v>884</v>
      </c>
      <c r="B773" s="20" t="s">
        <v>885</v>
      </c>
      <c r="C773" s="21" t="n">
        <v>78000</v>
      </c>
      <c r="D773" s="20" t="s">
        <v>1035</v>
      </c>
      <c r="E773" s="20" t="s">
        <v>1036</v>
      </c>
      <c r="F773" s="20" t="s">
        <v>1032</v>
      </c>
      <c r="G773" s="20" t="s">
        <v>1033</v>
      </c>
      <c r="H773" s="22" t="n">
        <v>780</v>
      </c>
      <c r="I773" s="22"/>
      <c r="J773" s="15" t="s">
        <v>1037</v>
      </c>
    </row>
    <row r="774" customFormat="false" ht="22.5" hidden="false" customHeight="false" outlineLevel="0" collapsed="false">
      <c r="A774" s="20" t="s">
        <v>884</v>
      </c>
      <c r="B774" s="20" t="s">
        <v>885</v>
      </c>
      <c r="C774" s="21" t="n">
        <v>78100</v>
      </c>
      <c r="D774" s="20" t="s">
        <v>1038</v>
      </c>
      <c r="E774" s="20" t="s">
        <v>1039</v>
      </c>
      <c r="F774" s="20" t="s">
        <v>1032</v>
      </c>
      <c r="G774" s="20" t="s">
        <v>1033</v>
      </c>
      <c r="H774" s="22" t="n">
        <v>781</v>
      </c>
      <c r="I774" s="22"/>
      <c r="J774" s="15" t="s">
        <v>1040</v>
      </c>
    </row>
    <row r="775" customFormat="false" ht="33.75" hidden="false" customHeight="false" outlineLevel="0" collapsed="false">
      <c r="A775" s="20" t="s">
        <v>884</v>
      </c>
      <c r="B775" s="20" t="s">
        <v>885</v>
      </c>
      <c r="C775" s="21" t="n">
        <v>78200</v>
      </c>
      <c r="D775" s="20" t="s">
        <v>1041</v>
      </c>
      <c r="E775" s="20" t="s">
        <v>1042</v>
      </c>
      <c r="F775" s="20" t="s">
        <v>1032</v>
      </c>
      <c r="G775" s="20" t="s">
        <v>1033</v>
      </c>
      <c r="H775" s="22" t="n">
        <v>782</v>
      </c>
      <c r="I775" s="22"/>
      <c r="J775" s="15" t="s">
        <v>1043</v>
      </c>
    </row>
    <row r="776" customFormat="false" ht="11.25" hidden="false" customHeight="false" outlineLevel="0" collapsed="false">
      <c r="A776" s="20" t="s">
        <v>884</v>
      </c>
      <c r="B776" s="20" t="s">
        <v>885</v>
      </c>
      <c r="C776" s="21" t="n">
        <v>78300</v>
      </c>
      <c r="D776" s="20" t="s">
        <v>1044</v>
      </c>
      <c r="E776" s="20" t="s">
        <v>1045</v>
      </c>
      <c r="F776" s="20" t="s">
        <v>145</v>
      </c>
      <c r="G776" s="20" t="s">
        <v>1033</v>
      </c>
      <c r="H776" s="22" t="n">
        <v>783</v>
      </c>
      <c r="I776" s="22"/>
      <c r="J776" s="15" t="s">
        <v>1046</v>
      </c>
    </row>
    <row r="777" customFormat="false" ht="56.25" hidden="false" customHeight="false" outlineLevel="0" collapsed="false">
      <c r="A777" s="20" t="s">
        <v>884</v>
      </c>
      <c r="B777" s="20" t="s">
        <v>885</v>
      </c>
      <c r="C777" s="21" t="n">
        <v>78400</v>
      </c>
      <c r="D777" s="20" t="s">
        <v>1047</v>
      </c>
      <c r="E777" s="20" t="s">
        <v>1048</v>
      </c>
      <c r="F777" s="20" t="s">
        <v>1049</v>
      </c>
      <c r="G777" s="20" t="s">
        <v>1050</v>
      </c>
      <c r="H777" s="22" t="n">
        <v>784</v>
      </c>
      <c r="I777" s="22"/>
      <c r="J777" s="23" t="s">
        <v>1051</v>
      </c>
    </row>
    <row r="778" customFormat="false" ht="22.5" hidden="false" customHeight="false" outlineLevel="0" collapsed="false">
      <c r="A778" s="20" t="s">
        <v>884</v>
      </c>
      <c r="B778" s="20" t="s">
        <v>885</v>
      </c>
      <c r="C778" s="21" t="n">
        <v>115500</v>
      </c>
      <c r="D778" s="20" t="s">
        <v>1052</v>
      </c>
      <c r="E778" s="20" t="s">
        <v>1053</v>
      </c>
      <c r="F778" s="20" t="s">
        <v>1049</v>
      </c>
      <c r="G778" s="20" t="s">
        <v>1050</v>
      </c>
      <c r="H778" s="22" t="n">
        <v>1268</v>
      </c>
      <c r="I778" s="22"/>
      <c r="J778" s="34" t="s">
        <v>1054</v>
      </c>
    </row>
    <row r="779" customFormat="false" ht="22.5" hidden="false" customHeight="false" outlineLevel="0" collapsed="false">
      <c r="A779" s="20" t="s">
        <v>884</v>
      </c>
      <c r="B779" s="20" t="s">
        <v>885</v>
      </c>
      <c r="C779" s="21" t="n">
        <v>115600</v>
      </c>
      <c r="D779" s="20" t="s">
        <v>1055</v>
      </c>
      <c r="E779" s="20" t="s">
        <v>1056</v>
      </c>
      <c r="F779" s="20" t="s">
        <v>1049</v>
      </c>
      <c r="G779" s="20" t="s">
        <v>1050</v>
      </c>
      <c r="H779" s="22" t="n">
        <v>1269</v>
      </c>
      <c r="I779" s="22"/>
      <c r="J779" s="34" t="s">
        <v>1057</v>
      </c>
    </row>
    <row r="780" customFormat="false" ht="22.5" hidden="false" customHeight="false" outlineLevel="0" collapsed="false">
      <c r="A780" s="20" t="s">
        <v>884</v>
      </c>
      <c r="B780" s="20" t="s">
        <v>885</v>
      </c>
      <c r="C780" s="21" t="n">
        <v>115700</v>
      </c>
      <c r="D780" s="20" t="s">
        <v>1058</v>
      </c>
      <c r="E780" s="20" t="s">
        <v>1059</v>
      </c>
      <c r="F780" s="20" t="s">
        <v>1049</v>
      </c>
      <c r="G780" s="20" t="s">
        <v>1050</v>
      </c>
      <c r="H780" s="22" t="n">
        <v>1270</v>
      </c>
      <c r="I780" s="22"/>
      <c r="J780" s="34" t="s">
        <v>1060</v>
      </c>
    </row>
    <row r="781" customFormat="false" ht="33.75" hidden="false" customHeight="false" outlineLevel="0" collapsed="false">
      <c r="A781" s="20" t="s">
        <v>884</v>
      </c>
      <c r="B781" s="20" t="s">
        <v>885</v>
      </c>
      <c r="C781" s="21" t="n">
        <v>115800</v>
      </c>
      <c r="D781" s="20" t="s">
        <v>1061</v>
      </c>
      <c r="E781" s="20" t="s">
        <v>1062</v>
      </c>
      <c r="F781" s="20" t="s">
        <v>1049</v>
      </c>
      <c r="G781" s="20" t="s">
        <v>1050</v>
      </c>
      <c r="H781" s="22" t="n">
        <v>1271</v>
      </c>
      <c r="I781" s="22"/>
      <c r="J781" s="34" t="s">
        <v>1063</v>
      </c>
    </row>
    <row r="782" customFormat="false" ht="11.25" hidden="false" customHeight="false" outlineLevel="0" collapsed="false">
      <c r="A782" s="20" t="s">
        <v>884</v>
      </c>
      <c r="B782" s="20" t="s">
        <v>885</v>
      </c>
      <c r="C782" s="21" t="n">
        <v>78600</v>
      </c>
      <c r="D782" s="20" t="s">
        <v>1064</v>
      </c>
      <c r="E782" s="20" t="s">
        <v>1065</v>
      </c>
      <c r="F782" s="20" t="s">
        <v>1049</v>
      </c>
      <c r="G782" s="20" t="s">
        <v>1050</v>
      </c>
      <c r="H782" s="22" t="n">
        <v>786</v>
      </c>
      <c r="I782" s="22"/>
      <c r="J782" s="34" t="s">
        <v>1066</v>
      </c>
    </row>
    <row r="783" customFormat="false" ht="45" hidden="false" customHeight="false" outlineLevel="0" collapsed="false">
      <c r="A783" s="20" t="s">
        <v>884</v>
      </c>
      <c r="B783" s="20" t="s">
        <v>885</v>
      </c>
      <c r="C783" s="21" t="n">
        <v>78700</v>
      </c>
      <c r="D783" s="20" t="s">
        <v>1067</v>
      </c>
      <c r="E783" s="20" t="s">
        <v>1068</v>
      </c>
      <c r="F783" s="20" t="s">
        <v>1049</v>
      </c>
      <c r="G783" s="20" t="s">
        <v>1050</v>
      </c>
      <c r="H783" s="22" t="n">
        <v>787</v>
      </c>
      <c r="I783" s="22"/>
      <c r="J783" s="34" t="s">
        <v>1069</v>
      </c>
    </row>
    <row r="784" customFormat="false" ht="56.25" hidden="false" customHeight="false" outlineLevel="0" collapsed="false">
      <c r="A784" s="20" t="s">
        <v>884</v>
      </c>
      <c r="B784" s="20" t="s">
        <v>885</v>
      </c>
      <c r="C784" s="21" t="n">
        <v>79000</v>
      </c>
      <c r="D784" s="20" t="s">
        <v>215</v>
      </c>
      <c r="E784" s="20" t="s">
        <v>216</v>
      </c>
      <c r="F784" s="20" t="s">
        <v>112</v>
      </c>
      <c r="G784" s="20" t="s">
        <v>113</v>
      </c>
      <c r="H784" s="22" t="n">
        <v>790</v>
      </c>
      <c r="I784" s="22" t="s">
        <v>65</v>
      </c>
      <c r="J784" s="15" t="s">
        <v>217</v>
      </c>
    </row>
    <row r="785" customFormat="false" ht="22.5" hidden="false" customHeight="false" outlineLevel="0" collapsed="false">
      <c r="A785" s="20" t="s">
        <v>884</v>
      </c>
      <c r="B785" s="20" t="s">
        <v>885</v>
      </c>
      <c r="C785" s="21" t="n">
        <v>79100</v>
      </c>
      <c r="D785" s="20" t="s">
        <v>222</v>
      </c>
      <c r="E785" s="20" t="s">
        <v>223</v>
      </c>
      <c r="F785" s="20" t="s">
        <v>58</v>
      </c>
      <c r="G785" s="20" t="s">
        <v>220</v>
      </c>
      <c r="H785" s="22" t="n">
        <v>791</v>
      </c>
      <c r="I785" s="22"/>
      <c r="J785" s="15" t="s">
        <v>221</v>
      </c>
    </row>
    <row r="786" customFormat="false" ht="22.5" hidden="false" customHeight="false" outlineLevel="0" collapsed="false">
      <c r="A786" s="20" t="s">
        <v>884</v>
      </c>
      <c r="B786" s="20" t="s">
        <v>885</v>
      </c>
      <c r="C786" s="21" t="n">
        <v>79200</v>
      </c>
      <c r="D786" s="20" t="s">
        <v>528</v>
      </c>
      <c r="E786" s="20" t="s">
        <v>1070</v>
      </c>
      <c r="F786" s="20" t="s">
        <v>58</v>
      </c>
      <c r="G786" s="20" t="s">
        <v>220</v>
      </c>
      <c r="H786" s="22" t="n">
        <v>792</v>
      </c>
      <c r="I786" s="22"/>
      <c r="J786" s="15" t="s">
        <v>221</v>
      </c>
    </row>
    <row r="787" customFormat="false" ht="22.5" hidden="false" customHeight="false" outlineLevel="0" collapsed="false">
      <c r="A787" s="20" t="s">
        <v>884</v>
      </c>
      <c r="B787" s="20" t="s">
        <v>885</v>
      </c>
      <c r="C787" s="21" t="n">
        <v>79300</v>
      </c>
      <c r="D787" s="20" t="s">
        <v>530</v>
      </c>
      <c r="E787" s="20" t="s">
        <v>531</v>
      </c>
      <c r="F787" s="20" t="s">
        <v>58</v>
      </c>
      <c r="G787" s="20" t="s">
        <v>220</v>
      </c>
      <c r="H787" s="22" t="n">
        <v>793</v>
      </c>
      <c r="I787" s="22"/>
      <c r="J787" s="15" t="s">
        <v>221</v>
      </c>
    </row>
    <row r="788" customFormat="false" ht="22.5" hidden="false" customHeight="false" outlineLevel="0" collapsed="false">
      <c r="A788" s="20" t="s">
        <v>884</v>
      </c>
      <c r="B788" s="20" t="s">
        <v>885</v>
      </c>
      <c r="C788" s="21" t="n">
        <v>79400</v>
      </c>
      <c r="D788" s="20" t="s">
        <v>1071</v>
      </c>
      <c r="E788" s="20" t="s">
        <v>1072</v>
      </c>
      <c r="F788" s="20" t="s">
        <v>58</v>
      </c>
      <c r="G788" s="20" t="s">
        <v>220</v>
      </c>
      <c r="H788" s="22" t="n">
        <v>794</v>
      </c>
      <c r="I788" s="22"/>
      <c r="J788" s="15" t="s">
        <v>221</v>
      </c>
    </row>
    <row r="789" customFormat="false" ht="22.5" hidden="false" customHeight="false" outlineLevel="0" collapsed="false">
      <c r="A789" s="20" t="s">
        <v>884</v>
      </c>
      <c r="B789" s="20" t="s">
        <v>885</v>
      </c>
      <c r="C789" s="21" t="n">
        <v>79500</v>
      </c>
      <c r="D789" s="20" t="s">
        <v>1073</v>
      </c>
      <c r="E789" s="20" t="s">
        <v>1074</v>
      </c>
      <c r="F789" s="20" t="s">
        <v>58</v>
      </c>
      <c r="G789" s="20" t="s">
        <v>220</v>
      </c>
      <c r="H789" s="22" t="n">
        <v>795</v>
      </c>
      <c r="I789" s="22"/>
      <c r="J789" s="15" t="s">
        <v>221</v>
      </c>
    </row>
    <row r="790" customFormat="false" ht="22.5" hidden="false" customHeight="false" outlineLevel="0" collapsed="false">
      <c r="A790" s="20" t="s">
        <v>884</v>
      </c>
      <c r="B790" s="20" t="s">
        <v>885</v>
      </c>
      <c r="C790" s="21" t="n">
        <v>79600</v>
      </c>
      <c r="D790" s="20" t="s">
        <v>1075</v>
      </c>
      <c r="E790" s="20" t="s">
        <v>1076</v>
      </c>
      <c r="F790" s="20" t="s">
        <v>58</v>
      </c>
      <c r="G790" s="20" t="s">
        <v>220</v>
      </c>
      <c r="H790" s="22" t="n">
        <v>796</v>
      </c>
      <c r="I790" s="22"/>
      <c r="J790" s="15" t="s">
        <v>221</v>
      </c>
    </row>
    <row r="791" customFormat="false" ht="22.5" hidden="false" customHeight="false" outlineLevel="0" collapsed="false">
      <c r="A791" s="20" t="s">
        <v>884</v>
      </c>
      <c r="B791" s="20" t="s">
        <v>885</v>
      </c>
      <c r="C791" s="21" t="n">
        <v>79700</v>
      </c>
      <c r="D791" s="20" t="s">
        <v>1077</v>
      </c>
      <c r="E791" s="20" t="s">
        <v>1078</v>
      </c>
      <c r="F791" s="20" t="s">
        <v>58</v>
      </c>
      <c r="G791" s="20" t="s">
        <v>220</v>
      </c>
      <c r="H791" s="22" t="n">
        <v>797</v>
      </c>
      <c r="I791" s="22"/>
      <c r="J791" s="15" t="s">
        <v>221</v>
      </c>
    </row>
    <row r="792" customFormat="false" ht="22.5" hidden="false" customHeight="false" outlineLevel="0" collapsed="false">
      <c r="A792" s="20" t="s">
        <v>884</v>
      </c>
      <c r="B792" s="20" t="s">
        <v>885</v>
      </c>
      <c r="C792" s="21" t="n">
        <v>79800</v>
      </c>
      <c r="D792" s="20" t="s">
        <v>1079</v>
      </c>
      <c r="E792" s="20" t="s">
        <v>1080</v>
      </c>
      <c r="F792" s="20" t="s">
        <v>58</v>
      </c>
      <c r="G792" s="20" t="s">
        <v>220</v>
      </c>
      <c r="H792" s="22" t="n">
        <v>798</v>
      </c>
      <c r="I792" s="22"/>
      <c r="J792" s="15" t="s">
        <v>221</v>
      </c>
    </row>
    <row r="793" customFormat="false" ht="22.5" hidden="false" customHeight="false" outlineLevel="0" collapsed="false">
      <c r="A793" s="20" t="s">
        <v>884</v>
      </c>
      <c r="B793" s="20" t="s">
        <v>885</v>
      </c>
      <c r="C793" s="21" t="n">
        <v>79900</v>
      </c>
      <c r="D793" s="20" t="s">
        <v>1081</v>
      </c>
      <c r="E793" s="20" t="s">
        <v>1082</v>
      </c>
      <c r="F793" s="20" t="s">
        <v>58</v>
      </c>
      <c r="G793" s="20" t="s">
        <v>220</v>
      </c>
      <c r="H793" s="22" t="n">
        <v>799</v>
      </c>
      <c r="I793" s="22"/>
      <c r="J793" s="15" t="s">
        <v>221</v>
      </c>
    </row>
    <row r="794" customFormat="false" ht="22.5" hidden="false" customHeight="false" outlineLevel="0" collapsed="false">
      <c r="A794" s="20" t="s">
        <v>884</v>
      </c>
      <c r="B794" s="20" t="s">
        <v>885</v>
      </c>
      <c r="C794" s="21" t="n">
        <v>80000</v>
      </c>
      <c r="D794" s="20" t="s">
        <v>328</v>
      </c>
      <c r="E794" s="20" t="s">
        <v>329</v>
      </c>
      <c r="F794" s="20" t="s">
        <v>58</v>
      </c>
      <c r="G794" s="20" t="s">
        <v>220</v>
      </c>
      <c r="H794" s="22" t="n">
        <v>800</v>
      </c>
      <c r="I794" s="22"/>
      <c r="J794" s="15" t="s">
        <v>221</v>
      </c>
    </row>
    <row r="795" customFormat="false" ht="22.5" hidden="true" customHeight="false" outlineLevel="0" collapsed="false">
      <c r="A795" s="20" t="s">
        <v>884</v>
      </c>
      <c r="B795" s="20" t="s">
        <v>1083</v>
      </c>
      <c r="C795" s="21" t="n">
        <v>119390</v>
      </c>
      <c r="D795" s="20" t="s">
        <v>1084</v>
      </c>
      <c r="E795" s="20" t="s">
        <v>1085</v>
      </c>
      <c r="F795" s="20" t="s">
        <v>58</v>
      </c>
      <c r="G795" s="20" t="s">
        <v>220</v>
      </c>
      <c r="H795" s="22" t="n">
        <v>1312</v>
      </c>
      <c r="I795" s="22"/>
      <c r="J795" s="15" t="s">
        <v>221</v>
      </c>
    </row>
    <row r="796" customFormat="false" ht="22.5" hidden="false" customHeight="false" outlineLevel="0" collapsed="false">
      <c r="A796" s="20" t="s">
        <v>884</v>
      </c>
      <c r="B796" s="20" t="s">
        <v>885</v>
      </c>
      <c r="C796" s="21" t="n">
        <v>119400</v>
      </c>
      <c r="D796" s="20" t="s">
        <v>1086</v>
      </c>
      <c r="E796" s="20" t="s">
        <v>1087</v>
      </c>
      <c r="F796" s="20" t="s">
        <v>58</v>
      </c>
      <c r="G796" s="20" t="s">
        <v>220</v>
      </c>
      <c r="H796" s="22" t="n">
        <v>1308</v>
      </c>
      <c r="I796" s="22"/>
      <c r="J796" s="15" t="s">
        <v>221</v>
      </c>
    </row>
    <row r="797" customFormat="false" ht="22.5" hidden="false" customHeight="false" outlineLevel="0" collapsed="false">
      <c r="A797" s="20" t="s">
        <v>884</v>
      </c>
      <c r="B797" s="20" t="s">
        <v>885</v>
      </c>
      <c r="C797" s="21" t="n">
        <v>119500</v>
      </c>
      <c r="D797" s="20" t="s">
        <v>1088</v>
      </c>
      <c r="E797" s="20" t="s">
        <v>1089</v>
      </c>
      <c r="F797" s="20" t="s">
        <v>58</v>
      </c>
      <c r="G797" s="20" t="s">
        <v>220</v>
      </c>
      <c r="H797" s="22" t="n">
        <v>1309</v>
      </c>
      <c r="I797" s="22"/>
      <c r="J797" s="15" t="s">
        <v>221</v>
      </c>
    </row>
    <row r="798" customFormat="false" ht="22.5" hidden="false" customHeight="false" outlineLevel="0" collapsed="false">
      <c r="A798" s="20" t="s">
        <v>884</v>
      </c>
      <c r="B798" s="20" t="s">
        <v>885</v>
      </c>
      <c r="C798" s="21" t="n">
        <v>119600</v>
      </c>
      <c r="D798" s="20" t="s">
        <v>1090</v>
      </c>
      <c r="E798" s="20" t="s">
        <v>1091</v>
      </c>
      <c r="F798" s="20" t="s">
        <v>58</v>
      </c>
      <c r="G798" s="20" t="s">
        <v>220</v>
      </c>
      <c r="H798" s="22" t="n">
        <v>1310</v>
      </c>
      <c r="I798" s="22"/>
      <c r="J798" s="15" t="s">
        <v>221</v>
      </c>
    </row>
    <row r="799" customFormat="false" ht="22.5" hidden="false" customHeight="false" outlineLevel="0" collapsed="false">
      <c r="A799" s="20" t="s">
        <v>884</v>
      </c>
      <c r="B799" s="20" t="s">
        <v>885</v>
      </c>
      <c r="C799" s="21" t="n">
        <v>119700</v>
      </c>
      <c r="D799" s="20" t="s">
        <v>1092</v>
      </c>
      <c r="E799" s="20" t="s">
        <v>1093</v>
      </c>
      <c r="F799" s="20" t="s">
        <v>58</v>
      </c>
      <c r="G799" s="20" t="s">
        <v>220</v>
      </c>
      <c r="H799" s="22" t="n">
        <v>1311</v>
      </c>
      <c r="I799" s="22"/>
      <c r="J799" s="15" t="s">
        <v>221</v>
      </c>
    </row>
    <row r="800" customFormat="false" ht="22.5" hidden="false" customHeight="false" outlineLevel="0" collapsed="false">
      <c r="A800" s="20" t="s">
        <v>884</v>
      </c>
      <c r="B800" s="20" t="s">
        <v>885</v>
      </c>
      <c r="C800" s="21" t="n">
        <v>119800</v>
      </c>
      <c r="D800" s="20" t="s">
        <v>1094</v>
      </c>
      <c r="E800" s="20" t="s">
        <v>1095</v>
      </c>
      <c r="F800" s="20" t="s">
        <v>58</v>
      </c>
      <c r="G800" s="20" t="s">
        <v>220</v>
      </c>
      <c r="H800" s="22" t="n">
        <v>1315</v>
      </c>
      <c r="I800" s="22"/>
      <c r="J800" s="15" t="s">
        <v>221</v>
      </c>
    </row>
    <row r="801" customFormat="false" ht="22.5" hidden="false" customHeight="false" outlineLevel="0" collapsed="false">
      <c r="A801" s="20" t="s">
        <v>884</v>
      </c>
      <c r="B801" s="20" t="s">
        <v>885</v>
      </c>
      <c r="C801" s="21" t="n">
        <v>119900</v>
      </c>
      <c r="D801" s="20" t="s">
        <v>1096</v>
      </c>
      <c r="E801" s="20" t="s">
        <v>1097</v>
      </c>
      <c r="F801" s="20" t="s">
        <v>58</v>
      </c>
      <c r="G801" s="20" t="s">
        <v>220</v>
      </c>
      <c r="H801" s="22" t="n">
        <v>1316</v>
      </c>
      <c r="I801" s="22"/>
      <c r="J801" s="15" t="s">
        <v>221</v>
      </c>
    </row>
    <row r="802" customFormat="false" ht="11.25" hidden="false" customHeight="false" outlineLevel="0" collapsed="false">
      <c r="A802" s="20" t="s">
        <v>884</v>
      </c>
      <c r="B802" s="20" t="s">
        <v>885</v>
      </c>
      <c r="C802" s="21" t="n">
        <v>80100</v>
      </c>
      <c r="D802" s="20" t="s">
        <v>238</v>
      </c>
      <c r="E802" s="20" t="s">
        <v>239</v>
      </c>
      <c r="F802" s="20" t="s">
        <v>240</v>
      </c>
      <c r="G802" s="20" t="s">
        <v>241</v>
      </c>
      <c r="H802" s="22" t="n">
        <v>801</v>
      </c>
      <c r="I802" s="22"/>
      <c r="J802" s="15" t="s">
        <v>4</v>
      </c>
    </row>
    <row r="803" customFormat="false" ht="67.5" hidden="true" customHeight="false" outlineLevel="0" collapsed="false">
      <c r="A803" s="20" t="s">
        <v>1098</v>
      </c>
      <c r="B803" s="20" t="s">
        <v>1099</v>
      </c>
      <c r="C803" s="21" t="n">
        <v>80400</v>
      </c>
      <c r="D803" s="20" t="s">
        <v>56</v>
      </c>
      <c r="E803" s="20" t="s">
        <v>57</v>
      </c>
      <c r="F803" s="20" t="s">
        <v>58</v>
      </c>
      <c r="G803" s="20" t="s">
        <v>59</v>
      </c>
      <c r="H803" s="22" t="n">
        <v>804</v>
      </c>
      <c r="I803" s="22" t="s">
        <v>65</v>
      </c>
      <c r="J803" s="15" t="s">
        <v>1100</v>
      </c>
    </row>
    <row r="804" customFormat="false" ht="33.75" hidden="true" customHeight="false" outlineLevel="0" collapsed="false">
      <c r="A804" s="20" t="s">
        <v>1098</v>
      </c>
      <c r="B804" s="20" t="s">
        <v>1099</v>
      </c>
      <c r="C804" s="21" t="n">
        <v>80600</v>
      </c>
      <c r="D804" s="20" t="s">
        <v>1101</v>
      </c>
      <c r="E804" s="20" t="s">
        <v>1102</v>
      </c>
      <c r="F804" s="20" t="s">
        <v>58</v>
      </c>
      <c r="G804" s="20" t="s">
        <v>59</v>
      </c>
      <c r="H804" s="22" t="n">
        <v>806</v>
      </c>
      <c r="I804" s="22" t="s">
        <v>65</v>
      </c>
      <c r="J804" s="15" t="s">
        <v>1103</v>
      </c>
    </row>
    <row r="805" customFormat="false" ht="22.5" hidden="true" customHeight="false" outlineLevel="0" collapsed="false">
      <c r="A805" s="20" t="s">
        <v>1098</v>
      </c>
      <c r="B805" s="20" t="s">
        <v>1099</v>
      </c>
      <c r="C805" s="21" t="n">
        <v>80700</v>
      </c>
      <c r="D805" s="20" t="s">
        <v>1104</v>
      </c>
      <c r="E805" s="20" t="s">
        <v>1105</v>
      </c>
      <c r="F805" s="20" t="s">
        <v>112</v>
      </c>
      <c r="G805" s="20" t="s">
        <v>113</v>
      </c>
      <c r="H805" s="22" t="n">
        <v>807</v>
      </c>
      <c r="I805" s="22" t="s">
        <v>65</v>
      </c>
      <c r="J805" s="15" t="s">
        <v>1106</v>
      </c>
    </row>
    <row r="806" customFormat="false" ht="33.75" hidden="true" customHeight="false" outlineLevel="0" collapsed="false">
      <c r="A806" s="20" t="s">
        <v>1107</v>
      </c>
      <c r="B806" s="20" t="s">
        <v>1108</v>
      </c>
      <c r="C806" s="21" t="n">
        <v>81000</v>
      </c>
      <c r="D806" s="20" t="s">
        <v>56</v>
      </c>
      <c r="E806" s="20" t="s">
        <v>57</v>
      </c>
      <c r="F806" s="20" t="s">
        <v>58</v>
      </c>
      <c r="G806" s="20" t="s">
        <v>59</v>
      </c>
      <c r="H806" s="22" t="n">
        <v>810</v>
      </c>
      <c r="I806" s="22"/>
      <c r="J806" s="15" t="s">
        <v>336</v>
      </c>
    </row>
    <row r="807" customFormat="false" ht="22.5" hidden="true" customHeight="false" outlineLevel="0" collapsed="false">
      <c r="A807" s="20" t="s">
        <v>1107</v>
      </c>
      <c r="B807" s="20" t="s">
        <v>1108</v>
      </c>
      <c r="C807" s="21" t="n">
        <v>81200</v>
      </c>
      <c r="D807" s="20" t="s">
        <v>136</v>
      </c>
      <c r="E807" s="20" t="s">
        <v>137</v>
      </c>
      <c r="F807" s="20" t="s">
        <v>112</v>
      </c>
      <c r="G807" s="20" t="s">
        <v>113</v>
      </c>
      <c r="H807" s="22" t="n">
        <v>812</v>
      </c>
      <c r="I807" s="22"/>
      <c r="J807" s="15" t="s">
        <v>138</v>
      </c>
    </row>
    <row r="808" customFormat="false" ht="56.25" hidden="true" customHeight="false" outlineLevel="0" collapsed="false">
      <c r="A808" s="20" t="s">
        <v>1107</v>
      </c>
      <c r="B808" s="20" t="s">
        <v>1108</v>
      </c>
      <c r="C808" s="21" t="n">
        <v>81300</v>
      </c>
      <c r="D808" s="20" t="s">
        <v>337</v>
      </c>
      <c r="E808" s="20" t="s">
        <v>338</v>
      </c>
      <c r="F808" s="20" t="s">
        <v>130</v>
      </c>
      <c r="G808" s="20" t="s">
        <v>131</v>
      </c>
      <c r="H808" s="22" t="n">
        <v>813</v>
      </c>
      <c r="I808" s="22"/>
      <c r="J808" s="15" t="s">
        <v>339</v>
      </c>
    </row>
    <row r="809" customFormat="false" ht="78.75" hidden="true" customHeight="false" outlineLevel="0" collapsed="false">
      <c r="A809" s="20" t="s">
        <v>1107</v>
      </c>
      <c r="B809" s="20" t="s">
        <v>1108</v>
      </c>
      <c r="C809" s="21" t="n">
        <v>81400</v>
      </c>
      <c r="D809" s="20" t="s">
        <v>133</v>
      </c>
      <c r="E809" s="20" t="s">
        <v>134</v>
      </c>
      <c r="F809" s="20" t="s">
        <v>130</v>
      </c>
      <c r="G809" s="20" t="s">
        <v>131</v>
      </c>
      <c r="H809" s="22" t="n">
        <v>814</v>
      </c>
      <c r="I809" s="22"/>
      <c r="J809" s="15" t="s">
        <v>340</v>
      </c>
    </row>
    <row r="810" customFormat="false" ht="11.25" hidden="true" customHeight="false" outlineLevel="0" collapsed="false">
      <c r="A810" s="20" t="s">
        <v>1107</v>
      </c>
      <c r="B810" s="20" t="s">
        <v>1108</v>
      </c>
      <c r="C810" s="21" t="n">
        <v>81500</v>
      </c>
      <c r="D810" s="20" t="s">
        <v>341</v>
      </c>
      <c r="E810" s="20" t="s">
        <v>341</v>
      </c>
      <c r="F810" s="20" t="s">
        <v>308</v>
      </c>
      <c r="G810" s="20" t="s">
        <v>309</v>
      </c>
      <c r="H810" s="22" t="n">
        <v>815</v>
      </c>
      <c r="I810" s="22"/>
      <c r="J810" s="15" t="s">
        <v>342</v>
      </c>
    </row>
    <row r="811" customFormat="false" ht="11.25" hidden="true" customHeight="false" outlineLevel="0" collapsed="false">
      <c r="A811" s="20" t="s">
        <v>1107</v>
      </c>
      <c r="B811" s="20" t="s">
        <v>1108</v>
      </c>
      <c r="C811" s="21" t="n">
        <v>81600</v>
      </c>
      <c r="D811" s="20" t="s">
        <v>343</v>
      </c>
      <c r="E811" s="20" t="s">
        <v>343</v>
      </c>
      <c r="F811" s="20" t="s">
        <v>120</v>
      </c>
      <c r="G811" s="20" t="s">
        <v>121</v>
      </c>
      <c r="H811" s="22" t="n">
        <v>816</v>
      </c>
      <c r="I811" s="22"/>
      <c r="J811" s="15" t="s">
        <v>344</v>
      </c>
    </row>
    <row r="812" customFormat="false" ht="11.25" hidden="true" customHeight="false" outlineLevel="0" collapsed="false">
      <c r="A812" s="20" t="s">
        <v>1107</v>
      </c>
      <c r="B812" s="20" t="s">
        <v>1108</v>
      </c>
      <c r="C812" s="21" t="n">
        <v>81700</v>
      </c>
      <c r="D812" s="20" t="s">
        <v>345</v>
      </c>
      <c r="E812" s="20" t="s">
        <v>345</v>
      </c>
      <c r="F812" s="20" t="s">
        <v>346</v>
      </c>
      <c r="G812" s="20" t="s">
        <v>347</v>
      </c>
      <c r="H812" s="22" t="n">
        <v>817</v>
      </c>
      <c r="I812" s="22"/>
      <c r="J812" s="15" t="s">
        <v>348</v>
      </c>
    </row>
    <row r="813" customFormat="false" ht="11.25" hidden="true" customHeight="false" outlineLevel="0" collapsed="false">
      <c r="A813" s="20" t="s">
        <v>1107</v>
      </c>
      <c r="B813" s="20" t="s">
        <v>1108</v>
      </c>
      <c r="C813" s="21" t="n">
        <v>81800</v>
      </c>
      <c r="D813" s="20" t="s">
        <v>349</v>
      </c>
      <c r="E813" s="20" t="s">
        <v>350</v>
      </c>
      <c r="F813" s="20" t="s">
        <v>125</v>
      </c>
      <c r="G813" s="20" t="s">
        <v>126</v>
      </c>
      <c r="H813" s="22" t="n">
        <v>818</v>
      </c>
      <c r="I813" s="22"/>
      <c r="J813" s="15" t="s">
        <v>351</v>
      </c>
    </row>
    <row r="814" customFormat="false" ht="22.5" hidden="true" customHeight="false" outlineLevel="0" collapsed="false">
      <c r="A814" s="20" t="s">
        <v>1107</v>
      </c>
      <c r="B814" s="20" t="s">
        <v>1108</v>
      </c>
      <c r="C814" s="21" t="n">
        <v>81900</v>
      </c>
      <c r="D814" s="20" t="s">
        <v>352</v>
      </c>
      <c r="E814" s="20" t="s">
        <v>353</v>
      </c>
      <c r="F814" s="20" t="s">
        <v>58</v>
      </c>
      <c r="G814" s="20" t="s">
        <v>220</v>
      </c>
      <c r="H814" s="22" t="n">
        <v>819</v>
      </c>
      <c r="I814" s="22"/>
      <c r="J814" s="15" t="s">
        <v>221</v>
      </c>
    </row>
    <row r="815" customFormat="false" ht="22.5" hidden="true" customHeight="false" outlineLevel="0" collapsed="false">
      <c r="A815" s="20" t="s">
        <v>1107</v>
      </c>
      <c r="B815" s="20" t="s">
        <v>1108</v>
      </c>
      <c r="C815" s="21" t="n">
        <v>82000</v>
      </c>
      <c r="D815" s="20" t="s">
        <v>224</v>
      </c>
      <c r="E815" s="20" t="s">
        <v>225</v>
      </c>
      <c r="F815" s="20" t="s">
        <v>58</v>
      </c>
      <c r="G815" s="20" t="s">
        <v>220</v>
      </c>
      <c r="H815" s="22" t="n">
        <v>820</v>
      </c>
      <c r="I815" s="22"/>
      <c r="J815" s="15" t="s">
        <v>221</v>
      </c>
    </row>
    <row r="816" customFormat="false" ht="22.5" hidden="true" customHeight="false" outlineLevel="0" collapsed="false">
      <c r="A816" s="20" t="s">
        <v>1107</v>
      </c>
      <c r="B816" s="20" t="s">
        <v>1108</v>
      </c>
      <c r="C816" s="21" t="n">
        <v>82100</v>
      </c>
      <c r="D816" s="20" t="s">
        <v>354</v>
      </c>
      <c r="E816" s="20" t="s">
        <v>355</v>
      </c>
      <c r="F816" s="20" t="s">
        <v>58</v>
      </c>
      <c r="G816" s="20" t="s">
        <v>220</v>
      </c>
      <c r="H816" s="22" t="n">
        <v>821</v>
      </c>
      <c r="I816" s="22"/>
      <c r="J816" s="15" t="s">
        <v>221</v>
      </c>
    </row>
    <row r="817" customFormat="false" ht="22.5" hidden="true" customHeight="false" outlineLevel="0" collapsed="false">
      <c r="A817" s="20" t="s">
        <v>1107</v>
      </c>
      <c r="B817" s="20" t="s">
        <v>1108</v>
      </c>
      <c r="C817" s="21" t="n">
        <v>82200</v>
      </c>
      <c r="D817" s="20" t="s">
        <v>356</v>
      </c>
      <c r="E817" s="20" t="s">
        <v>357</v>
      </c>
      <c r="F817" s="20" t="s">
        <v>58</v>
      </c>
      <c r="G817" s="20" t="s">
        <v>220</v>
      </c>
      <c r="H817" s="22" t="n">
        <v>822</v>
      </c>
      <c r="I817" s="22"/>
      <c r="J817" s="15" t="s">
        <v>221</v>
      </c>
    </row>
    <row r="818" customFormat="false" ht="22.5" hidden="true" customHeight="false" outlineLevel="0" collapsed="false">
      <c r="A818" s="20" t="s">
        <v>1107</v>
      </c>
      <c r="B818" s="20" t="s">
        <v>1108</v>
      </c>
      <c r="C818" s="21" t="n">
        <v>82300</v>
      </c>
      <c r="D818" s="20" t="s">
        <v>358</v>
      </c>
      <c r="E818" s="20" t="s">
        <v>359</v>
      </c>
      <c r="F818" s="20" t="s">
        <v>58</v>
      </c>
      <c r="G818" s="20" t="s">
        <v>220</v>
      </c>
      <c r="H818" s="22" t="n">
        <v>823</v>
      </c>
      <c r="I818" s="22"/>
      <c r="J818" s="15" t="s">
        <v>221</v>
      </c>
    </row>
    <row r="819" customFormat="false" ht="22.5" hidden="true" customHeight="false" outlineLevel="0" collapsed="false">
      <c r="A819" s="20" t="s">
        <v>1109</v>
      </c>
      <c r="B819" s="20" t="s">
        <v>1083</v>
      </c>
      <c r="C819" s="21" t="n">
        <v>82600</v>
      </c>
      <c r="D819" s="20" t="s">
        <v>56</v>
      </c>
      <c r="E819" s="20" t="s">
        <v>57</v>
      </c>
      <c r="F819" s="20" t="s">
        <v>58</v>
      </c>
      <c r="G819" s="20" t="s">
        <v>59</v>
      </c>
      <c r="H819" s="22" t="n">
        <v>826</v>
      </c>
      <c r="I819" s="22"/>
      <c r="J819" s="15" t="s">
        <v>60</v>
      </c>
    </row>
    <row r="820" customFormat="false" ht="78.75" hidden="true" customHeight="false" outlineLevel="0" collapsed="false">
      <c r="A820" s="20" t="s">
        <v>1109</v>
      </c>
      <c r="B820" s="20" t="s">
        <v>1083</v>
      </c>
      <c r="C820" s="21" t="n">
        <v>82800</v>
      </c>
      <c r="D820" s="20" t="s">
        <v>61</v>
      </c>
      <c r="E820" s="20" t="s">
        <v>62</v>
      </c>
      <c r="F820" s="20" t="s">
        <v>63</v>
      </c>
      <c r="G820" s="20" t="s">
        <v>64</v>
      </c>
      <c r="H820" s="22" t="n">
        <v>828</v>
      </c>
      <c r="I820" s="22" t="s">
        <v>65</v>
      </c>
      <c r="J820" s="15" t="s">
        <v>1110</v>
      </c>
    </row>
    <row r="821" customFormat="false" ht="22.5" hidden="true" customHeight="false" outlineLevel="0" collapsed="false">
      <c r="A821" s="20" t="s">
        <v>1109</v>
      </c>
      <c r="B821" s="20" t="s">
        <v>1083</v>
      </c>
      <c r="C821" s="21" t="n">
        <v>82900</v>
      </c>
      <c r="D821" s="20" t="s">
        <v>67</v>
      </c>
      <c r="E821" s="20" t="s">
        <v>68</v>
      </c>
      <c r="F821" s="20" t="s">
        <v>63</v>
      </c>
      <c r="G821" s="20" t="s">
        <v>69</v>
      </c>
      <c r="H821" s="22" t="n">
        <v>829</v>
      </c>
      <c r="I821" s="22"/>
      <c r="J821" s="15" t="s">
        <v>70</v>
      </c>
    </row>
    <row r="822" customFormat="false" ht="11.25" hidden="true" customHeight="false" outlineLevel="0" collapsed="false">
      <c r="A822" s="20" t="s">
        <v>1109</v>
      </c>
      <c r="B822" s="20" t="s">
        <v>1083</v>
      </c>
      <c r="C822" s="21" t="n">
        <v>83000</v>
      </c>
      <c r="D822" s="20" t="s">
        <v>71</v>
      </c>
      <c r="E822" s="20" t="s">
        <v>72</v>
      </c>
      <c r="F822" s="20" t="s">
        <v>73</v>
      </c>
      <c r="G822" s="20" t="s">
        <v>74</v>
      </c>
      <c r="H822" s="22" t="n">
        <v>830</v>
      </c>
      <c r="I822" s="22" t="s">
        <v>65</v>
      </c>
      <c r="J822" s="15" t="s">
        <v>75</v>
      </c>
    </row>
    <row r="823" customFormat="false" ht="11.25" hidden="true" customHeight="false" outlineLevel="0" collapsed="false">
      <c r="A823" s="20" t="s">
        <v>1109</v>
      </c>
      <c r="B823" s="20" t="s">
        <v>1083</v>
      </c>
      <c r="C823" s="21" t="n">
        <v>83100</v>
      </c>
      <c r="D823" s="20" t="s">
        <v>76</v>
      </c>
      <c r="E823" s="20" t="s">
        <v>77</v>
      </c>
      <c r="F823" s="20" t="s">
        <v>73</v>
      </c>
      <c r="G823" s="20" t="s">
        <v>74</v>
      </c>
      <c r="H823" s="22" t="n">
        <v>831</v>
      </c>
      <c r="I823" s="22" t="s">
        <v>65</v>
      </c>
      <c r="J823" s="15" t="s">
        <v>78</v>
      </c>
    </row>
    <row r="824" customFormat="false" ht="22.5" hidden="true" customHeight="false" outlineLevel="0" collapsed="false">
      <c r="A824" s="20" t="s">
        <v>1109</v>
      </c>
      <c r="B824" s="20" t="s">
        <v>1083</v>
      </c>
      <c r="C824" s="21" t="n">
        <v>83200</v>
      </c>
      <c r="D824" s="20" t="s">
        <v>79</v>
      </c>
      <c r="E824" s="20" t="s">
        <v>80</v>
      </c>
      <c r="F824" s="20" t="s">
        <v>81</v>
      </c>
      <c r="G824" s="20" t="s">
        <v>82</v>
      </c>
      <c r="H824" s="22" t="n">
        <v>832</v>
      </c>
      <c r="I824" s="22" t="s">
        <v>65</v>
      </c>
      <c r="J824" s="15" t="s">
        <v>83</v>
      </c>
    </row>
    <row r="825" customFormat="false" ht="11.25" hidden="true" customHeight="false" outlineLevel="0" collapsed="false">
      <c r="A825" s="20" t="s">
        <v>1109</v>
      </c>
      <c r="B825" s="20" t="s">
        <v>1083</v>
      </c>
      <c r="C825" s="21" t="n">
        <v>83300</v>
      </c>
      <c r="D825" s="20" t="s">
        <v>92</v>
      </c>
      <c r="E825" s="20" t="s">
        <v>93</v>
      </c>
      <c r="F825" s="20" t="s">
        <v>73</v>
      </c>
      <c r="G825" s="20" t="s">
        <v>94</v>
      </c>
      <c r="H825" s="22" t="n">
        <v>833</v>
      </c>
      <c r="I825" s="22"/>
      <c r="J825" s="15" t="s">
        <v>95</v>
      </c>
    </row>
    <row r="826" customFormat="false" ht="11.25" hidden="true" customHeight="false" outlineLevel="0" collapsed="false">
      <c r="A826" s="20" t="s">
        <v>1109</v>
      </c>
      <c r="B826" s="20" t="s">
        <v>1083</v>
      </c>
      <c r="C826" s="21" t="n">
        <v>83400</v>
      </c>
      <c r="D826" s="20" t="s">
        <v>96</v>
      </c>
      <c r="E826" s="20" t="s">
        <v>97</v>
      </c>
      <c r="F826" s="20" t="s">
        <v>63</v>
      </c>
      <c r="G826" s="20" t="s">
        <v>69</v>
      </c>
      <c r="H826" s="22" t="n">
        <v>834</v>
      </c>
      <c r="I826" s="22"/>
      <c r="J826" s="15" t="s">
        <v>98</v>
      </c>
    </row>
    <row r="827" customFormat="false" ht="11.25" hidden="true" customHeight="false" outlineLevel="0" collapsed="false">
      <c r="A827" s="20" t="s">
        <v>1109</v>
      </c>
      <c r="B827" s="20" t="s">
        <v>1083</v>
      </c>
      <c r="C827" s="21" t="n">
        <v>83500</v>
      </c>
      <c r="D827" s="20" t="s">
        <v>99</v>
      </c>
      <c r="E827" s="20" t="s">
        <v>100</v>
      </c>
      <c r="F827" s="20" t="s">
        <v>101</v>
      </c>
      <c r="G827" s="20" t="s">
        <v>102</v>
      </c>
      <c r="H827" s="22" t="n">
        <v>835</v>
      </c>
      <c r="I827" s="22" t="s">
        <v>65</v>
      </c>
      <c r="J827" s="15" t="s">
        <v>103</v>
      </c>
    </row>
    <row r="828" customFormat="false" ht="11.25" hidden="true" customHeight="false" outlineLevel="0" collapsed="false">
      <c r="A828" s="20" t="s">
        <v>1109</v>
      </c>
      <c r="B828" s="20" t="s">
        <v>1083</v>
      </c>
      <c r="C828" s="21" t="n">
        <v>83600</v>
      </c>
      <c r="D828" s="20" t="s">
        <v>1111</v>
      </c>
      <c r="E828" s="20" t="s">
        <v>1112</v>
      </c>
      <c r="F828" s="20" t="s">
        <v>112</v>
      </c>
      <c r="G828" s="20" t="s">
        <v>113</v>
      </c>
      <c r="H828" s="22" t="n">
        <v>836</v>
      </c>
      <c r="I828" s="22"/>
      <c r="J828" s="15" t="s">
        <v>1113</v>
      </c>
    </row>
    <row r="829" customFormat="false" ht="146.25" hidden="true" customHeight="false" outlineLevel="0" collapsed="false">
      <c r="A829" s="20" t="s">
        <v>1109</v>
      </c>
      <c r="B829" s="20" t="s">
        <v>1083</v>
      </c>
      <c r="C829" s="21" t="n">
        <v>102500</v>
      </c>
      <c r="D829" s="20" t="s">
        <v>1114</v>
      </c>
      <c r="E829" s="20" t="s">
        <v>1115</v>
      </c>
      <c r="F829" s="20" t="s">
        <v>58</v>
      </c>
      <c r="G829" s="20" t="s">
        <v>220</v>
      </c>
      <c r="H829" s="22" t="n">
        <v>1025</v>
      </c>
      <c r="I829" s="22" t="s">
        <v>65</v>
      </c>
      <c r="J829" s="15" t="s">
        <v>1116</v>
      </c>
    </row>
    <row r="830" customFormat="false" ht="11.25" hidden="true" customHeight="false" outlineLevel="0" collapsed="false">
      <c r="A830" s="20" t="s">
        <v>1109</v>
      </c>
      <c r="B830" s="20" t="s">
        <v>1083</v>
      </c>
      <c r="C830" s="21" t="n">
        <v>116100</v>
      </c>
      <c r="D830" s="20" t="s">
        <v>1117</v>
      </c>
      <c r="E830" s="20" t="s">
        <v>1118</v>
      </c>
      <c r="F830" s="20" t="s">
        <v>125</v>
      </c>
      <c r="G830" s="20" t="s">
        <v>126</v>
      </c>
      <c r="H830" s="22" t="n">
        <v>1274</v>
      </c>
      <c r="I830" s="22"/>
      <c r="J830" s="15" t="s">
        <v>1119</v>
      </c>
    </row>
    <row r="831" customFormat="false" ht="67.5" hidden="true" customHeight="false" outlineLevel="0" collapsed="false">
      <c r="A831" s="20" t="s">
        <v>1109</v>
      </c>
      <c r="B831" s="20" t="s">
        <v>1083</v>
      </c>
      <c r="C831" s="21" t="n">
        <v>83700</v>
      </c>
      <c r="D831" s="20" t="s">
        <v>128</v>
      </c>
      <c r="E831" s="20" t="s">
        <v>129</v>
      </c>
      <c r="F831" s="20" t="s">
        <v>130</v>
      </c>
      <c r="G831" s="20" t="s">
        <v>131</v>
      </c>
      <c r="H831" s="22" t="n">
        <v>837</v>
      </c>
      <c r="I831" s="22"/>
      <c r="J831" s="15" t="s">
        <v>132</v>
      </c>
    </row>
    <row r="832" customFormat="false" ht="56.25" hidden="true" customHeight="false" outlineLevel="0" collapsed="false">
      <c r="A832" s="20" t="s">
        <v>1109</v>
      </c>
      <c r="B832" s="20" t="s">
        <v>1083</v>
      </c>
      <c r="C832" s="21" t="n">
        <v>83800</v>
      </c>
      <c r="D832" s="20" t="s">
        <v>133</v>
      </c>
      <c r="E832" s="20" t="s">
        <v>134</v>
      </c>
      <c r="F832" s="20" t="s">
        <v>130</v>
      </c>
      <c r="G832" s="20" t="s">
        <v>131</v>
      </c>
      <c r="H832" s="22" t="n">
        <v>838</v>
      </c>
      <c r="I832" s="22" t="s">
        <v>65</v>
      </c>
      <c r="J832" s="15" t="s">
        <v>135</v>
      </c>
    </row>
    <row r="833" customFormat="false" ht="11.25" hidden="true" customHeight="false" outlineLevel="0" collapsed="false">
      <c r="A833" s="20" t="s">
        <v>1109</v>
      </c>
      <c r="B833" s="20" t="s">
        <v>1083</v>
      </c>
      <c r="C833" s="21" t="n">
        <v>83900</v>
      </c>
      <c r="D833" s="20" t="s">
        <v>1120</v>
      </c>
      <c r="E833" s="20" t="s">
        <v>1121</v>
      </c>
      <c r="F833" s="20" t="s">
        <v>112</v>
      </c>
      <c r="G833" s="20" t="s">
        <v>113</v>
      </c>
      <c r="H833" s="22" t="n">
        <v>839</v>
      </c>
      <c r="I833" s="22"/>
      <c r="J833" s="15" t="s">
        <v>1122</v>
      </c>
    </row>
    <row r="834" customFormat="false" ht="11.25" hidden="true" customHeight="false" outlineLevel="0" collapsed="false">
      <c r="A834" s="20" t="s">
        <v>1109</v>
      </c>
      <c r="B834" s="20" t="s">
        <v>1083</v>
      </c>
      <c r="C834" s="21" t="n">
        <v>84100</v>
      </c>
      <c r="D834" s="20" t="s">
        <v>1123</v>
      </c>
      <c r="E834" s="20" t="s">
        <v>1124</v>
      </c>
      <c r="F834" s="20" t="s">
        <v>73</v>
      </c>
      <c r="G834" s="20" t="s">
        <v>74</v>
      </c>
      <c r="H834" s="22" t="n">
        <v>841</v>
      </c>
      <c r="I834" s="22"/>
      <c r="J834" s="15" t="s">
        <v>1125</v>
      </c>
    </row>
    <row r="835" customFormat="false" ht="11.25" hidden="true" customHeight="false" outlineLevel="0" collapsed="false">
      <c r="A835" s="20" t="s">
        <v>1109</v>
      </c>
      <c r="B835" s="20" t="s">
        <v>1083</v>
      </c>
      <c r="C835" s="21" t="n">
        <v>84200</v>
      </c>
      <c r="D835" s="20" t="s">
        <v>1126</v>
      </c>
      <c r="E835" s="20" t="s">
        <v>1127</v>
      </c>
      <c r="F835" s="20" t="s">
        <v>73</v>
      </c>
      <c r="G835" s="20" t="s">
        <v>74</v>
      </c>
      <c r="H835" s="22" t="n">
        <v>842</v>
      </c>
      <c r="I835" s="22"/>
      <c r="J835" s="15" t="s">
        <v>1128</v>
      </c>
    </row>
    <row r="836" customFormat="false" ht="22.5" hidden="true" customHeight="false" outlineLevel="0" collapsed="false">
      <c r="A836" s="20" t="s">
        <v>1109</v>
      </c>
      <c r="B836" s="20" t="s">
        <v>1083</v>
      </c>
      <c r="C836" s="21" t="n">
        <v>84300</v>
      </c>
      <c r="D836" s="20" t="s">
        <v>1129</v>
      </c>
      <c r="E836" s="20" t="s">
        <v>1130</v>
      </c>
      <c r="F836" s="20" t="s">
        <v>81</v>
      </c>
      <c r="G836" s="20" t="s">
        <v>1131</v>
      </c>
      <c r="H836" s="22" t="n">
        <v>843</v>
      </c>
      <c r="I836" s="22" t="s">
        <v>65</v>
      </c>
      <c r="J836" s="15" t="s">
        <v>1132</v>
      </c>
    </row>
    <row r="837" customFormat="false" ht="11.25" hidden="true" customHeight="false" outlineLevel="0" collapsed="false">
      <c r="A837" s="20" t="s">
        <v>1109</v>
      </c>
      <c r="B837" s="20" t="s">
        <v>1083</v>
      </c>
      <c r="C837" s="21" t="n">
        <v>84400</v>
      </c>
      <c r="D837" s="20" t="s">
        <v>194</v>
      </c>
      <c r="E837" s="20" t="s">
        <v>195</v>
      </c>
      <c r="F837" s="20" t="s">
        <v>125</v>
      </c>
      <c r="G837" s="20" t="s">
        <v>126</v>
      </c>
      <c r="H837" s="22" t="n">
        <v>844</v>
      </c>
      <c r="I837" s="22"/>
      <c r="J837" s="15" t="s">
        <v>196</v>
      </c>
    </row>
    <row r="838" customFormat="false" ht="11.25" hidden="true" customHeight="false" outlineLevel="0" collapsed="false">
      <c r="A838" s="20" t="s">
        <v>1109</v>
      </c>
      <c r="B838" s="20" t="s">
        <v>1083</v>
      </c>
      <c r="C838" s="21" t="n">
        <v>84500</v>
      </c>
      <c r="D838" s="20" t="s">
        <v>1133</v>
      </c>
      <c r="E838" s="20" t="s">
        <v>1134</v>
      </c>
      <c r="F838" s="20" t="s">
        <v>63</v>
      </c>
      <c r="G838" s="20" t="s">
        <v>64</v>
      </c>
      <c r="H838" s="22" t="n">
        <v>845</v>
      </c>
      <c r="I838" s="22"/>
      <c r="J838" s="15" t="s">
        <v>1135</v>
      </c>
    </row>
    <row r="839" customFormat="false" ht="11.25" hidden="true" customHeight="false" outlineLevel="0" collapsed="false">
      <c r="A839" s="20" t="s">
        <v>1109</v>
      </c>
      <c r="B839" s="20" t="s">
        <v>1083</v>
      </c>
      <c r="C839" s="21" t="n">
        <v>84600</v>
      </c>
      <c r="D839" s="20" t="s">
        <v>1136</v>
      </c>
      <c r="E839" s="20" t="s">
        <v>1137</v>
      </c>
      <c r="F839" s="20" t="s">
        <v>63</v>
      </c>
      <c r="G839" s="20" t="s">
        <v>69</v>
      </c>
      <c r="H839" s="22" t="n">
        <v>846</v>
      </c>
      <c r="I839" s="22"/>
      <c r="J839" s="15" t="s">
        <v>1138</v>
      </c>
    </row>
    <row r="840" customFormat="false" ht="22.5" hidden="true" customHeight="false" outlineLevel="0" collapsed="false">
      <c r="A840" s="20" t="s">
        <v>1109</v>
      </c>
      <c r="B840" s="20" t="s">
        <v>1083</v>
      </c>
      <c r="C840" s="21" t="n">
        <v>84700</v>
      </c>
      <c r="D840" s="20" t="s">
        <v>136</v>
      </c>
      <c r="E840" s="20" t="s">
        <v>137</v>
      </c>
      <c r="F840" s="20" t="s">
        <v>112</v>
      </c>
      <c r="G840" s="20" t="s">
        <v>113</v>
      </c>
      <c r="H840" s="22" t="n">
        <v>847</v>
      </c>
      <c r="I840" s="22" t="s">
        <v>65</v>
      </c>
      <c r="J840" s="15" t="s">
        <v>138</v>
      </c>
    </row>
    <row r="841" customFormat="false" ht="67.5" hidden="true" customHeight="false" outlineLevel="0" collapsed="false">
      <c r="A841" s="20" t="s">
        <v>1109</v>
      </c>
      <c r="B841" s="20" t="s">
        <v>1083</v>
      </c>
      <c r="C841" s="21" t="n">
        <v>84800</v>
      </c>
      <c r="D841" s="20" t="s">
        <v>191</v>
      </c>
      <c r="E841" s="20" t="s">
        <v>192</v>
      </c>
      <c r="F841" s="20" t="s">
        <v>112</v>
      </c>
      <c r="G841" s="20" t="s">
        <v>113</v>
      </c>
      <c r="H841" s="22" t="n">
        <v>848</v>
      </c>
      <c r="I841" s="22" t="s">
        <v>65</v>
      </c>
      <c r="J841" s="15" t="s">
        <v>193</v>
      </c>
    </row>
    <row r="842" customFormat="false" ht="56.25" hidden="true" customHeight="false" outlineLevel="0" collapsed="false">
      <c r="A842" s="20" t="s">
        <v>1109</v>
      </c>
      <c r="B842" s="20" t="s">
        <v>1083</v>
      </c>
      <c r="C842" s="21" t="n">
        <v>84900</v>
      </c>
      <c r="D842" s="20" t="s">
        <v>215</v>
      </c>
      <c r="E842" s="20" t="s">
        <v>216</v>
      </c>
      <c r="F842" s="20" t="s">
        <v>112</v>
      </c>
      <c r="G842" s="20" t="s">
        <v>113</v>
      </c>
      <c r="H842" s="22" t="n">
        <v>849</v>
      </c>
      <c r="I842" s="22" t="s">
        <v>65</v>
      </c>
      <c r="J842" s="15" t="s">
        <v>217</v>
      </c>
    </row>
    <row r="843" customFormat="false" ht="22.5" hidden="true" customHeight="false" outlineLevel="0" collapsed="false">
      <c r="A843" s="20" t="s">
        <v>1109</v>
      </c>
      <c r="B843" s="20" t="s">
        <v>1083</v>
      </c>
      <c r="C843" s="21" t="n">
        <v>85000</v>
      </c>
      <c r="D843" s="20" t="s">
        <v>222</v>
      </c>
      <c r="E843" s="20" t="s">
        <v>223</v>
      </c>
      <c r="F843" s="20" t="s">
        <v>58</v>
      </c>
      <c r="G843" s="20" t="s">
        <v>220</v>
      </c>
      <c r="H843" s="22" t="n">
        <v>850</v>
      </c>
      <c r="I843" s="22"/>
      <c r="J843" s="15" t="s">
        <v>221</v>
      </c>
    </row>
    <row r="844" customFormat="false" ht="22.5" hidden="true" customHeight="false" outlineLevel="0" collapsed="false">
      <c r="A844" s="20" t="s">
        <v>1109</v>
      </c>
      <c r="B844" s="20" t="s">
        <v>1083</v>
      </c>
      <c r="C844" s="21" t="n">
        <v>85100</v>
      </c>
      <c r="D844" s="20" t="s">
        <v>224</v>
      </c>
      <c r="E844" s="20" t="s">
        <v>225</v>
      </c>
      <c r="F844" s="20" t="s">
        <v>58</v>
      </c>
      <c r="G844" s="20" t="s">
        <v>220</v>
      </c>
      <c r="H844" s="22" t="n">
        <v>851</v>
      </c>
      <c r="I844" s="22"/>
      <c r="J844" s="15" t="s">
        <v>221</v>
      </c>
    </row>
    <row r="845" customFormat="false" ht="11.25" hidden="true" customHeight="false" outlineLevel="0" collapsed="false">
      <c r="A845" s="20" t="s">
        <v>1109</v>
      </c>
      <c r="B845" s="20" t="s">
        <v>1083</v>
      </c>
      <c r="C845" s="21" t="n">
        <v>85300</v>
      </c>
      <c r="D845" s="20" t="s">
        <v>238</v>
      </c>
      <c r="E845" s="20" t="s">
        <v>239</v>
      </c>
      <c r="F845" s="20" t="s">
        <v>240</v>
      </c>
      <c r="G845" s="20" t="s">
        <v>241</v>
      </c>
      <c r="H845" s="22" t="n">
        <v>853</v>
      </c>
      <c r="I845" s="22"/>
      <c r="J845" s="15" t="s">
        <v>4</v>
      </c>
    </row>
    <row r="846" customFormat="false" ht="67.5" hidden="true" customHeight="false" outlineLevel="0" collapsed="false">
      <c r="A846" s="20" t="s">
        <v>1139</v>
      </c>
      <c r="B846" s="20" t="s">
        <v>1140</v>
      </c>
      <c r="C846" s="21" t="n">
        <v>85600</v>
      </c>
      <c r="D846" s="20" t="s">
        <v>56</v>
      </c>
      <c r="E846" s="20" t="s">
        <v>57</v>
      </c>
      <c r="F846" s="20" t="s">
        <v>58</v>
      </c>
      <c r="G846" s="20" t="s">
        <v>59</v>
      </c>
      <c r="H846" s="22" t="n">
        <v>856</v>
      </c>
      <c r="I846" s="22" t="s">
        <v>65</v>
      </c>
      <c r="J846" s="15" t="s">
        <v>1141</v>
      </c>
    </row>
    <row r="847" customFormat="false" ht="33.75" hidden="true" customHeight="false" outlineLevel="0" collapsed="false">
      <c r="A847" s="20" t="s">
        <v>1139</v>
      </c>
      <c r="B847" s="20" t="s">
        <v>1140</v>
      </c>
      <c r="C847" s="21" t="n">
        <v>85800</v>
      </c>
      <c r="D847" s="20" t="s">
        <v>1142</v>
      </c>
      <c r="E847" s="20" t="s">
        <v>1143</v>
      </c>
      <c r="F847" s="20" t="s">
        <v>58</v>
      </c>
      <c r="G847" s="20" t="s">
        <v>59</v>
      </c>
      <c r="H847" s="22" t="n">
        <v>858</v>
      </c>
      <c r="I847" s="22" t="s">
        <v>65</v>
      </c>
      <c r="J847" s="15" t="s">
        <v>1144</v>
      </c>
    </row>
    <row r="848" customFormat="false" ht="22.5" hidden="true" customHeight="false" outlineLevel="0" collapsed="false">
      <c r="A848" s="20" t="s">
        <v>1139</v>
      </c>
      <c r="B848" s="20" t="s">
        <v>1140</v>
      </c>
      <c r="C848" s="21" t="n">
        <v>85900</v>
      </c>
      <c r="D848" s="20" t="s">
        <v>1145</v>
      </c>
      <c r="E848" s="20" t="s">
        <v>1146</v>
      </c>
      <c r="F848" s="20" t="s">
        <v>112</v>
      </c>
      <c r="G848" s="20" t="s">
        <v>113</v>
      </c>
      <c r="H848" s="22" t="n">
        <v>859</v>
      </c>
      <c r="I848" s="22" t="s">
        <v>65</v>
      </c>
      <c r="J848" s="15" t="s">
        <v>1147</v>
      </c>
    </row>
    <row r="849" customFormat="false" ht="22.5" hidden="true" customHeight="false" outlineLevel="0" collapsed="false">
      <c r="A849" s="20" t="s">
        <v>1148</v>
      </c>
      <c r="B849" s="20" t="s">
        <v>1149</v>
      </c>
      <c r="C849" s="21" t="n">
        <v>86200</v>
      </c>
      <c r="D849" s="20" t="s">
        <v>56</v>
      </c>
      <c r="E849" s="20" t="s">
        <v>57</v>
      </c>
      <c r="F849" s="20" t="s">
        <v>58</v>
      </c>
      <c r="G849" s="20" t="s">
        <v>59</v>
      </c>
      <c r="H849" s="22" t="n">
        <v>862</v>
      </c>
      <c r="I849" s="22"/>
      <c r="J849" s="15" t="s">
        <v>60</v>
      </c>
    </row>
    <row r="850" customFormat="false" ht="56.25" hidden="true" customHeight="false" outlineLevel="0" collapsed="false">
      <c r="A850" s="20" t="s">
        <v>1148</v>
      </c>
      <c r="B850" s="20" t="s">
        <v>1149</v>
      </c>
      <c r="C850" s="21" t="n">
        <v>86400</v>
      </c>
      <c r="D850" s="20" t="s">
        <v>61</v>
      </c>
      <c r="E850" s="20" t="s">
        <v>62</v>
      </c>
      <c r="F850" s="20" t="s">
        <v>63</v>
      </c>
      <c r="G850" s="20" t="s">
        <v>64</v>
      </c>
      <c r="H850" s="22" t="n">
        <v>864</v>
      </c>
      <c r="I850" s="22" t="s">
        <v>65</v>
      </c>
      <c r="J850" s="15" t="s">
        <v>66</v>
      </c>
    </row>
    <row r="851" customFormat="false" ht="22.5" hidden="true" customHeight="false" outlineLevel="0" collapsed="false">
      <c r="A851" s="20" t="s">
        <v>1148</v>
      </c>
      <c r="B851" s="20" t="s">
        <v>1149</v>
      </c>
      <c r="C851" s="21" t="n">
        <v>86500</v>
      </c>
      <c r="D851" s="20" t="s">
        <v>67</v>
      </c>
      <c r="E851" s="20" t="s">
        <v>68</v>
      </c>
      <c r="F851" s="20" t="s">
        <v>63</v>
      </c>
      <c r="G851" s="20" t="s">
        <v>69</v>
      </c>
      <c r="H851" s="22" t="n">
        <v>865</v>
      </c>
      <c r="I851" s="22"/>
      <c r="J851" s="15" t="s">
        <v>70</v>
      </c>
    </row>
    <row r="852" customFormat="false" ht="33.75" hidden="true" customHeight="false" outlineLevel="0" collapsed="false">
      <c r="A852" s="20" t="s">
        <v>1148</v>
      </c>
      <c r="B852" s="20" t="s">
        <v>1149</v>
      </c>
      <c r="C852" s="21" t="n">
        <v>86600</v>
      </c>
      <c r="D852" s="20" t="s">
        <v>71</v>
      </c>
      <c r="E852" s="20" t="s">
        <v>1150</v>
      </c>
      <c r="F852" s="20" t="s">
        <v>73</v>
      </c>
      <c r="G852" s="20" t="s">
        <v>74</v>
      </c>
      <c r="H852" s="22" t="n">
        <v>866</v>
      </c>
      <c r="I852" s="22" t="s">
        <v>65</v>
      </c>
      <c r="J852" s="15" t="s">
        <v>1151</v>
      </c>
    </row>
    <row r="853" customFormat="false" ht="33.75" hidden="true" customHeight="false" outlineLevel="0" collapsed="false">
      <c r="A853" s="20" t="s">
        <v>1148</v>
      </c>
      <c r="B853" s="20" t="s">
        <v>1149</v>
      </c>
      <c r="C853" s="21" t="n">
        <v>86700</v>
      </c>
      <c r="D853" s="20" t="s">
        <v>76</v>
      </c>
      <c r="E853" s="20" t="s">
        <v>1152</v>
      </c>
      <c r="F853" s="20" t="s">
        <v>73</v>
      </c>
      <c r="G853" s="20" t="s">
        <v>74</v>
      </c>
      <c r="H853" s="22" t="n">
        <v>867</v>
      </c>
      <c r="I853" s="22" t="s">
        <v>65</v>
      </c>
      <c r="J853" s="15" t="s">
        <v>1153</v>
      </c>
    </row>
    <row r="854" customFormat="false" ht="45" hidden="true" customHeight="false" outlineLevel="0" collapsed="false">
      <c r="A854" s="20" t="s">
        <v>1148</v>
      </c>
      <c r="B854" s="20" t="s">
        <v>1149</v>
      </c>
      <c r="C854" s="21" t="n">
        <v>86800</v>
      </c>
      <c r="D854" s="20" t="s">
        <v>79</v>
      </c>
      <c r="E854" s="20" t="s">
        <v>1154</v>
      </c>
      <c r="F854" s="20" t="s">
        <v>81</v>
      </c>
      <c r="G854" s="20" t="s">
        <v>82</v>
      </c>
      <c r="H854" s="22" t="n">
        <v>868</v>
      </c>
      <c r="I854" s="22" t="s">
        <v>65</v>
      </c>
      <c r="J854" s="15" t="s">
        <v>1155</v>
      </c>
    </row>
    <row r="855" customFormat="false" ht="33.75" hidden="true" customHeight="false" outlineLevel="0" collapsed="false">
      <c r="A855" s="20" t="s">
        <v>1148</v>
      </c>
      <c r="B855" s="20" t="s">
        <v>1149</v>
      </c>
      <c r="C855" s="21" t="n">
        <v>86900</v>
      </c>
      <c r="D855" s="20" t="s">
        <v>92</v>
      </c>
      <c r="E855" s="20" t="s">
        <v>1156</v>
      </c>
      <c r="F855" s="20" t="s">
        <v>73</v>
      </c>
      <c r="G855" s="20" t="s">
        <v>94</v>
      </c>
      <c r="H855" s="22" t="n">
        <v>869</v>
      </c>
      <c r="I855" s="22"/>
      <c r="J855" s="15" t="s">
        <v>1157</v>
      </c>
    </row>
    <row r="856" customFormat="false" ht="33.75" hidden="true" customHeight="false" outlineLevel="0" collapsed="false">
      <c r="A856" s="20" t="s">
        <v>1148</v>
      </c>
      <c r="B856" s="20" t="s">
        <v>1149</v>
      </c>
      <c r="C856" s="21" t="n">
        <v>87000</v>
      </c>
      <c r="D856" s="20" t="s">
        <v>96</v>
      </c>
      <c r="E856" s="20" t="s">
        <v>1158</v>
      </c>
      <c r="F856" s="20" t="s">
        <v>63</v>
      </c>
      <c r="G856" s="20" t="s">
        <v>69</v>
      </c>
      <c r="H856" s="22" t="n">
        <v>870</v>
      </c>
      <c r="I856" s="22"/>
      <c r="J856" s="15" t="s">
        <v>1159</v>
      </c>
    </row>
    <row r="857" customFormat="false" ht="33.75" hidden="true" customHeight="false" outlineLevel="0" collapsed="false">
      <c r="A857" s="20" t="s">
        <v>1148</v>
      </c>
      <c r="B857" s="20" t="s">
        <v>1149</v>
      </c>
      <c r="C857" s="21" t="n">
        <v>87100</v>
      </c>
      <c r="D857" s="20" t="s">
        <v>99</v>
      </c>
      <c r="E857" s="20" t="s">
        <v>1160</v>
      </c>
      <c r="F857" s="20" t="s">
        <v>101</v>
      </c>
      <c r="G857" s="20" t="s">
        <v>102</v>
      </c>
      <c r="H857" s="22" t="n">
        <v>871</v>
      </c>
      <c r="I857" s="22" t="s">
        <v>65</v>
      </c>
      <c r="J857" s="15" t="s">
        <v>1161</v>
      </c>
    </row>
    <row r="858" customFormat="false" ht="11.25" hidden="true" customHeight="false" outlineLevel="0" collapsed="false">
      <c r="A858" s="20" t="s">
        <v>1148</v>
      </c>
      <c r="B858" s="20" t="s">
        <v>1149</v>
      </c>
      <c r="C858" s="21" t="n">
        <v>87200</v>
      </c>
      <c r="D858" s="20" t="s">
        <v>634</v>
      </c>
      <c r="E858" s="20" t="s">
        <v>635</v>
      </c>
      <c r="F858" s="20" t="s">
        <v>112</v>
      </c>
      <c r="G858" s="20" t="s">
        <v>113</v>
      </c>
      <c r="H858" s="22" t="n">
        <v>872</v>
      </c>
      <c r="I858" s="22"/>
      <c r="J858" s="15" t="s">
        <v>636</v>
      </c>
    </row>
    <row r="859" customFormat="false" ht="11.25" hidden="true" customHeight="false" outlineLevel="0" collapsed="false">
      <c r="A859" s="20" t="s">
        <v>1148</v>
      </c>
      <c r="B859" s="20" t="s">
        <v>1149</v>
      </c>
      <c r="C859" s="21" t="n">
        <v>87300</v>
      </c>
      <c r="D859" s="20" t="s">
        <v>401</v>
      </c>
      <c r="E859" s="20" t="s">
        <v>401</v>
      </c>
      <c r="F859" s="20" t="s">
        <v>303</v>
      </c>
      <c r="G859" s="20" t="s">
        <v>637</v>
      </c>
      <c r="H859" s="22" t="n">
        <v>873</v>
      </c>
      <c r="I859" s="22"/>
      <c r="J859" s="15" t="s">
        <v>638</v>
      </c>
    </row>
    <row r="860" customFormat="false" ht="11.25" hidden="true" customHeight="false" outlineLevel="0" collapsed="false">
      <c r="A860" s="20" t="s">
        <v>1148</v>
      </c>
      <c r="B860" s="20" t="s">
        <v>1149</v>
      </c>
      <c r="C860" s="21" t="n">
        <v>87400</v>
      </c>
      <c r="D860" s="20" t="s">
        <v>1162</v>
      </c>
      <c r="E860" s="20" t="s">
        <v>1163</v>
      </c>
      <c r="F860" s="20" t="s">
        <v>73</v>
      </c>
      <c r="G860" s="20" t="s">
        <v>74</v>
      </c>
      <c r="H860" s="22" t="n">
        <v>874</v>
      </c>
      <c r="I860" s="22"/>
      <c r="J860" s="15" t="s">
        <v>1164</v>
      </c>
    </row>
    <row r="861" customFormat="false" ht="11.25" hidden="true" customHeight="false" outlineLevel="0" collapsed="false">
      <c r="A861" s="20" t="s">
        <v>1148</v>
      </c>
      <c r="B861" s="20" t="s">
        <v>1149</v>
      </c>
      <c r="C861" s="21" t="n">
        <v>87500</v>
      </c>
      <c r="D861" s="20" t="s">
        <v>1165</v>
      </c>
      <c r="E861" s="20" t="s">
        <v>1166</v>
      </c>
      <c r="F861" s="20" t="s">
        <v>73</v>
      </c>
      <c r="G861" s="20" t="s">
        <v>74</v>
      </c>
      <c r="H861" s="22" t="n">
        <v>875</v>
      </c>
      <c r="I861" s="22"/>
      <c r="J861" s="15" t="s">
        <v>1167</v>
      </c>
    </row>
    <row r="862" customFormat="false" ht="22.5" hidden="true" customHeight="false" outlineLevel="0" collapsed="false">
      <c r="A862" s="20" t="s">
        <v>1148</v>
      </c>
      <c r="B862" s="20" t="s">
        <v>1149</v>
      </c>
      <c r="C862" s="21" t="n">
        <v>87600</v>
      </c>
      <c r="D862" s="20" t="s">
        <v>869</v>
      </c>
      <c r="E862" s="20" t="s">
        <v>870</v>
      </c>
      <c r="F862" s="20" t="s">
        <v>155</v>
      </c>
      <c r="G862" s="20" t="s">
        <v>156</v>
      </c>
      <c r="H862" s="22" t="n">
        <v>876</v>
      </c>
      <c r="I862" s="22"/>
      <c r="J862" s="15" t="s">
        <v>871</v>
      </c>
    </row>
    <row r="863" customFormat="false" ht="67.5" hidden="true" customHeight="false" outlineLevel="0" collapsed="false">
      <c r="A863" s="20" t="s">
        <v>1148</v>
      </c>
      <c r="B863" s="20" t="s">
        <v>1149</v>
      </c>
      <c r="C863" s="21" t="n">
        <v>87700</v>
      </c>
      <c r="D863" s="20" t="s">
        <v>191</v>
      </c>
      <c r="E863" s="20" t="s">
        <v>192</v>
      </c>
      <c r="F863" s="20" t="s">
        <v>112</v>
      </c>
      <c r="G863" s="20" t="s">
        <v>113</v>
      </c>
      <c r="H863" s="22" t="n">
        <v>877</v>
      </c>
      <c r="I863" s="22" t="s">
        <v>65</v>
      </c>
      <c r="J863" s="15" t="s">
        <v>193</v>
      </c>
    </row>
    <row r="864" customFormat="false" ht="11.25" hidden="true" customHeight="false" outlineLevel="0" collapsed="false">
      <c r="A864" s="20" t="s">
        <v>1148</v>
      </c>
      <c r="B864" s="20" t="s">
        <v>1149</v>
      </c>
      <c r="C864" s="21" t="n">
        <v>87800</v>
      </c>
      <c r="D864" s="20" t="s">
        <v>194</v>
      </c>
      <c r="E864" s="20" t="s">
        <v>195</v>
      </c>
      <c r="F864" s="20" t="s">
        <v>125</v>
      </c>
      <c r="G864" s="20" t="s">
        <v>126</v>
      </c>
      <c r="H864" s="22" t="n">
        <v>878</v>
      </c>
      <c r="I864" s="22"/>
      <c r="J864" s="15" t="s">
        <v>196</v>
      </c>
    </row>
    <row r="865" customFormat="false" ht="56.25" hidden="true" customHeight="false" outlineLevel="0" collapsed="false">
      <c r="A865" s="20" t="s">
        <v>1148</v>
      </c>
      <c r="B865" s="20" t="s">
        <v>1149</v>
      </c>
      <c r="C865" s="21" t="n">
        <v>87900</v>
      </c>
      <c r="D865" s="20" t="s">
        <v>215</v>
      </c>
      <c r="E865" s="20" t="s">
        <v>216</v>
      </c>
      <c r="F865" s="20" t="s">
        <v>112</v>
      </c>
      <c r="G865" s="20" t="s">
        <v>113</v>
      </c>
      <c r="H865" s="22" t="n">
        <v>879</v>
      </c>
      <c r="I865" s="22" t="s">
        <v>65</v>
      </c>
      <c r="J865" s="15" t="s">
        <v>217</v>
      </c>
    </row>
    <row r="866" customFormat="false" ht="22.5" hidden="true" customHeight="false" outlineLevel="0" collapsed="false">
      <c r="A866" s="20" t="s">
        <v>1148</v>
      </c>
      <c r="B866" s="20" t="s">
        <v>1149</v>
      </c>
      <c r="C866" s="21" t="n">
        <v>88000</v>
      </c>
      <c r="D866" s="20" t="s">
        <v>1168</v>
      </c>
      <c r="E866" s="20" t="s">
        <v>1169</v>
      </c>
      <c r="F866" s="20" t="s">
        <v>58</v>
      </c>
      <c r="G866" s="20" t="s">
        <v>220</v>
      </c>
      <c r="H866" s="22" t="n">
        <v>880</v>
      </c>
      <c r="I866" s="22"/>
      <c r="J866" s="15" t="s">
        <v>221</v>
      </c>
    </row>
    <row r="867" customFormat="false" ht="22.5" hidden="true" customHeight="false" outlineLevel="0" collapsed="false">
      <c r="A867" s="20" t="s">
        <v>1148</v>
      </c>
      <c r="B867" s="20" t="s">
        <v>1149</v>
      </c>
      <c r="C867" s="21" t="n">
        <v>88100</v>
      </c>
      <c r="D867" s="20" t="s">
        <v>1170</v>
      </c>
      <c r="E867" s="20" t="s">
        <v>1171</v>
      </c>
      <c r="F867" s="20" t="s">
        <v>58</v>
      </c>
      <c r="G867" s="20" t="s">
        <v>220</v>
      </c>
      <c r="H867" s="22" t="n">
        <v>881</v>
      </c>
      <c r="I867" s="22"/>
      <c r="J867" s="15" t="s">
        <v>221</v>
      </c>
    </row>
    <row r="868" customFormat="false" ht="22.5" hidden="true" customHeight="false" outlineLevel="0" collapsed="false">
      <c r="A868" s="20" t="s">
        <v>1148</v>
      </c>
      <c r="B868" s="20" t="s">
        <v>1149</v>
      </c>
      <c r="C868" s="21" t="n">
        <v>88200</v>
      </c>
      <c r="D868" s="20" t="s">
        <v>874</v>
      </c>
      <c r="E868" s="20" t="s">
        <v>875</v>
      </c>
      <c r="F868" s="20" t="s">
        <v>58</v>
      </c>
      <c r="G868" s="20" t="s">
        <v>220</v>
      </c>
      <c r="H868" s="22" t="n">
        <v>882</v>
      </c>
      <c r="I868" s="22"/>
      <c r="J868" s="15" t="s">
        <v>221</v>
      </c>
    </row>
    <row r="869" customFormat="false" ht="11.25" hidden="true" customHeight="false" outlineLevel="0" collapsed="false">
      <c r="A869" s="20" t="s">
        <v>1148</v>
      </c>
      <c r="B869" s="20" t="s">
        <v>1149</v>
      </c>
      <c r="C869" s="21" t="n">
        <v>88300</v>
      </c>
      <c r="D869" s="20" t="s">
        <v>238</v>
      </c>
      <c r="E869" s="20" t="s">
        <v>239</v>
      </c>
      <c r="F869" s="20" t="s">
        <v>240</v>
      </c>
      <c r="G869" s="20" t="s">
        <v>241</v>
      </c>
      <c r="H869" s="22" t="n">
        <v>883</v>
      </c>
      <c r="I869" s="22"/>
      <c r="J869" s="15" t="s">
        <v>4</v>
      </c>
    </row>
  </sheetData>
  <autoFilter ref="A1:K869">
    <filterColumn colId="1">
      <filters>
        <filter val="tinfra_f4"/>
      </filters>
    </filterColumn>
  </autoFilter>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O9"/>
  <sheetViews>
    <sheetView showFormulas="false" showGridLines="true" showRowColHeaders="true" showZeros="true" rightToLeft="false" tabSelected="false" showOutlineSymbols="true" defaultGridColor="true" view="normal" topLeftCell="AB1" colorId="64" zoomScale="100" zoomScaleNormal="100" zoomScalePageLayoutView="100" workbookViewId="0">
      <selection pane="topLeft" activeCell="CN1" activeCellId="0" sqref="CN1"/>
    </sheetView>
  </sheetViews>
  <sheetFormatPr defaultColWidth="16.73046875" defaultRowHeight="12.75" zeroHeight="false" outlineLevelRow="0" outlineLevelCol="0"/>
  <cols>
    <col collapsed="false" customWidth="false" hidden="false" outlineLevel="0" max="3" min="1" style="167" width="16.71"/>
    <col collapsed="false" customWidth="true" hidden="false" outlineLevel="0" max="6" min="4" style="167" width="14.43"/>
    <col collapsed="false" customWidth="true" hidden="false" outlineLevel="0" max="7" min="7" style="167" width="15.71"/>
    <col collapsed="false" customWidth="true" hidden="false" outlineLevel="0" max="8" min="8" style="167" width="21.43"/>
    <col collapsed="false" customWidth="false" hidden="false" outlineLevel="0" max="13" min="9" style="167" width="16.71"/>
    <col collapsed="false" customWidth="true" hidden="false" outlineLevel="0" max="14" min="14" style="167" width="14.28"/>
    <col collapsed="false" customWidth="false" hidden="false" outlineLevel="0" max="43" min="15" style="167" width="16.71"/>
    <col collapsed="false" customWidth="true" hidden="false" outlineLevel="0" max="44" min="44" style="142" width="15.42"/>
    <col collapsed="false" customWidth="true" hidden="false" outlineLevel="0" max="45" min="45" style="0" width="16.14"/>
    <col collapsed="false" customWidth="true" hidden="false" outlineLevel="0" max="46" min="46" style="142" width="21.14"/>
    <col collapsed="false" customWidth="true" hidden="false" outlineLevel="0" max="47" min="47" style="156" width="31.86"/>
    <col collapsed="false" customWidth="true" hidden="false" outlineLevel="0" max="48" min="48" style="142" width="18.13"/>
    <col collapsed="false" customWidth="true" hidden="false" outlineLevel="0" max="49" min="49" style="142" width="14.69"/>
    <col collapsed="false" customWidth="true" hidden="false" outlineLevel="0" max="50" min="50" style="142" width="18.42"/>
    <col collapsed="false" customWidth="true" hidden="false" outlineLevel="0" max="66" min="51" style="142" width="9.13"/>
    <col collapsed="false" customWidth="true" hidden="false" outlineLevel="0" max="89" min="67" style="156" width="9.13"/>
    <col collapsed="false" customWidth="true" hidden="false" outlineLevel="0" max="90" min="90" style="156" width="15.29"/>
    <col collapsed="false" customWidth="true" hidden="false" outlineLevel="0" max="91" min="91" style="118" width="9.13"/>
    <col collapsed="false" customWidth="true" hidden="false" outlineLevel="0" max="92" min="92" style="118" width="38.43"/>
    <col collapsed="false" customWidth="true" hidden="false" outlineLevel="0" max="93" min="93" style="118" width="35.71"/>
    <col collapsed="false" customWidth="false" hidden="false" outlineLevel="0" max="1024" min="94" style="167" width="16.71"/>
  </cols>
  <sheetData>
    <row r="1" customFormat="false" ht="81" hidden="false" customHeight="true" outlineLevel="0" collapsed="false">
      <c r="A1" s="119" t="s">
        <v>11456</v>
      </c>
      <c r="B1" s="119" t="s">
        <v>11457</v>
      </c>
      <c r="C1" s="119" t="s">
        <v>11458</v>
      </c>
      <c r="D1" s="119" t="s">
        <v>11459</v>
      </c>
      <c r="E1" s="119" t="s">
        <v>11460</v>
      </c>
      <c r="F1" s="119" t="s">
        <v>11461</v>
      </c>
      <c r="G1" s="120" t="s">
        <v>11462</v>
      </c>
      <c r="H1" s="120" t="s">
        <v>11463</v>
      </c>
      <c r="I1" s="119" t="s">
        <v>11907</v>
      </c>
      <c r="J1" s="119" t="s">
        <v>11465</v>
      </c>
      <c r="K1" s="119" t="s">
        <v>11466</v>
      </c>
      <c r="L1" s="119" t="s">
        <v>11470</v>
      </c>
      <c r="M1" s="119" t="s">
        <v>11471</v>
      </c>
      <c r="N1" s="120" t="s">
        <v>11472</v>
      </c>
      <c r="O1" s="119" t="s">
        <v>11473</v>
      </c>
      <c r="P1" s="119" t="s">
        <v>11474</v>
      </c>
      <c r="Q1" s="119" t="s">
        <v>11475</v>
      </c>
      <c r="R1" s="119" t="s">
        <v>11476</v>
      </c>
      <c r="S1" s="119" t="s">
        <v>11477</v>
      </c>
      <c r="T1" s="119" t="s">
        <v>11908</v>
      </c>
      <c r="U1" s="119" t="s">
        <v>11909</v>
      </c>
      <c r="V1" s="119" t="s">
        <v>11729</v>
      </c>
      <c r="W1" s="119" t="s">
        <v>11730</v>
      </c>
      <c r="X1" s="119" t="s">
        <v>11479</v>
      </c>
      <c r="Y1" s="119" t="s">
        <v>11481</v>
      </c>
      <c r="Z1" s="119" t="s">
        <v>11731</v>
      </c>
      <c r="AA1" s="119" t="s">
        <v>11732</v>
      </c>
      <c r="AB1" s="119" t="s">
        <v>11491</v>
      </c>
      <c r="AC1" s="119" t="s">
        <v>11492</v>
      </c>
      <c r="AD1" s="119" t="s">
        <v>11733</v>
      </c>
      <c r="AE1" s="119" t="s">
        <v>11493</v>
      </c>
      <c r="AF1" s="119" t="s">
        <v>11656</v>
      </c>
      <c r="AG1" s="119" t="s">
        <v>11657</v>
      </c>
      <c r="AH1" s="119" t="s">
        <v>11499</v>
      </c>
      <c r="AI1" s="119" t="s">
        <v>11501</v>
      </c>
      <c r="AJ1" s="119" t="s">
        <v>11502</v>
      </c>
      <c r="AK1" s="119" t="s">
        <v>11736</v>
      </c>
      <c r="AL1" s="119" t="s">
        <v>11503</v>
      </c>
      <c r="AM1" s="119" t="s">
        <v>11505</v>
      </c>
      <c r="AN1" s="119" t="s">
        <v>11737</v>
      </c>
      <c r="AO1" s="119" t="s">
        <v>11738</v>
      </c>
      <c r="AP1" s="119" t="s">
        <v>11509</v>
      </c>
      <c r="AQ1" s="121" t="s">
        <v>11910</v>
      </c>
      <c r="AR1" s="135"/>
      <c r="AT1" s="135"/>
      <c r="AU1" s="135"/>
      <c r="AV1" s="122"/>
      <c r="AW1" s="122" t="s">
        <v>11511</v>
      </c>
      <c r="AX1" s="122" t="n">
        <f aca="false">+COUNTA(B:B)-3</f>
        <v>1</v>
      </c>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35"/>
      <c r="CM1" s="130"/>
      <c r="CN1" s="125" t="s">
        <v>11512</v>
      </c>
      <c r="CO1" s="125" t="str">
        <f aca="false">IF(SUM(AR:AR)=SUM(AS:AS),"OK","Errore: ripetizione codice origine")</f>
        <v>OK</v>
      </c>
    </row>
    <row r="2" customFormat="false" ht="45" hidden="false" customHeight="false" outlineLevel="0" collapsed="false">
      <c r="A2" s="126" t="s">
        <v>11911</v>
      </c>
      <c r="B2" s="126" t="s">
        <v>11514</v>
      </c>
      <c r="C2" s="126" t="s">
        <v>11515</v>
      </c>
      <c r="D2" s="126" t="s">
        <v>11516</v>
      </c>
      <c r="E2" s="126" t="s">
        <v>11517</v>
      </c>
      <c r="F2" s="126" t="s">
        <v>11518</v>
      </c>
      <c r="G2" s="127" t="s">
        <v>11519</v>
      </c>
      <c r="H2" s="127" t="s">
        <v>11520</v>
      </c>
      <c r="I2" s="126" t="s">
        <v>11912</v>
      </c>
      <c r="J2" s="126" t="s">
        <v>11522</v>
      </c>
      <c r="K2" s="126" t="s">
        <v>11523</v>
      </c>
      <c r="L2" s="126" t="s">
        <v>11527</v>
      </c>
      <c r="M2" s="126" t="s">
        <v>11528</v>
      </c>
      <c r="N2" s="127" t="s">
        <v>11529</v>
      </c>
      <c r="O2" s="126" t="s">
        <v>11530</v>
      </c>
      <c r="P2" s="126" t="s">
        <v>11531</v>
      </c>
      <c r="Q2" s="126" t="s">
        <v>11532</v>
      </c>
      <c r="R2" s="126" t="s">
        <v>11533</v>
      </c>
      <c r="S2" s="126" t="s">
        <v>11534</v>
      </c>
      <c r="T2" s="126" t="s">
        <v>11913</v>
      </c>
      <c r="U2" s="126" t="s">
        <v>11914</v>
      </c>
      <c r="V2" s="126" t="s">
        <v>11745</v>
      </c>
      <c r="W2" s="126" t="s">
        <v>11746</v>
      </c>
      <c r="X2" s="126" t="s">
        <v>11536</v>
      </c>
      <c r="Y2" s="126" t="s">
        <v>11538</v>
      </c>
      <c r="Z2" s="126" t="s">
        <v>11747</v>
      </c>
      <c r="AA2" s="126" t="s">
        <v>11748</v>
      </c>
      <c r="AB2" s="126" t="s">
        <v>11548</v>
      </c>
      <c r="AC2" s="126" t="s">
        <v>11549</v>
      </c>
      <c r="AD2" s="126" t="s">
        <v>11749</v>
      </c>
      <c r="AE2" s="126" t="s">
        <v>11550</v>
      </c>
      <c r="AF2" s="126" t="s">
        <v>11551</v>
      </c>
      <c r="AG2" s="126" t="s">
        <v>11552</v>
      </c>
      <c r="AH2" s="126" t="s">
        <v>11556</v>
      </c>
      <c r="AI2" s="126" t="s">
        <v>11558</v>
      </c>
      <c r="AJ2" s="126" t="s">
        <v>11559</v>
      </c>
      <c r="AK2" s="126" t="s">
        <v>11752</v>
      </c>
      <c r="AL2" s="126" t="s">
        <v>11560</v>
      </c>
      <c r="AM2" s="126" t="s">
        <v>11562</v>
      </c>
      <c r="AN2" s="126" t="s">
        <v>11753</v>
      </c>
      <c r="AO2" s="126" t="s">
        <v>11754</v>
      </c>
      <c r="AP2" s="126" t="s">
        <v>11566</v>
      </c>
      <c r="AQ2" s="191" t="s">
        <v>11915</v>
      </c>
      <c r="AR2" s="135"/>
      <c r="AS2" s="129"/>
      <c r="AT2" s="135"/>
      <c r="AU2" s="135"/>
      <c r="AV2" s="122"/>
      <c r="AW2" s="122" t="s">
        <v>11916</v>
      </c>
      <c r="AX2" s="122" t="n">
        <f aca="false">+COUNTA([2]Mari!B$1:B$1048576)-3</f>
        <v>1</v>
      </c>
      <c r="AY2" s="122"/>
      <c r="AZ2" s="122"/>
      <c r="BA2" s="122"/>
      <c r="BB2" s="122"/>
      <c r="BC2" s="122"/>
      <c r="BD2" s="122"/>
      <c r="BE2" s="122"/>
      <c r="BF2" s="122"/>
      <c r="BG2" s="122"/>
      <c r="BH2" s="122"/>
      <c r="BI2" s="122"/>
      <c r="BJ2" s="122"/>
      <c r="BK2" s="122"/>
      <c r="BL2" s="122"/>
      <c r="BM2" s="122"/>
      <c r="BN2" s="122"/>
      <c r="BO2" s="122"/>
      <c r="BP2" s="122"/>
      <c r="BQ2" s="122"/>
      <c r="BR2" s="122"/>
      <c r="BS2" s="122"/>
      <c r="BT2" s="122"/>
      <c r="BU2" s="122"/>
      <c r="BV2" s="122"/>
      <c r="BW2" s="122"/>
      <c r="BX2" s="122"/>
      <c r="BY2" s="122"/>
      <c r="BZ2" s="122"/>
      <c r="CA2" s="122"/>
      <c r="CB2" s="122"/>
      <c r="CC2" s="122"/>
      <c r="CD2" s="122"/>
      <c r="CE2" s="122"/>
      <c r="CF2" s="122"/>
      <c r="CG2" s="122"/>
      <c r="CH2" s="122"/>
      <c r="CI2" s="122"/>
      <c r="CJ2" s="122"/>
      <c r="CK2" s="122"/>
      <c r="CL2" s="135"/>
      <c r="CM2" s="130"/>
      <c r="CN2" s="131" t="s">
        <v>11665</v>
      </c>
      <c r="CO2" s="131" t="str">
        <f aca="false">+IF(SUM(AT:AT)=0,"OK","NO, stato nuove opere non congruente")</f>
        <v>OK</v>
      </c>
    </row>
    <row r="3" customFormat="false" ht="76.5" hidden="false" customHeight="false" outlineLevel="0" collapsed="false">
      <c r="A3" s="133" t="n">
        <v>103900</v>
      </c>
      <c r="B3" s="133" t="n">
        <v>104100</v>
      </c>
      <c r="C3" s="133" t="n">
        <v>104200</v>
      </c>
      <c r="D3" s="133" t="n">
        <v>104300</v>
      </c>
      <c r="E3" s="133" t="n">
        <v>104400</v>
      </c>
      <c r="F3" s="133" t="n">
        <v>104500</v>
      </c>
      <c r="G3" s="133" t="n">
        <v>116400</v>
      </c>
      <c r="H3" s="133" t="n">
        <v>116500</v>
      </c>
      <c r="I3" s="133" t="n">
        <v>104800</v>
      </c>
      <c r="J3" s="133" t="n">
        <v>104900</v>
      </c>
      <c r="K3" s="133" t="n">
        <v>105000</v>
      </c>
      <c r="L3" s="133" t="n">
        <v>105100</v>
      </c>
      <c r="M3" s="133" t="n">
        <v>105200</v>
      </c>
      <c r="N3" s="133" t="n">
        <v>117600</v>
      </c>
      <c r="O3" s="133" t="n">
        <v>105300</v>
      </c>
      <c r="P3" s="133" t="n">
        <v>105400</v>
      </c>
      <c r="Q3" s="133" t="n">
        <v>105500</v>
      </c>
      <c r="R3" s="133" t="n">
        <v>105600</v>
      </c>
      <c r="S3" s="133" t="n">
        <v>105700</v>
      </c>
      <c r="T3" s="133" t="n">
        <v>105800</v>
      </c>
      <c r="U3" s="133" t="n">
        <v>105900</v>
      </c>
      <c r="V3" s="133" t="n">
        <v>106000</v>
      </c>
      <c r="W3" s="133" t="n">
        <v>106100</v>
      </c>
      <c r="X3" s="133" t="n">
        <v>106200</v>
      </c>
      <c r="Y3" s="133" t="n">
        <v>106300</v>
      </c>
      <c r="Z3" s="133" t="n">
        <v>106400</v>
      </c>
      <c r="AA3" s="133" t="n">
        <v>106500</v>
      </c>
      <c r="AB3" s="133" t="n">
        <v>106600</v>
      </c>
      <c r="AC3" s="133" t="n">
        <v>106700</v>
      </c>
      <c r="AD3" s="133" t="n">
        <v>106800</v>
      </c>
      <c r="AE3" s="133" t="n">
        <v>106900</v>
      </c>
      <c r="AF3" s="133" t="n">
        <v>107000</v>
      </c>
      <c r="AG3" s="133" t="n">
        <v>107100</v>
      </c>
      <c r="AH3" s="133" t="n">
        <v>107200</v>
      </c>
      <c r="AI3" s="133" t="n">
        <v>107300</v>
      </c>
      <c r="AJ3" s="133" t="n">
        <v>107400</v>
      </c>
      <c r="AK3" s="133" t="n">
        <v>107500</v>
      </c>
      <c r="AL3" s="133" t="n">
        <v>107600</v>
      </c>
      <c r="AM3" s="133" t="n">
        <v>107700</v>
      </c>
      <c r="AN3" s="133" t="n">
        <v>107800</v>
      </c>
      <c r="AO3" s="133" t="n">
        <v>107900</v>
      </c>
      <c r="AP3" s="133" t="n">
        <v>108100</v>
      </c>
      <c r="AQ3" s="133"/>
      <c r="AR3" s="135" t="s">
        <v>11620</v>
      </c>
      <c r="AS3" s="136" t="s">
        <v>11621</v>
      </c>
      <c r="AT3" s="135" t="s">
        <v>11622</v>
      </c>
      <c r="AU3" s="135" t="s">
        <v>11917</v>
      </c>
      <c r="AV3" s="122" t="s">
        <v>11625</v>
      </c>
      <c r="AW3" s="122" t="str">
        <f aca="false">A1</f>
        <v>codice opera [idt]</v>
      </c>
      <c r="AX3" s="122" t="str">
        <f aca="false">B1</f>
        <v>codice origine [testo]</v>
      </c>
      <c r="AY3" s="122" t="str">
        <f aca="false">C1</f>
        <v>descrizione impianto [testo]</v>
      </c>
      <c r="AZ3" s="122" t="str">
        <f aca="false">D1</f>
        <v>g.boaga NORD [m]</v>
      </c>
      <c r="BA3" s="122" t="str">
        <f aca="false">E1</f>
        <v>g.boaga EST [m]</v>
      </c>
      <c r="BB3" s="122" t="str">
        <f aca="false">F1</f>
        <v>fuso RIF. [nr]</v>
      </c>
      <c r="BC3" s="122" t="str">
        <f aca="false">G1</f>
        <v>codice schema acquedottistico [idt]</v>
      </c>
      <c r="BD3" s="122" t="str">
        <f aca="false">H1</f>
        <v>descrizione schema acquedottistico [testo]</v>
      </c>
      <c r="BE3" s="122" t="str">
        <f aca="false">I1</f>
        <v>profondità s.l.m [m]</v>
      </c>
      <c r="BF3" s="122" t="str">
        <f aca="false">J1</f>
        <v>località [testo]</v>
      </c>
      <c r="BG3" s="122" t="str">
        <f aca="false">K1</f>
        <v>comune [istat]</v>
      </c>
      <c r="BH3" s="122" t="str">
        <f aca="false">L1</f>
        <v>estremi della concessione [testo]</v>
      </c>
      <c r="BI3" s="122" t="str">
        <f aca="false">M1</f>
        <v>portata concessa uso potabile [l/s]</v>
      </c>
      <c r="BJ3" s="122" t="str">
        <f aca="false">N1</f>
        <v>uso plurimo [sn]</v>
      </c>
      <c r="BK3" s="122" t="str">
        <f aca="false">O1</f>
        <v>anno costruzione [anno]</v>
      </c>
      <c r="BL3" s="122" t="str">
        <f aca="false">P1</f>
        <v>anno ristrutturazione [anno]</v>
      </c>
      <c r="BM3" s="122" t="str">
        <f aca="false">Q1</f>
        <v>conservazione [idn]</v>
      </c>
      <c r="BN3" s="122" t="str">
        <f aca="false">R1</f>
        <v>utilizzo (continuo,occasionale,periodico) [testo]</v>
      </c>
      <c r="BO3" s="122" t="str">
        <f aca="false">S1</f>
        <v>utilizzo annuo (0 - 100) [%]</v>
      </c>
      <c r="BP3" s="122" t="str">
        <f aca="false">T1</f>
        <v>lunghezza [m]</v>
      </c>
      <c r="BQ3" s="122" t="str">
        <f aca="false">U1</f>
        <v>diametro [mm]</v>
      </c>
      <c r="BR3" s="122" t="str">
        <f aca="false">V1</f>
        <v>potenza installata [Kw]</v>
      </c>
      <c r="BS3" s="122" t="str">
        <f aca="false">W1</f>
        <v>consumo di energia [kwh/anno]</v>
      </c>
      <c r="BT3" s="122" t="str">
        <f aca="false">X1</f>
        <v>volume prelevato [mc/anno]</v>
      </c>
      <c r="BU3" s="122" t="str">
        <f aca="false">Y1</f>
        <v>portata di esercizio [l/s]</v>
      </c>
      <c r="BV3" s="122" t="str">
        <f aca="false">Z1</f>
        <v>portata di utilizzo massima [l/s]</v>
      </c>
      <c r="BW3" s="122" t="str">
        <f aca="false">AA1</f>
        <v>portata di utilizzo minima [l/s]</v>
      </c>
      <c r="BX3" s="122" t="str">
        <f aca="false">AB1</f>
        <v>tipo telecontrollo [idn]</v>
      </c>
      <c r="BY3" s="122" t="str">
        <f aca="false">AC1</f>
        <v>misura portata [sn]</v>
      </c>
      <c r="BZ3" s="122" t="str">
        <f aca="false">AD1</f>
        <v>misura pressione [sn]</v>
      </c>
      <c r="CA3" s="122" t="str">
        <f aca="false">AE1</f>
        <v>zona tutela assoluta [sn]</v>
      </c>
      <c r="CB3" s="122" t="str">
        <f aca="false">AF1</f>
        <v>zona rispetto [sn]</v>
      </c>
      <c r="CC3" s="122" t="str">
        <f aca="false">AG1</f>
        <v>zona protezione [sn]</v>
      </c>
      <c r="CD3" s="122" t="str">
        <f aca="false">AH1</f>
        <v>opera stato [idn]</v>
      </c>
      <c r="CE3" s="122" t="str">
        <f aca="false">AI1</f>
        <v>ind.conf. anno costruzione [idt]</v>
      </c>
      <c r="CF3" s="122" t="str">
        <f aca="false">AJ1</f>
        <v>ind.conf. anno ristrutturazione [idt]</v>
      </c>
      <c r="CG3" s="122" t="str">
        <f aca="false">AK1</f>
        <v>ind.conf. potenza installata [idt]</v>
      </c>
      <c r="CH3" s="122" t="str">
        <f aca="false">AL1</f>
        <v>ind.conf. volume prelevato [idt]</v>
      </c>
      <c r="CI3" s="122" t="str">
        <f aca="false">AM1</f>
        <v>ind.conf. portata esercizio [idt]</v>
      </c>
      <c r="CJ3" s="122" t="str">
        <f aca="false">AN1</f>
        <v>ind.conf. portata utilizzo max [idt]</v>
      </c>
      <c r="CK3" s="122" t="str">
        <f aca="false">AO1</f>
        <v>ind.conf. portata utilizzo min [idt]</v>
      </c>
      <c r="CL3" s="137" t="s">
        <v>11626</v>
      </c>
      <c r="CM3" s="158"/>
      <c r="CN3" s="131" t="s">
        <v>11918</v>
      </c>
      <c r="CO3" s="131" t="str">
        <f aca="false">+IF(SUM(AU:AU)=0,"OK","Dati non completi")</f>
        <v>Dati non completi</v>
      </c>
    </row>
    <row r="4" customFormat="false" ht="25.5" hidden="false" customHeight="false" outlineLevel="0" collapsed="false">
      <c r="B4" s="167" t="s">
        <v>11919</v>
      </c>
      <c r="AR4" s="142" t="n">
        <f aca="false">+IF(B4&gt;0,1,0)</f>
        <v>1</v>
      </c>
      <c r="AS4" s="135" t="n">
        <f aca="false">COUNTIF(B:B,B4)</f>
        <v>1</v>
      </c>
      <c r="AT4" s="142" t="n">
        <f aca="false">+IF(O4=9999,0,IF(O4&lt;'[3]Input anno'!$A$1,0,IF(AH4&lt;4,0,1)))</f>
        <v>0</v>
      </c>
      <c r="AU4" s="147" t="n">
        <f aca="false">IF(AN4&gt;=3,0,IF(COUNTIF(Mari_inpotab!A:A,B4)&gt;0,0,1))</f>
        <v>1</v>
      </c>
      <c r="AV4" s="144"/>
      <c r="AW4" s="144" t="n">
        <f aca="false">+COUNTA(A:A)-3</f>
        <v>0</v>
      </c>
      <c r="AX4" s="144" t="n">
        <f aca="false">+COUNTA(B:B)-3</f>
        <v>1</v>
      </c>
      <c r="AY4" s="144" t="n">
        <f aca="false">+COUNTA(C:C)-3</f>
        <v>0</v>
      </c>
      <c r="AZ4" s="144" t="n">
        <f aca="false">+COUNTA(D:D)-3</f>
        <v>0</v>
      </c>
      <c r="BA4" s="144" t="n">
        <f aca="false">+COUNTA(E:E)-3</f>
        <v>0</v>
      </c>
      <c r="BB4" s="144" t="n">
        <f aca="false">+COUNTA(F:F)-3</f>
        <v>0</v>
      </c>
      <c r="BC4" s="144" t="n">
        <f aca="false">+COUNTA(G:G)-3</f>
        <v>0</v>
      </c>
      <c r="BD4" s="144" t="n">
        <f aca="false">+COUNTA(H:H)-3</f>
        <v>0</v>
      </c>
      <c r="BE4" s="144" t="n">
        <f aca="false">+COUNTA(I:I)-3</f>
        <v>0</v>
      </c>
      <c r="BF4" s="144" t="n">
        <f aca="false">+COUNTA(J:J)-3</f>
        <v>0</v>
      </c>
      <c r="BG4" s="144" t="n">
        <f aca="false">+COUNTA(K:K)-3</f>
        <v>0</v>
      </c>
      <c r="BH4" s="144" t="n">
        <f aca="false">+COUNTA(L:L)-3</f>
        <v>0</v>
      </c>
      <c r="BI4" s="144" t="n">
        <f aca="false">+COUNTA(M:M)-3</f>
        <v>0</v>
      </c>
      <c r="BJ4" s="144" t="n">
        <f aca="false">+COUNTA(N:N)-3</f>
        <v>0</v>
      </c>
      <c r="BK4" s="144" t="n">
        <f aca="false">+COUNTA(O:O)-3</f>
        <v>0</v>
      </c>
      <c r="BL4" s="144" t="n">
        <f aca="false">+COUNTA(P:P)-3</f>
        <v>0</v>
      </c>
      <c r="BM4" s="144" t="n">
        <f aca="false">+COUNTA(Q:Q)-3</f>
        <v>0</v>
      </c>
      <c r="BN4" s="144" t="n">
        <f aca="false">+COUNTA(R:R)-3</f>
        <v>0</v>
      </c>
      <c r="BO4" s="144" t="n">
        <f aca="false">+COUNTA(S:S)-3</f>
        <v>0</v>
      </c>
      <c r="BP4" s="144" t="n">
        <f aca="false">+COUNTA(T:T)-3</f>
        <v>0</v>
      </c>
      <c r="BQ4" s="144" t="n">
        <f aca="false">+COUNTA(U:U)-3</f>
        <v>0</v>
      </c>
      <c r="BR4" s="144" t="n">
        <f aca="false">+COUNTA(V:V)-3</f>
        <v>0</v>
      </c>
      <c r="BS4" s="144" t="n">
        <f aca="false">+COUNTA(W:W)-3</f>
        <v>0</v>
      </c>
      <c r="BT4" s="144" t="n">
        <f aca="false">+COUNTA(X:X)-3</f>
        <v>0</v>
      </c>
      <c r="BU4" s="144" t="n">
        <f aca="false">+COUNTA(Y:Y)-3</f>
        <v>0</v>
      </c>
      <c r="BV4" s="144" t="n">
        <f aca="false">+COUNTA(Z:Z)-3</f>
        <v>0</v>
      </c>
      <c r="BW4" s="144" t="n">
        <f aca="false">+COUNTA(AA:AA)-3</f>
        <v>0</v>
      </c>
      <c r="BX4" s="144" t="n">
        <f aca="false">+COUNTA(AB:AB)-3</f>
        <v>0</v>
      </c>
      <c r="BY4" s="144" t="n">
        <f aca="false">+COUNTA(AC:AC)-3</f>
        <v>0</v>
      </c>
      <c r="BZ4" s="144" t="n">
        <f aca="false">+COUNTA(AD:AD)-3</f>
        <v>0</v>
      </c>
      <c r="CA4" s="144" t="n">
        <f aca="false">+COUNTA(AE:AE)-3</f>
        <v>0</v>
      </c>
      <c r="CB4" s="144" t="n">
        <f aca="false">+COUNTA(AF:AF)-3</f>
        <v>0</v>
      </c>
      <c r="CC4" s="144" t="n">
        <f aca="false">+COUNTA(AG:AG)-3</f>
        <v>0</v>
      </c>
      <c r="CD4" s="144" t="n">
        <f aca="false">+COUNTA(AH:AH)-3</f>
        <v>0</v>
      </c>
      <c r="CE4" s="144" t="n">
        <f aca="false">+COUNTA(AI:AI)-3</f>
        <v>0</v>
      </c>
      <c r="CF4" s="144" t="n">
        <f aca="false">+COUNTA(AJ:AJ)-3</f>
        <v>0</v>
      </c>
      <c r="CG4" s="144" t="n">
        <f aca="false">+COUNTA(AK:AK)-3</f>
        <v>0</v>
      </c>
      <c r="CH4" s="144" t="n">
        <f aca="false">+COUNTA(AL:AL)-3</f>
        <v>0</v>
      </c>
      <c r="CI4" s="144" t="n">
        <f aca="false">+COUNTA(AM:AM)-3</f>
        <v>0</v>
      </c>
      <c r="CJ4" s="144" t="n">
        <f aca="false">+COUNTA(AN:AN)-3</f>
        <v>0</v>
      </c>
      <c r="CK4" s="144" t="n">
        <f aca="false">+COUNTA(AO:AO)-3</f>
        <v>0</v>
      </c>
      <c r="CL4" s="145" t="n">
        <f aca="false">SUM(AW4:CK4)</f>
        <v>1</v>
      </c>
      <c r="CN4" s="131" t="s">
        <v>11630</v>
      </c>
      <c r="CO4" s="131" t="str">
        <f aca="false">+IF(MIN(AW8:CK8)=0%,"OK","Grado di compilazione inferiore a quello del DBI A-1")</f>
        <v>OK</v>
      </c>
    </row>
    <row r="5" customFormat="false" ht="15" hidden="false" customHeight="false" outlineLevel="0" collapsed="false">
      <c r="AS5" s="142"/>
      <c r="AU5" s="147"/>
      <c r="AV5" s="148" t="s">
        <v>11629</v>
      </c>
      <c r="AW5" s="149" t="n">
        <f aca="false">+AW4/$AX$1</f>
        <v>0</v>
      </c>
      <c r="AX5" s="149" t="n">
        <f aca="false">+AX4/$AX$1</f>
        <v>1</v>
      </c>
      <c r="AY5" s="149" t="n">
        <f aca="false">+AY4/$AX$1</f>
        <v>0</v>
      </c>
      <c r="AZ5" s="149" t="n">
        <f aca="false">+AZ4/$AX$1</f>
        <v>0</v>
      </c>
      <c r="BA5" s="149" t="n">
        <f aca="false">+BA4/$AX$1</f>
        <v>0</v>
      </c>
      <c r="BB5" s="149" t="n">
        <f aca="false">+BB4/$AX$1</f>
        <v>0</v>
      </c>
      <c r="BC5" s="149" t="n">
        <f aca="false">+BC4/$AX$1</f>
        <v>0</v>
      </c>
      <c r="BD5" s="149" t="n">
        <f aca="false">+BD4/$AX$1</f>
        <v>0</v>
      </c>
      <c r="BE5" s="149" t="n">
        <f aca="false">+BE4/$AX$1</f>
        <v>0</v>
      </c>
      <c r="BF5" s="149" t="n">
        <f aca="false">+BF4/$AX$1</f>
        <v>0</v>
      </c>
      <c r="BG5" s="149" t="n">
        <f aca="false">+BG4/$AX$1</f>
        <v>0</v>
      </c>
      <c r="BH5" s="149" t="n">
        <f aca="false">+BH4/$AX$1</f>
        <v>0</v>
      </c>
      <c r="BI5" s="149" t="n">
        <f aca="false">+BI4/$AX$1</f>
        <v>0</v>
      </c>
      <c r="BJ5" s="149" t="n">
        <f aca="false">+BJ4/$AX$1</f>
        <v>0</v>
      </c>
      <c r="BK5" s="149" t="n">
        <f aca="false">+BK4/$AX$1</f>
        <v>0</v>
      </c>
      <c r="BL5" s="149" t="n">
        <f aca="false">+BL4/$AX$1</f>
        <v>0</v>
      </c>
      <c r="BM5" s="149" t="n">
        <f aca="false">+BM4/$AX$1</f>
        <v>0</v>
      </c>
      <c r="BN5" s="149" t="n">
        <f aca="false">+BN4/$AX$1</f>
        <v>0</v>
      </c>
      <c r="BO5" s="149" t="n">
        <f aca="false">+BO4/$AX$1</f>
        <v>0</v>
      </c>
      <c r="BP5" s="149" t="n">
        <f aca="false">+BP4/$AX$1</f>
        <v>0</v>
      </c>
      <c r="BQ5" s="149" t="n">
        <f aca="false">+BQ4/$AX$1</f>
        <v>0</v>
      </c>
      <c r="BR5" s="149" t="n">
        <f aca="false">+BR4/$AX$1</f>
        <v>0</v>
      </c>
      <c r="BS5" s="149" t="n">
        <f aca="false">+BS4/$AX$1</f>
        <v>0</v>
      </c>
      <c r="BT5" s="149" t="n">
        <f aca="false">+BT4/$AX$1</f>
        <v>0</v>
      </c>
      <c r="BU5" s="149" t="n">
        <f aca="false">+BU4/$AX$1</f>
        <v>0</v>
      </c>
      <c r="BV5" s="149" t="n">
        <f aca="false">+BV4/$AX$1</f>
        <v>0</v>
      </c>
      <c r="BW5" s="149" t="n">
        <f aca="false">+BW4/$AX$1</f>
        <v>0</v>
      </c>
      <c r="BX5" s="149" t="n">
        <f aca="false">+BX4/$AX$1</f>
        <v>0</v>
      </c>
      <c r="BY5" s="149" t="n">
        <f aca="false">+BY4/$AX$1</f>
        <v>0</v>
      </c>
      <c r="BZ5" s="149" t="n">
        <f aca="false">+BZ4/$AX$1</f>
        <v>0</v>
      </c>
      <c r="CA5" s="149" t="n">
        <f aca="false">+CA4/$AX$1</f>
        <v>0</v>
      </c>
      <c r="CB5" s="149" t="n">
        <f aca="false">+CB4/$AX$1</f>
        <v>0</v>
      </c>
      <c r="CC5" s="149" t="n">
        <f aca="false">+CC4/$AX$1</f>
        <v>0</v>
      </c>
      <c r="CD5" s="149" t="n">
        <f aca="false">+CD4/$AX$1</f>
        <v>0</v>
      </c>
      <c r="CE5" s="149" t="n">
        <f aca="false">+CE4/$AX$1</f>
        <v>0</v>
      </c>
      <c r="CF5" s="149" t="n">
        <f aca="false">+CF4/$AX$1</f>
        <v>0</v>
      </c>
      <c r="CG5" s="149" t="n">
        <f aca="false">+CG4/$AX$1</f>
        <v>0</v>
      </c>
      <c r="CH5" s="149" t="n">
        <f aca="false">+CH4/$AX$1</f>
        <v>0</v>
      </c>
      <c r="CI5" s="149" t="n">
        <f aca="false">+CI4/$AX$1</f>
        <v>0</v>
      </c>
      <c r="CJ5" s="149" t="n">
        <f aca="false">+CJ4/$AX$1</f>
        <v>0</v>
      </c>
      <c r="CK5" s="149" t="n">
        <f aca="false">+CK4/$AX$1</f>
        <v>0</v>
      </c>
      <c r="CL5" s="145"/>
    </row>
    <row r="6" customFormat="false" ht="15" hidden="false" customHeight="false" outlineLevel="0" collapsed="false">
      <c r="AS6" s="142"/>
      <c r="AU6" s="147"/>
      <c r="AV6" s="148"/>
      <c r="AW6" s="144" t="n">
        <f aca="false">COUNTA([2]Mari!A$1:A$1048576)-3</f>
        <v>0</v>
      </c>
      <c r="AX6" s="144" t="n">
        <f aca="false">COUNTA([2]Mari!B$1:B$1048576)-3</f>
        <v>1</v>
      </c>
      <c r="AY6" s="144" t="n">
        <f aca="false">COUNTA([2]Mari!C$1:C$1048576)-3</f>
        <v>0</v>
      </c>
      <c r="AZ6" s="144" t="n">
        <f aca="false">COUNTA([2]Mari!D$1:D$1048576)-3</f>
        <v>0</v>
      </c>
      <c r="BA6" s="144" t="n">
        <f aca="false">COUNTA([2]Mari!E$1:E$1048576)-3</f>
        <v>0</v>
      </c>
      <c r="BB6" s="144" t="n">
        <f aca="false">COUNTA([2]Mari!F$1:F$1048576)-3</f>
        <v>0</v>
      </c>
      <c r="BC6" s="144" t="n">
        <f aca="false">COUNTA([2]Mari!G$1:G$1048576)-3</f>
        <v>0</v>
      </c>
      <c r="BD6" s="144" t="n">
        <f aca="false">COUNTA([2]Mari!H$1:H$1048576)-3</f>
        <v>0</v>
      </c>
      <c r="BE6" s="144" t="n">
        <f aca="false">COUNTA([2]Mari!I$1:I$1048576)-3</f>
        <v>0</v>
      </c>
      <c r="BF6" s="144" t="n">
        <f aca="false">COUNTA([2]Mari!J$1:J$1048576)-3</f>
        <v>0</v>
      </c>
      <c r="BG6" s="144" t="n">
        <f aca="false">COUNTA([2]Mari!K$1:K$1048576)-3</f>
        <v>0</v>
      </c>
      <c r="BH6" s="144" t="n">
        <f aca="false">COUNTA([2]Mari!L$1:L$1048576)-3</f>
        <v>0</v>
      </c>
      <c r="BI6" s="144" t="n">
        <f aca="false">COUNTA([2]Mari!M$1:M$1048576)-3</f>
        <v>0</v>
      </c>
      <c r="BJ6" s="144" t="n">
        <f aca="false">COUNTA([2]Mari!N$1:N$1048576)-3</f>
        <v>0</v>
      </c>
      <c r="BK6" s="144" t="n">
        <f aca="false">COUNTA([2]Mari!O$1:O$1048576)-3</f>
        <v>0</v>
      </c>
      <c r="BL6" s="144" t="n">
        <f aca="false">COUNTA([2]Mari!P$1:P$1048576)-3</f>
        <v>0</v>
      </c>
      <c r="BM6" s="144" t="n">
        <f aca="false">COUNTA([2]Mari!Q$1:Q$1048576)-3</f>
        <v>0</v>
      </c>
      <c r="BN6" s="144" t="n">
        <f aca="false">COUNTA([2]Mari!R$1:R$1048576)-3</f>
        <v>0</v>
      </c>
      <c r="BO6" s="144" t="n">
        <f aca="false">COUNTA([2]Mari!S$1:S$1048576)-3</f>
        <v>0</v>
      </c>
      <c r="BP6" s="144" t="n">
        <f aca="false">COUNTA([2]Mari!T$1:T$1048576)-3</f>
        <v>0</v>
      </c>
      <c r="BQ6" s="144" t="n">
        <f aca="false">COUNTA([2]Mari!U$1:U$1048576)-3</f>
        <v>0</v>
      </c>
      <c r="BR6" s="144" t="n">
        <f aca="false">COUNTA([2]Mari!V$1:V$1048576)-3</f>
        <v>0</v>
      </c>
      <c r="BS6" s="144" t="n">
        <f aca="false">COUNTA([2]Mari!W$1:W$1048576)-3</f>
        <v>0</v>
      </c>
      <c r="BT6" s="144" t="n">
        <f aca="false">COUNTA([2]Mari!X$1:X$1048576)-3</f>
        <v>0</v>
      </c>
      <c r="BU6" s="144" t="n">
        <f aca="false">COUNTA([2]Mari!Y$1:Y$1048576)-3</f>
        <v>0</v>
      </c>
      <c r="BV6" s="144" t="n">
        <f aca="false">COUNTA([2]Mari!Z$1:Z$1048576)-3</f>
        <v>0</v>
      </c>
      <c r="BW6" s="144" t="n">
        <f aca="false">COUNTA([2]Mari!AA$1:AA$1048576)-3</f>
        <v>0</v>
      </c>
      <c r="BX6" s="144" t="n">
        <f aca="false">COUNTA([2]Mari!AB$1:AB$1048576)-3</f>
        <v>0</v>
      </c>
      <c r="BY6" s="144" t="n">
        <f aca="false">COUNTA([2]Mari!AC$1:AC$1048576)-3</f>
        <v>0</v>
      </c>
      <c r="BZ6" s="144" t="n">
        <f aca="false">COUNTA([2]Mari!AD$1:AD$1048576)-3</f>
        <v>0</v>
      </c>
      <c r="CA6" s="144" t="n">
        <f aca="false">COUNTA([2]Mari!AE$1:AE$1048576)-3</f>
        <v>0</v>
      </c>
      <c r="CB6" s="144" t="n">
        <f aca="false">COUNTA([2]Mari!AF$1:AF$1048576)-3</f>
        <v>0</v>
      </c>
      <c r="CC6" s="144" t="n">
        <f aca="false">COUNTA([2]Mari!AG$1:AG$1048576)-3</f>
        <v>0</v>
      </c>
      <c r="CD6" s="144" t="n">
        <f aca="false">COUNTA([2]Mari!AH$1:AH$1048576)-3</f>
        <v>0</v>
      </c>
      <c r="CE6" s="144" t="n">
        <f aca="false">COUNTA([2]Mari!AI$1:AI$1048576)-3</f>
        <v>0</v>
      </c>
      <c r="CF6" s="144" t="n">
        <f aca="false">COUNTA([2]Mari!AJ$1:AJ$1048576)-3</f>
        <v>0</v>
      </c>
      <c r="CG6" s="144" t="n">
        <f aca="false">COUNTA([2]Mari!AK$1:AK$1048576)-3</f>
        <v>0</v>
      </c>
      <c r="CH6" s="144" t="n">
        <f aca="false">COUNTA([2]Mari!AL$1:AL$1048576)-3</f>
        <v>0</v>
      </c>
      <c r="CI6" s="144" t="n">
        <f aca="false">COUNTA([2]Mari!AM$1:AM$1048576)-3</f>
        <v>0</v>
      </c>
      <c r="CJ6" s="144" t="n">
        <f aca="false">COUNTA([2]Mari!AN$1:AN$1048576)-3</f>
        <v>0</v>
      </c>
      <c r="CK6" s="144" t="n">
        <f aca="false">COUNTA([2]Mari!AO$1:AO$1048576)-3</f>
        <v>0</v>
      </c>
      <c r="CL6" s="145" t="n">
        <f aca="false">SUM(AW6:CK6)</f>
        <v>1</v>
      </c>
    </row>
    <row r="7" customFormat="false" ht="15" hidden="false" customHeight="false" outlineLevel="0" collapsed="false">
      <c r="AS7" s="142"/>
      <c r="AU7" s="147"/>
      <c r="AV7" s="148" t="s">
        <v>11631</v>
      </c>
      <c r="AW7" s="149" t="n">
        <f aca="false">+AW6/$AX$2</f>
        <v>0</v>
      </c>
      <c r="AX7" s="149" t="n">
        <f aca="false">+AX6/$AX$2</f>
        <v>1</v>
      </c>
      <c r="AY7" s="149" t="n">
        <f aca="false">+AY6/$AX$2</f>
        <v>0</v>
      </c>
      <c r="AZ7" s="149" t="n">
        <f aca="false">+AZ6/$AX$2</f>
        <v>0</v>
      </c>
      <c r="BA7" s="149" t="n">
        <f aca="false">+BA6/$AX$2</f>
        <v>0</v>
      </c>
      <c r="BB7" s="149" t="n">
        <f aca="false">+BB6/$AX$2</f>
        <v>0</v>
      </c>
      <c r="BC7" s="149" t="n">
        <f aca="false">+BC6/$AX$2</f>
        <v>0</v>
      </c>
      <c r="BD7" s="149" t="n">
        <f aca="false">+BD6/$AX$2</f>
        <v>0</v>
      </c>
      <c r="BE7" s="149" t="n">
        <f aca="false">+BE6/$AX$2</f>
        <v>0</v>
      </c>
      <c r="BF7" s="149" t="n">
        <f aca="false">+BF6/$AX$2</f>
        <v>0</v>
      </c>
      <c r="BG7" s="149" t="n">
        <f aca="false">+BG6/$AX$2</f>
        <v>0</v>
      </c>
      <c r="BH7" s="149" t="n">
        <f aca="false">+BH6/$AX$2</f>
        <v>0</v>
      </c>
      <c r="BI7" s="149" t="n">
        <f aca="false">+BI6/$AX$2</f>
        <v>0</v>
      </c>
      <c r="BJ7" s="149" t="n">
        <f aca="false">+BJ6/$AX$2</f>
        <v>0</v>
      </c>
      <c r="BK7" s="149" t="n">
        <f aca="false">+BK6/$AX$2</f>
        <v>0</v>
      </c>
      <c r="BL7" s="149" t="n">
        <f aca="false">+BL6/$AX$2</f>
        <v>0</v>
      </c>
      <c r="BM7" s="149" t="n">
        <f aca="false">+BM6/$AX$2</f>
        <v>0</v>
      </c>
      <c r="BN7" s="149" t="n">
        <f aca="false">+BN6/$AX$2</f>
        <v>0</v>
      </c>
      <c r="BO7" s="149" t="n">
        <f aca="false">+BO6/$AX$2</f>
        <v>0</v>
      </c>
      <c r="BP7" s="149" t="n">
        <f aca="false">+BP6/$AX$2</f>
        <v>0</v>
      </c>
      <c r="BQ7" s="149" t="n">
        <f aca="false">+BQ6/$AX$2</f>
        <v>0</v>
      </c>
      <c r="BR7" s="149" t="n">
        <f aca="false">+BR6/$AX$2</f>
        <v>0</v>
      </c>
      <c r="BS7" s="149" t="n">
        <f aca="false">+BS6/$AX$2</f>
        <v>0</v>
      </c>
      <c r="BT7" s="149" t="n">
        <f aca="false">+BT6/$AX$2</f>
        <v>0</v>
      </c>
      <c r="BU7" s="149" t="n">
        <f aca="false">+BU6/$AX$2</f>
        <v>0</v>
      </c>
      <c r="BV7" s="149" t="n">
        <f aca="false">+BV6/$AX$2</f>
        <v>0</v>
      </c>
      <c r="BW7" s="149" t="n">
        <f aca="false">+BW6/$AX$2</f>
        <v>0</v>
      </c>
      <c r="BX7" s="149" t="n">
        <f aca="false">+BX6/$AX$2</f>
        <v>0</v>
      </c>
      <c r="BY7" s="149" t="n">
        <f aca="false">+BY6/$AX$2</f>
        <v>0</v>
      </c>
      <c r="BZ7" s="149" t="n">
        <f aca="false">+BZ6/$AX$2</f>
        <v>0</v>
      </c>
      <c r="CA7" s="149" t="n">
        <f aca="false">+CA6/$AX$2</f>
        <v>0</v>
      </c>
      <c r="CB7" s="149" t="n">
        <f aca="false">+CB6/$AX$2</f>
        <v>0</v>
      </c>
      <c r="CC7" s="149" t="n">
        <f aca="false">+CC6/$AX$2</f>
        <v>0</v>
      </c>
      <c r="CD7" s="149" t="n">
        <f aca="false">+CD6/$AX$2</f>
        <v>0</v>
      </c>
      <c r="CE7" s="149" t="n">
        <f aca="false">+CE6/$AX$2</f>
        <v>0</v>
      </c>
      <c r="CF7" s="149" t="n">
        <f aca="false">+CF6/$AX$2</f>
        <v>0</v>
      </c>
      <c r="CG7" s="149" t="n">
        <f aca="false">+CG6/$AX$2</f>
        <v>0</v>
      </c>
      <c r="CH7" s="149" t="n">
        <f aca="false">+CH6/$AX$2</f>
        <v>0</v>
      </c>
      <c r="CI7" s="149" t="n">
        <f aca="false">+CI6/$AX$2</f>
        <v>0</v>
      </c>
      <c r="CJ7" s="149" t="n">
        <f aca="false">+CJ6/$AX$2</f>
        <v>0</v>
      </c>
      <c r="CK7" s="149" t="n">
        <f aca="false">+CK6/$AX$2</f>
        <v>0</v>
      </c>
      <c r="CL7" s="145"/>
    </row>
    <row r="8" customFormat="false" ht="15" hidden="false" customHeight="false" outlineLevel="0" collapsed="false">
      <c r="AS8" s="142"/>
      <c r="AU8" s="147"/>
      <c r="AV8" s="148" t="s">
        <v>11632</v>
      </c>
      <c r="AW8" s="151" t="n">
        <f aca="false">AW5-AW7</f>
        <v>0</v>
      </c>
      <c r="AX8" s="151" t="n">
        <f aca="false">AX5-AX7</f>
        <v>0</v>
      </c>
      <c r="AY8" s="151" t="n">
        <f aca="false">AY5-AY7</f>
        <v>0</v>
      </c>
      <c r="AZ8" s="151" t="n">
        <f aca="false">AZ5-AZ7</f>
        <v>0</v>
      </c>
      <c r="BA8" s="151" t="n">
        <f aca="false">BA5-BA7</f>
        <v>0</v>
      </c>
      <c r="BB8" s="151" t="n">
        <f aca="false">BB5-BB7</f>
        <v>0</v>
      </c>
      <c r="BC8" s="151" t="n">
        <f aca="false">BC5-BC7</f>
        <v>0</v>
      </c>
      <c r="BD8" s="151" t="n">
        <f aca="false">BD5-BD7</f>
        <v>0</v>
      </c>
      <c r="BE8" s="151" t="n">
        <f aca="false">BE5-BE7</f>
        <v>0</v>
      </c>
      <c r="BF8" s="151" t="n">
        <f aca="false">BF5-BF7</f>
        <v>0</v>
      </c>
      <c r="BG8" s="151" t="n">
        <f aca="false">BG5-BG7</f>
        <v>0</v>
      </c>
      <c r="BH8" s="151" t="n">
        <f aca="false">BH5-BH7</f>
        <v>0</v>
      </c>
      <c r="BI8" s="151" t="n">
        <f aca="false">BI5-BI7</f>
        <v>0</v>
      </c>
      <c r="BJ8" s="151" t="n">
        <f aca="false">BJ5-BJ7</f>
        <v>0</v>
      </c>
      <c r="BK8" s="151" t="n">
        <f aca="false">BK5-BK7</f>
        <v>0</v>
      </c>
      <c r="BL8" s="151" t="n">
        <f aca="false">BL5-BL7</f>
        <v>0</v>
      </c>
      <c r="BM8" s="151" t="n">
        <f aca="false">BM5-BM7</f>
        <v>0</v>
      </c>
      <c r="BN8" s="151" t="n">
        <f aca="false">BN5-BN7</f>
        <v>0</v>
      </c>
      <c r="BO8" s="151" t="n">
        <f aca="false">BO5-BO7</f>
        <v>0</v>
      </c>
      <c r="BP8" s="151" t="n">
        <f aca="false">BP5-BP7</f>
        <v>0</v>
      </c>
      <c r="BQ8" s="151" t="n">
        <f aca="false">BQ5-BQ7</f>
        <v>0</v>
      </c>
      <c r="BR8" s="151" t="n">
        <f aca="false">BR5-BR7</f>
        <v>0</v>
      </c>
      <c r="BS8" s="151" t="n">
        <f aca="false">BS5-BS7</f>
        <v>0</v>
      </c>
      <c r="BT8" s="151" t="n">
        <f aca="false">BT5-BT7</f>
        <v>0</v>
      </c>
      <c r="BU8" s="151" t="n">
        <f aca="false">BU5-BU7</f>
        <v>0</v>
      </c>
      <c r="BV8" s="151" t="n">
        <f aca="false">BV5-BV7</f>
        <v>0</v>
      </c>
      <c r="BW8" s="151" t="n">
        <f aca="false">BW5-BW7</f>
        <v>0</v>
      </c>
      <c r="BX8" s="151" t="n">
        <f aca="false">BX5-BX7</f>
        <v>0</v>
      </c>
      <c r="BY8" s="151" t="n">
        <f aca="false">BY5-BY7</f>
        <v>0</v>
      </c>
      <c r="BZ8" s="151" t="n">
        <f aca="false">BZ5-BZ7</f>
        <v>0</v>
      </c>
      <c r="CA8" s="151" t="n">
        <f aca="false">CA5-CA7</f>
        <v>0</v>
      </c>
      <c r="CB8" s="151" t="n">
        <f aca="false">CB5-CB7</f>
        <v>0</v>
      </c>
      <c r="CC8" s="151" t="n">
        <f aca="false">CC5-CC7</f>
        <v>0</v>
      </c>
      <c r="CD8" s="151" t="n">
        <f aca="false">CD5-CD7</f>
        <v>0</v>
      </c>
      <c r="CE8" s="151" t="n">
        <f aca="false">CE5-CE7</f>
        <v>0</v>
      </c>
      <c r="CF8" s="151" t="n">
        <f aca="false">CF5-CF7</f>
        <v>0</v>
      </c>
      <c r="CG8" s="151" t="n">
        <f aca="false">CG5-CG7</f>
        <v>0</v>
      </c>
      <c r="CH8" s="151" t="n">
        <f aca="false">CH5-CH7</f>
        <v>0</v>
      </c>
      <c r="CI8" s="151" t="n">
        <f aca="false">CI5-CI7</f>
        <v>0</v>
      </c>
      <c r="CJ8" s="151" t="n">
        <f aca="false">CJ5-CJ7</f>
        <v>0</v>
      </c>
      <c r="CK8" s="151" t="n">
        <f aca="false">CK5-CK7</f>
        <v>0</v>
      </c>
      <c r="CL8" s="145" t="n">
        <f aca="false">+CL4-CL6</f>
        <v>0</v>
      </c>
    </row>
    <row r="9" customFormat="false" ht="15" hidden="false" customHeight="false" outlineLevel="0" collapsed="false">
      <c r="AS9" s="142"/>
      <c r="AU9" s="147"/>
      <c r="CL9" s="192" t="n">
        <f aca="false">+CL8/CL6</f>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9.1484375" defaultRowHeight="12.75" zeroHeight="false" outlineLevelRow="0" outlineLevelCol="0"/>
  <cols>
    <col collapsed="false" customWidth="true" hidden="false" outlineLevel="0" max="1" min="1" style="167" width="19.57"/>
    <col collapsed="false" customWidth="true" hidden="false" outlineLevel="0" max="3" min="2" style="167" width="15.42"/>
    <col collapsed="false" customWidth="true" hidden="false" outlineLevel="0" max="4" min="4" style="167" width="25.71"/>
    <col collapsed="false" customWidth="true" hidden="false" outlineLevel="0" max="5" min="5" style="167" width="14.57"/>
    <col collapsed="false" customWidth="false" hidden="false" outlineLevel="0" max="6" min="6" style="167" width="9.13"/>
    <col collapsed="false" customWidth="true" hidden="false" outlineLevel="0" max="7" min="7" style="167" width="26.29"/>
    <col collapsed="false" customWidth="true" hidden="false" outlineLevel="0" max="8" min="8" style="167" width="24.57"/>
    <col collapsed="false" customWidth="false" hidden="false" outlineLevel="0" max="1024" min="9" style="167" width="9.13"/>
  </cols>
  <sheetData>
    <row r="1" customFormat="false" ht="50.25" hidden="false" customHeight="true" outlineLevel="0" collapsed="false">
      <c r="A1" s="119" t="s">
        <v>11633</v>
      </c>
      <c r="B1" s="119" t="s">
        <v>11634</v>
      </c>
      <c r="C1" s="119" t="s">
        <v>11716</v>
      </c>
      <c r="D1" s="121" t="s">
        <v>11510</v>
      </c>
      <c r="G1" s="193" t="s">
        <v>11920</v>
      </c>
      <c r="H1" s="194" t="e">
        <f aca="false">+IF(SUM(E:E)=0,"OK","Dati volumi immessi in rete non congruenti")</f>
        <v>#N/A</v>
      </c>
    </row>
    <row r="2" customFormat="false" ht="45" hidden="false" customHeight="false" outlineLevel="0" collapsed="false">
      <c r="A2" s="126" t="s">
        <v>11637</v>
      </c>
      <c r="B2" s="126" t="s">
        <v>11638</v>
      </c>
      <c r="C2" s="126" t="s">
        <v>11639</v>
      </c>
      <c r="D2" s="128"/>
      <c r="G2" s="137" t="s">
        <v>11640</v>
      </c>
      <c r="H2" s="137" t="n">
        <f aca="false">+COUNTA(A:A)+COUNTA(B:B)+COUNTA(C:C)-9</f>
        <v>0</v>
      </c>
    </row>
    <row r="3" customFormat="false" ht="24" hidden="false" customHeight="false" outlineLevel="0" collapsed="false">
      <c r="A3" s="195" t="n">
        <v>109800</v>
      </c>
      <c r="B3" s="195" t="n">
        <v>110000</v>
      </c>
      <c r="C3" s="196" t="n">
        <v>110100</v>
      </c>
      <c r="D3" s="197"/>
      <c r="E3" s="198" t="s">
        <v>11920</v>
      </c>
      <c r="F3" s="199"/>
    </row>
    <row r="4" customFormat="false" ht="12.75" hidden="false" customHeight="false" outlineLevel="0" collapsed="false">
      <c r="E4" s="156" t="e">
        <f aca="false">+IF(VLOOKUP(A4,Mari!B:AH,33,FALSE())&lt;3,0,1)</f>
        <v>#N/A</v>
      </c>
      <c r="F4" s="19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6953125" defaultRowHeight="12.75" zeroHeight="false" outlineLevelRow="0" outlineLevelCol="0"/>
  <cols>
    <col collapsed="false" customWidth="true" hidden="false" outlineLevel="0" max="1" min="1" style="0" width="19.57"/>
    <col collapsed="false" customWidth="true" hidden="false" outlineLevel="0" max="3" min="2" style="0" width="15.42"/>
    <col collapsed="false" customWidth="true" hidden="false" outlineLevel="0" max="4" min="4" style="0" width="32"/>
    <col collapsed="false" customWidth="true" hidden="false" outlineLevel="0" max="5" min="5" style="0" width="22.01"/>
    <col collapsed="false" customWidth="true" hidden="false" outlineLevel="0" max="7" min="7" style="0" width="25.41"/>
    <col collapsed="false" customWidth="true" hidden="false" outlineLevel="0" max="8" min="8" style="0" width="18.13"/>
  </cols>
  <sheetData>
    <row r="1" customFormat="false" ht="50.25" hidden="false" customHeight="true" outlineLevel="0" collapsed="false">
      <c r="A1" s="119" t="s">
        <v>11633</v>
      </c>
      <c r="B1" s="119" t="s">
        <v>11645</v>
      </c>
      <c r="C1" s="119" t="s">
        <v>11646</v>
      </c>
      <c r="D1" s="121" t="s">
        <v>11510</v>
      </c>
      <c r="G1" s="132" t="s">
        <v>11636</v>
      </c>
      <c r="H1" s="153" t="e">
        <f aca="false">+IF(SUM(E:E)=0,"OK","Stato opera non congruente")</f>
        <v>#N/A</v>
      </c>
    </row>
    <row r="2" customFormat="false" ht="45" hidden="false" customHeight="false" outlineLevel="0" collapsed="false">
      <c r="A2" s="126" t="s">
        <v>11637</v>
      </c>
      <c r="B2" s="126" t="s">
        <v>11647</v>
      </c>
      <c r="C2" s="126" t="s">
        <v>11648</v>
      </c>
      <c r="D2" s="128"/>
      <c r="G2" s="137" t="s">
        <v>11640</v>
      </c>
      <c r="H2" s="137" t="n">
        <f aca="false">+COUNTA(A:A)+COUNTA(B:B)+COUNTA(C:C)-9</f>
        <v>0</v>
      </c>
    </row>
    <row r="3" customFormat="false" ht="12.75" hidden="false" customHeight="false" outlineLevel="0" collapsed="false">
      <c r="A3" s="195" t="n">
        <v>110300</v>
      </c>
      <c r="B3" s="195" t="n">
        <v>110500</v>
      </c>
      <c r="C3" s="196" t="n">
        <v>110600</v>
      </c>
      <c r="D3" s="197"/>
      <c r="E3" s="198" t="s">
        <v>11920</v>
      </c>
    </row>
    <row r="4" customFormat="false" ht="12.75" hidden="false" customHeight="false" outlineLevel="0" collapsed="false">
      <c r="A4" s="167"/>
      <c r="E4" s="156" t="e">
        <f aca="false">+IF(VLOOKUP(A4,Mari!B:AH,33,FALSE())&lt;3,0,1)</f>
        <v>#N/A</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6953125" defaultRowHeight="12.75" zeroHeight="false" outlineLevelRow="0" outlineLevelCol="0"/>
  <cols>
    <col collapsed="false" customWidth="true" hidden="false" outlineLevel="0" max="1" min="1" style="0" width="14.15"/>
    <col collapsed="false" customWidth="true" hidden="false" outlineLevel="0" max="2" min="2" style="0" width="9.59"/>
    <col collapsed="false" customWidth="true" hidden="false" outlineLevel="0" max="13" min="6" style="0" width="11.14"/>
    <col collapsed="false" customWidth="true" hidden="false" outlineLevel="0" max="15" min="15" style="0" width="12.71"/>
    <col collapsed="false" customWidth="true" hidden="false" outlineLevel="0" max="16" min="16" style="0" width="16.41"/>
    <col collapsed="false" customWidth="true" hidden="false" outlineLevel="0" max="17" min="17" style="0" width="16"/>
    <col collapsed="false" customWidth="true" hidden="false" outlineLevel="0" max="18" min="18" style="0" width="27.42"/>
    <col collapsed="false" customWidth="true" hidden="false" outlineLevel="0" max="32" min="32" style="0" width="26.29"/>
    <col collapsed="false" customWidth="true" hidden="false" outlineLevel="0" max="33" min="33" style="0" width="18"/>
  </cols>
  <sheetData>
    <row r="1" customFormat="false" ht="56.25" hidden="false" customHeight="false" outlineLevel="0" collapsed="false">
      <c r="A1" s="119" t="s">
        <v>11633</v>
      </c>
      <c r="B1" s="119" t="s">
        <v>11475</v>
      </c>
      <c r="C1" s="119" t="s">
        <v>11801</v>
      </c>
      <c r="D1" s="119" t="s">
        <v>11474</v>
      </c>
      <c r="E1" s="119" t="s">
        <v>11802</v>
      </c>
      <c r="F1" s="119" t="s">
        <v>11803</v>
      </c>
      <c r="G1" s="119" t="s">
        <v>11804</v>
      </c>
      <c r="H1" s="119" t="s">
        <v>11805</v>
      </c>
      <c r="I1" s="119" t="s">
        <v>11806</v>
      </c>
      <c r="J1" s="119" t="s">
        <v>11502</v>
      </c>
      <c r="K1" s="119" t="s">
        <v>11807</v>
      </c>
      <c r="L1" s="119" t="s">
        <v>11808</v>
      </c>
      <c r="M1" s="119" t="s">
        <v>11809</v>
      </c>
      <c r="N1" s="121" t="s">
        <v>11510</v>
      </c>
      <c r="O1" s="142"/>
      <c r="P1" s="142"/>
      <c r="Q1" s="122"/>
      <c r="R1" s="200" t="s">
        <v>11511</v>
      </c>
      <c r="S1" s="200" t="n">
        <f aca="false">+COUNTA(A:A)-3</f>
        <v>0</v>
      </c>
      <c r="T1" s="144"/>
      <c r="U1" s="144"/>
      <c r="V1" s="144"/>
      <c r="W1" s="144"/>
      <c r="X1" s="144"/>
      <c r="Y1" s="144"/>
      <c r="Z1" s="144"/>
      <c r="AA1" s="144"/>
      <c r="AB1" s="144"/>
      <c r="AC1" s="144"/>
      <c r="AD1" s="144"/>
      <c r="AF1" s="131" t="s">
        <v>11810</v>
      </c>
      <c r="AG1" s="131" t="str">
        <f aca="false">+IF(SUM(O:O)=0,"OK","Codice opera non presente nel foglio principale")</f>
        <v>Codice opera non presente nel foglio principale</v>
      </c>
    </row>
    <row r="2" customFormat="false" ht="67.5" hidden="false" customHeight="false" outlineLevel="0" collapsed="false">
      <c r="A2" s="126" t="s">
        <v>11911</v>
      </c>
      <c r="B2" s="126" t="s">
        <v>11532</v>
      </c>
      <c r="C2" s="126" t="s">
        <v>11811</v>
      </c>
      <c r="D2" s="126" t="s">
        <v>11531</v>
      </c>
      <c r="E2" s="126" t="s">
        <v>11812</v>
      </c>
      <c r="F2" s="126" t="s">
        <v>11813</v>
      </c>
      <c r="G2" s="126" t="s">
        <v>11814</v>
      </c>
      <c r="H2" s="126" t="s">
        <v>11815</v>
      </c>
      <c r="I2" s="126" t="s">
        <v>11816</v>
      </c>
      <c r="J2" s="126" t="s">
        <v>11559</v>
      </c>
      <c r="K2" s="126" t="s">
        <v>11817</v>
      </c>
      <c r="L2" s="126" t="s">
        <v>11818</v>
      </c>
      <c r="M2" s="126" t="s">
        <v>11819</v>
      </c>
      <c r="N2" s="128"/>
      <c r="O2" s="142"/>
      <c r="P2" s="142"/>
      <c r="Q2" s="122"/>
      <c r="R2" s="200" t="s">
        <v>11567</v>
      </c>
      <c r="S2" s="200" t="n">
        <f aca="false">COUNTA([2]Mari_pompe!A$1:A$1048576)-3</f>
        <v>1</v>
      </c>
      <c r="T2" s="144"/>
      <c r="U2" s="144"/>
      <c r="V2" s="144"/>
      <c r="W2" s="144"/>
      <c r="X2" s="144"/>
      <c r="Y2" s="144"/>
      <c r="Z2" s="144"/>
      <c r="AA2" s="144"/>
      <c r="AB2" s="144"/>
      <c r="AC2" s="144"/>
      <c r="AD2" s="144"/>
      <c r="AF2" s="131" t="s">
        <v>11820</v>
      </c>
      <c r="AG2" s="131" t="e">
        <f aca="false">+IF(SUM(P:P)=0,"OK","Stato opera non congruente")</f>
        <v>#N/A</v>
      </c>
    </row>
    <row r="3" customFormat="false" ht="63.75" hidden="false" customHeight="false" outlineLevel="0" collapsed="false">
      <c r="A3" s="133" t="n">
        <v>108300</v>
      </c>
      <c r="B3" s="133" t="n">
        <v>108500</v>
      </c>
      <c r="C3" s="133" t="n">
        <v>108600</v>
      </c>
      <c r="D3" s="133" t="n">
        <v>108700</v>
      </c>
      <c r="E3" s="133" t="n">
        <v>108800</v>
      </c>
      <c r="F3" s="133" t="n">
        <v>108900</v>
      </c>
      <c r="G3" s="133" t="n">
        <v>109000</v>
      </c>
      <c r="H3" s="133" t="n">
        <v>109100</v>
      </c>
      <c r="I3" s="133" t="n">
        <v>109200</v>
      </c>
      <c r="J3" s="133" t="n">
        <v>109300</v>
      </c>
      <c r="K3" s="133" t="n">
        <v>109400</v>
      </c>
      <c r="L3" s="133" t="n">
        <v>109500</v>
      </c>
      <c r="M3" s="133" t="n">
        <v>109600</v>
      </c>
      <c r="N3" s="134"/>
      <c r="O3" s="201" t="s">
        <v>11834</v>
      </c>
      <c r="P3" s="201" t="s">
        <v>11835</v>
      </c>
      <c r="Q3" s="122" t="s">
        <v>11625</v>
      </c>
      <c r="R3" s="122" t="str">
        <f aca="false">+A1</f>
        <v>codice opera [idt]
o
codice origine [idt]</v>
      </c>
      <c r="S3" s="122" t="str">
        <f aca="false">+B1</f>
        <v>conservazione [idn]</v>
      </c>
      <c r="T3" s="122" t="str">
        <f aca="false">+C1</f>
        <v>anno installazione [anno]</v>
      </c>
      <c r="U3" s="122" t="str">
        <f aca="false">+D1</f>
        <v>anno ristrutturazione [anno]</v>
      </c>
      <c r="V3" s="122" t="str">
        <f aca="false">+E1</f>
        <v>potenza [Kw]</v>
      </c>
      <c r="W3" s="122" t="str">
        <f aca="false">+F1</f>
        <v>portata [l/s]</v>
      </c>
      <c r="X3" s="122" t="str">
        <f aca="false">+G1</f>
        <v>prevalenza [M.C.A.]</v>
      </c>
      <c r="Y3" s="122" t="str">
        <f aca="false">+H1</f>
        <v>funziona riserva [sn]</v>
      </c>
      <c r="Z3" s="122" t="str">
        <f aca="false">+I1</f>
        <v>ind.conf. anno installazione [idt]</v>
      </c>
      <c r="AA3" s="122" t="str">
        <f aca="false">+J1</f>
        <v>ind.conf. anno ristrutturazione [idt]</v>
      </c>
      <c r="AB3" s="122" t="str">
        <f aca="false">+K1</f>
        <v>ind.conf. potenza [idt]</v>
      </c>
      <c r="AC3" s="122" t="str">
        <f aca="false">+L1</f>
        <v>ind.conf. portata [idt]</v>
      </c>
      <c r="AD3" s="122" t="str">
        <f aca="false">+M1</f>
        <v>ind.conf. prevalenza [idt]</v>
      </c>
      <c r="AE3" s="137" t="s">
        <v>11626</v>
      </c>
      <c r="AF3" s="131" t="s">
        <v>11630</v>
      </c>
      <c r="AG3" s="150" t="e">
        <f aca="false">+IF(MIN(R8:AD8)=0%,"OK","Grado di compilazione inferiore a quello del DBI A-1")</f>
        <v>#DIV/0!</v>
      </c>
    </row>
    <row r="4" customFormat="false" ht="12.75" hidden="false" customHeight="false" outlineLevel="0" collapsed="false">
      <c r="A4" s="167"/>
      <c r="O4" s="142" t="n">
        <f aca="false">+IF(COUNTIF(Mari!B:B,A4)=1,0,1)</f>
        <v>1</v>
      </c>
      <c r="P4" s="142" t="e">
        <f aca="false">+IF(VLOOKUP(A4,Mari!B:AH,33,FALSE())&lt;3,0,1)</f>
        <v>#N/A</v>
      </c>
      <c r="Q4" s="144"/>
      <c r="R4" s="202" t="n">
        <f aca="false">+COUNTA(A:A)-3</f>
        <v>0</v>
      </c>
      <c r="S4" s="202" t="n">
        <f aca="false">+COUNTA(B:B)-3</f>
        <v>0</v>
      </c>
      <c r="T4" s="202" t="n">
        <f aca="false">+COUNTA(C:C)-3</f>
        <v>0</v>
      </c>
      <c r="U4" s="202" t="n">
        <f aca="false">+COUNTA(D:D)-3</f>
        <v>0</v>
      </c>
      <c r="V4" s="202" t="n">
        <f aca="false">+COUNTA(E:E)-3</f>
        <v>0</v>
      </c>
      <c r="W4" s="202" t="n">
        <f aca="false">+COUNTA(F:F)-3</f>
        <v>0</v>
      </c>
      <c r="X4" s="202" t="n">
        <f aca="false">+COUNTA(G:G)-3</f>
        <v>0</v>
      </c>
      <c r="Y4" s="202" t="n">
        <f aca="false">+COUNTA(H:H)-3</f>
        <v>0</v>
      </c>
      <c r="Z4" s="202" t="n">
        <f aca="false">+COUNTA(I:I)-3</f>
        <v>0</v>
      </c>
      <c r="AA4" s="202" t="n">
        <f aca="false">+COUNTA(J:J)-3</f>
        <v>0</v>
      </c>
      <c r="AB4" s="202" t="n">
        <f aca="false">+COUNTA(K:K)-3</f>
        <v>0</v>
      </c>
      <c r="AC4" s="202" t="n">
        <f aca="false">+COUNTA(L:L)-3</f>
        <v>0</v>
      </c>
      <c r="AD4" s="202" t="n">
        <f aca="false">+COUNTA(M:M)-3</f>
        <v>0</v>
      </c>
      <c r="AE4" s="145" t="n">
        <f aca="false">SUM(R4:AD4)</f>
        <v>0</v>
      </c>
    </row>
    <row r="5" customFormat="false" ht="12.75" hidden="false" customHeight="false" outlineLevel="0" collapsed="false">
      <c r="O5" s="142"/>
      <c r="P5" s="142"/>
      <c r="Q5" s="148" t="s">
        <v>11629</v>
      </c>
      <c r="R5" s="203" t="e">
        <f aca="false">+R4/$S$1</f>
        <v>#DIV/0!</v>
      </c>
      <c r="S5" s="203" t="e">
        <f aca="false">+S4/$S$1</f>
        <v>#DIV/0!</v>
      </c>
      <c r="T5" s="203" t="e">
        <f aca="false">+T4/$S$1</f>
        <v>#DIV/0!</v>
      </c>
      <c r="U5" s="203" t="e">
        <f aca="false">+U4/$S$1</f>
        <v>#DIV/0!</v>
      </c>
      <c r="V5" s="203" t="e">
        <f aca="false">+V4/$S$1</f>
        <v>#DIV/0!</v>
      </c>
      <c r="W5" s="203" t="e">
        <f aca="false">+W4/$S$1</f>
        <v>#DIV/0!</v>
      </c>
      <c r="X5" s="203" t="e">
        <f aca="false">+X4/$S$1</f>
        <v>#DIV/0!</v>
      </c>
      <c r="Y5" s="203" t="e">
        <f aca="false">+Y4/$S$1</f>
        <v>#DIV/0!</v>
      </c>
      <c r="Z5" s="203" t="e">
        <f aca="false">+Z4/$S$1</f>
        <v>#DIV/0!</v>
      </c>
      <c r="AA5" s="203" t="e">
        <f aca="false">+AA4/$S$1</f>
        <v>#DIV/0!</v>
      </c>
      <c r="AB5" s="203" t="e">
        <f aca="false">+AB4/$S$1</f>
        <v>#DIV/0!</v>
      </c>
      <c r="AC5" s="203" t="e">
        <f aca="false">+AC4/$S$1</f>
        <v>#DIV/0!</v>
      </c>
      <c r="AD5" s="203" t="e">
        <f aca="false">+AD4/$S$1</f>
        <v>#DIV/0!</v>
      </c>
      <c r="AE5" s="145"/>
    </row>
    <row r="6" customFormat="false" ht="12.75" hidden="false" customHeight="false" outlineLevel="0" collapsed="false">
      <c r="O6" s="142"/>
      <c r="P6" s="142"/>
      <c r="Q6" s="148"/>
      <c r="R6" s="204" t="n">
        <f aca="false">COUNTA([2]Mari_pompe!A$1:A$1048576)-3</f>
        <v>1</v>
      </c>
      <c r="S6" s="204" t="n">
        <f aca="false">COUNTA([2]Mari_pompe!B$1:B$1048576)-3</f>
        <v>0</v>
      </c>
      <c r="T6" s="204" t="n">
        <f aca="false">COUNTA([2]Mari_pompe!C$1:C$1048576)-3</f>
        <v>0</v>
      </c>
      <c r="U6" s="204" t="n">
        <f aca="false">COUNTA([2]Mari_pompe!D$1:D$1048576)-3</f>
        <v>0</v>
      </c>
      <c r="V6" s="204" t="n">
        <f aca="false">COUNTA([2]Mari_pompe!E$1:E$1048576)-3</f>
        <v>0</v>
      </c>
      <c r="W6" s="204" t="n">
        <f aca="false">COUNTA([2]Mari_pompe!F$1:F$1048576)-3</f>
        <v>0</v>
      </c>
      <c r="X6" s="204" t="n">
        <f aca="false">COUNTA([2]Mari_pompe!G$1:G$1048576)-3</f>
        <v>0</v>
      </c>
      <c r="Y6" s="204" t="n">
        <f aca="false">COUNTA([2]Mari_pompe!H$1:H$1048576)-3</f>
        <v>0</v>
      </c>
      <c r="Z6" s="204" t="n">
        <f aca="false">COUNTA([2]Mari_pompe!I$1:I$1048576)-3</f>
        <v>0</v>
      </c>
      <c r="AA6" s="204" t="n">
        <f aca="false">COUNTA([2]Mari_pompe!J$1:J$1048576)-3</f>
        <v>0</v>
      </c>
      <c r="AB6" s="204" t="n">
        <f aca="false">COUNTA([2]Mari_pompe!K$1:K$1048576)-3</f>
        <v>0</v>
      </c>
      <c r="AC6" s="204" t="n">
        <f aca="false">COUNTA([2]Mari_pompe!L$1:L$1048576)-3</f>
        <v>0</v>
      </c>
      <c r="AD6" s="204" t="n">
        <f aca="false">COUNTA([2]Mari_pompe!M$1:M$1048576)-3</f>
        <v>0</v>
      </c>
      <c r="AE6" s="205" t="n">
        <f aca="false">SUM(R6:AD6)</f>
        <v>1</v>
      </c>
    </row>
    <row r="7" customFormat="false" ht="12.75" hidden="false" customHeight="false" outlineLevel="0" collapsed="false">
      <c r="O7" s="142"/>
      <c r="P7" s="142"/>
      <c r="Q7" s="148" t="s">
        <v>11631</v>
      </c>
      <c r="R7" s="203" t="n">
        <f aca="false">R6/$S$2</f>
        <v>1</v>
      </c>
      <c r="S7" s="203" t="n">
        <f aca="false">S6/$S$2</f>
        <v>0</v>
      </c>
      <c r="T7" s="203" t="n">
        <f aca="false">T6/$S$2</f>
        <v>0</v>
      </c>
      <c r="U7" s="203" t="n">
        <f aca="false">U6/$S$2</f>
        <v>0</v>
      </c>
      <c r="V7" s="203" t="n">
        <f aca="false">V6/$S$2</f>
        <v>0</v>
      </c>
      <c r="W7" s="203" t="n">
        <f aca="false">W6/$S$2</f>
        <v>0</v>
      </c>
      <c r="X7" s="203" t="n">
        <f aca="false">X6/$S$2</f>
        <v>0</v>
      </c>
      <c r="Y7" s="203" t="n">
        <f aca="false">Y6/$S$2</f>
        <v>0</v>
      </c>
      <c r="Z7" s="203" t="n">
        <f aca="false">Z6/$S$2</f>
        <v>0</v>
      </c>
      <c r="AA7" s="203" t="n">
        <f aca="false">AA6/$S$2</f>
        <v>0</v>
      </c>
      <c r="AB7" s="203" t="n">
        <f aca="false">AB6/$S$2</f>
        <v>0</v>
      </c>
      <c r="AC7" s="203" t="n">
        <f aca="false">AC6/$S$2</f>
        <v>0</v>
      </c>
      <c r="AD7" s="203" t="n">
        <f aca="false">AD6/$S$2</f>
        <v>0</v>
      </c>
      <c r="AE7" s="205"/>
    </row>
    <row r="8" customFormat="false" ht="12.75" hidden="false" customHeight="false" outlineLevel="0" collapsed="false">
      <c r="O8" s="142"/>
      <c r="P8" s="142"/>
      <c r="Q8" s="148" t="s">
        <v>11632</v>
      </c>
      <c r="R8" s="206" t="e">
        <f aca="false">R5-R7</f>
        <v>#DIV/0!</v>
      </c>
      <c r="S8" s="206" t="e">
        <f aca="false">S5-S7</f>
        <v>#DIV/0!</v>
      </c>
      <c r="T8" s="206" t="e">
        <f aca="false">T5-T7</f>
        <v>#DIV/0!</v>
      </c>
      <c r="U8" s="206" t="e">
        <f aca="false">U5-U7</f>
        <v>#DIV/0!</v>
      </c>
      <c r="V8" s="206" t="e">
        <f aca="false">V5-V7</f>
        <v>#DIV/0!</v>
      </c>
      <c r="W8" s="206" t="e">
        <f aca="false">W5-W7</f>
        <v>#DIV/0!</v>
      </c>
      <c r="X8" s="206" t="e">
        <f aca="false">X5-X7</f>
        <v>#DIV/0!</v>
      </c>
      <c r="Y8" s="206" t="e">
        <f aca="false">Y5-Y7</f>
        <v>#DIV/0!</v>
      </c>
      <c r="Z8" s="206" t="e">
        <f aca="false">Z5-Z7</f>
        <v>#DIV/0!</v>
      </c>
      <c r="AA8" s="206" t="e">
        <f aca="false">AA5-AA7</f>
        <v>#DIV/0!</v>
      </c>
      <c r="AB8" s="206" t="e">
        <f aca="false">AB5-AB7</f>
        <v>#DIV/0!</v>
      </c>
      <c r="AC8" s="206" t="e">
        <f aca="false">AC5-AC7</f>
        <v>#DIV/0!</v>
      </c>
      <c r="AD8" s="206" t="e">
        <f aca="false">AD5-AD7</f>
        <v>#DIV/0!</v>
      </c>
      <c r="AE8" s="205" t="e">
        <f aca="false">SUM(R8:AD8)</f>
        <v>#DIV/0!</v>
      </c>
    </row>
    <row r="9" customFormat="false" ht="12.75" hidden="false" customHeight="false" outlineLevel="0" collapsed="false">
      <c r="O9" s="142"/>
      <c r="P9" s="142"/>
      <c r="Q9" s="142"/>
      <c r="R9" s="143"/>
      <c r="S9" s="143"/>
      <c r="T9" s="143"/>
      <c r="U9" s="143"/>
      <c r="V9" s="143"/>
      <c r="W9" s="143"/>
      <c r="X9" s="143"/>
      <c r="Y9" s="143"/>
      <c r="Z9" s="143"/>
      <c r="AA9" s="143"/>
      <c r="AB9" s="143"/>
      <c r="AC9" s="143"/>
      <c r="AD9" s="143"/>
      <c r="AE9" s="152" t="e">
        <f aca="false">AE8/AE6</f>
        <v>#DIV/0!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BM4" activeCellId="0" sqref="BM4"/>
    </sheetView>
  </sheetViews>
  <sheetFormatPr defaultColWidth="9.1484375" defaultRowHeight="12.75" zeroHeight="false" outlineLevelRow="0" outlineLevelCol="0"/>
  <cols>
    <col collapsed="false" customWidth="true" hidden="false" outlineLevel="0" max="2" min="1" style="0" width="9"/>
    <col collapsed="false" customWidth="true" hidden="false" outlineLevel="0" max="3" min="3" style="0" width="36.71"/>
    <col collapsed="false" customWidth="true" hidden="false" outlineLevel="0" max="5" min="4" style="0" width="12.57"/>
    <col collapsed="false" customWidth="true" hidden="false" outlineLevel="0" max="7" min="6" style="0" width="9"/>
    <col collapsed="false" customWidth="true" hidden="false" outlineLevel="0" max="8" min="8" style="0" width="33"/>
    <col collapsed="false" customWidth="true" hidden="false" outlineLevel="0" max="16" min="9" style="0" width="9"/>
    <col collapsed="false" customWidth="true" hidden="false" outlineLevel="0" max="19" min="17" style="0" width="11.99"/>
    <col collapsed="false" customWidth="true" hidden="false" outlineLevel="0" max="56" min="20" style="0" width="9"/>
    <col collapsed="false" customWidth="true" hidden="false" outlineLevel="0" max="57" min="57" style="0" width="10.13"/>
    <col collapsed="false" customWidth="true" hidden="false" outlineLevel="0" max="59" min="58" style="0" width="9"/>
    <col collapsed="false" customWidth="true" hidden="false" outlineLevel="0" max="60" min="60" style="0" width="11.99"/>
    <col collapsed="false" customWidth="true" hidden="false" outlineLevel="0" max="61" min="61" style="0" width="9"/>
    <col collapsed="false" customWidth="true" hidden="false" outlineLevel="0" max="62" min="62" style="0" width="13.29"/>
    <col collapsed="false" customWidth="true" hidden="false" outlineLevel="0" max="63" min="63" style="0" width="11.57"/>
    <col collapsed="false" customWidth="true" hidden="false" outlineLevel="0" max="64" min="64" style="0" width="5.01"/>
    <col collapsed="false" customWidth="true" hidden="false" outlineLevel="0" max="65" min="65" style="0" width="23.57"/>
    <col collapsed="false" customWidth="true" hidden="false" outlineLevel="0" max="66" min="66" style="0" width="16.14"/>
    <col collapsed="false" customWidth="true" hidden="false" outlineLevel="0" max="67" min="67" style="0" width="22.86"/>
    <col collapsed="false" customWidth="true" hidden="false" outlineLevel="0" max="68" min="68" style="118" width="24.87"/>
    <col collapsed="false" customWidth="true" hidden="false" outlineLevel="0" max="69" min="69" style="118" width="22.01"/>
    <col collapsed="false" customWidth="true" hidden="false" outlineLevel="0" max="70" min="70" style="0" width="16.14"/>
    <col collapsed="false" customWidth="true" hidden="false" outlineLevel="0" max="71" min="71" style="0" width="17"/>
    <col collapsed="false" customWidth="true" hidden="false" outlineLevel="0" max="72" min="72" style="0" width="22.43"/>
    <col collapsed="false" customWidth="true" hidden="false" outlineLevel="0" max="77" min="77" style="0" width="11.99"/>
    <col collapsed="false" customWidth="true" hidden="false" outlineLevel="0" max="78" min="78" style="0" width="14.28"/>
    <col collapsed="false" customWidth="true" hidden="false" outlineLevel="0" max="90" min="90" style="0" width="14.43"/>
    <col collapsed="false" customWidth="false" hidden="false" outlineLevel="0" max="128" min="91" style="118" width="9.13"/>
    <col collapsed="false" customWidth="true" hidden="false" outlineLevel="0" max="129" min="129" style="118" width="13.86"/>
    <col collapsed="false" customWidth="true" hidden="false" outlineLevel="0" max="130" min="130" style="118" width="23.01"/>
    <col collapsed="false" customWidth="true" hidden="false" outlineLevel="0" max="132" min="131" style="118" width="16.29"/>
    <col collapsed="false" customWidth="true" hidden="false" outlineLevel="0" max="133" min="133" style="118" width="23.57"/>
    <col collapsed="false" customWidth="true" hidden="false" outlineLevel="0" max="134" min="134" style="118" width="12.86"/>
    <col collapsed="false" customWidth="true" hidden="false" outlineLevel="0" max="135" min="135" style="118" width="54.57"/>
    <col collapsed="false" customWidth="true" hidden="false" outlineLevel="0" max="136" min="136" style="118" width="27.71"/>
    <col collapsed="false" customWidth="true" hidden="false" outlineLevel="0" max="137" min="137" style="118" width="31.43"/>
    <col collapsed="false" customWidth="false" hidden="false" outlineLevel="0" max="1024" min="138" style="118" width="9.13"/>
  </cols>
  <sheetData>
    <row r="1" s="130" customFormat="true" ht="83.25" hidden="false" customHeight="true" outlineLevel="0" collapsed="false">
      <c r="A1" s="119" t="s">
        <v>11456</v>
      </c>
      <c r="B1" s="119" t="s">
        <v>11457</v>
      </c>
      <c r="C1" s="119" t="s">
        <v>11458</v>
      </c>
      <c r="D1" s="119" t="s">
        <v>11459</v>
      </c>
      <c r="E1" s="119" t="s">
        <v>11460</v>
      </c>
      <c r="F1" s="119" t="s">
        <v>11461</v>
      </c>
      <c r="G1" s="120" t="s">
        <v>11462</v>
      </c>
      <c r="H1" s="120" t="s">
        <v>11463</v>
      </c>
      <c r="I1" s="119" t="s">
        <v>11464</v>
      </c>
      <c r="J1" s="119" t="s">
        <v>11465</v>
      </c>
      <c r="K1" s="119" t="s">
        <v>11466</v>
      </c>
      <c r="L1" s="119" t="s">
        <v>11921</v>
      </c>
      <c r="M1" s="119" t="s">
        <v>11473</v>
      </c>
      <c r="N1" s="207" t="s">
        <v>11922</v>
      </c>
      <c r="O1" s="207" t="s">
        <v>11923</v>
      </c>
      <c r="P1" s="207" t="s">
        <v>11924</v>
      </c>
      <c r="Q1" s="207" t="s">
        <v>11925</v>
      </c>
      <c r="R1" s="119" t="s">
        <v>11926</v>
      </c>
      <c r="S1" s="119" t="s">
        <v>11927</v>
      </c>
      <c r="T1" s="208" t="s">
        <v>11928</v>
      </c>
      <c r="U1" s="119" t="s">
        <v>11729</v>
      </c>
      <c r="V1" s="119" t="s">
        <v>11730</v>
      </c>
      <c r="W1" s="119" t="s">
        <v>11929</v>
      </c>
      <c r="X1" s="119" t="s">
        <v>11930</v>
      </c>
      <c r="Y1" s="119" t="s">
        <v>11491</v>
      </c>
      <c r="Z1" s="119" t="s">
        <v>11931</v>
      </c>
      <c r="AA1" s="208" t="s">
        <v>11932</v>
      </c>
      <c r="AB1" s="208" t="s">
        <v>11933</v>
      </c>
      <c r="AC1" s="119" t="s">
        <v>11934</v>
      </c>
      <c r="AD1" s="119" t="s">
        <v>11935</v>
      </c>
      <c r="AE1" s="119" t="s">
        <v>11936</v>
      </c>
      <c r="AF1" s="119" t="s">
        <v>11937</v>
      </c>
      <c r="AG1" s="119" t="s">
        <v>11938</v>
      </c>
      <c r="AH1" s="119" t="s">
        <v>11939</v>
      </c>
      <c r="AI1" s="119" t="s">
        <v>11940</v>
      </c>
      <c r="AJ1" s="119" t="s">
        <v>11941</v>
      </c>
      <c r="AK1" s="119" t="s">
        <v>11942</v>
      </c>
      <c r="AL1" s="119" t="s">
        <v>11943</v>
      </c>
      <c r="AM1" s="119" t="s">
        <v>11944</v>
      </c>
      <c r="AN1" s="119" t="s">
        <v>11945</v>
      </c>
      <c r="AO1" s="119" t="s">
        <v>11946</v>
      </c>
      <c r="AP1" s="119" t="s">
        <v>11947</v>
      </c>
      <c r="AQ1" s="119" t="s">
        <v>11948</v>
      </c>
      <c r="AR1" s="119" t="s">
        <v>11496</v>
      </c>
      <c r="AS1" s="119" t="s">
        <v>11949</v>
      </c>
      <c r="AT1" s="119" t="s">
        <v>11950</v>
      </c>
      <c r="AU1" s="119" t="s">
        <v>11951</v>
      </c>
      <c r="AV1" s="119" t="s">
        <v>11952</v>
      </c>
      <c r="AW1" s="119" t="s">
        <v>11953</v>
      </c>
      <c r="AX1" s="119" t="s">
        <v>11954</v>
      </c>
      <c r="AY1" s="119" t="s">
        <v>11955</v>
      </c>
      <c r="AZ1" s="119" t="s">
        <v>11956</v>
      </c>
      <c r="BA1" s="119" t="s">
        <v>11957</v>
      </c>
      <c r="BB1" s="119" t="s">
        <v>11958</v>
      </c>
      <c r="BC1" s="119" t="s">
        <v>11499</v>
      </c>
      <c r="BD1" s="119" t="s">
        <v>11501</v>
      </c>
      <c r="BE1" s="119" t="s">
        <v>11959</v>
      </c>
      <c r="BF1" s="119" t="s">
        <v>11960</v>
      </c>
      <c r="BG1" s="119" t="s">
        <v>11961</v>
      </c>
      <c r="BH1" s="119" t="s">
        <v>11962</v>
      </c>
      <c r="BI1" s="119" t="s">
        <v>11736</v>
      </c>
      <c r="BJ1" s="208" t="s">
        <v>11963</v>
      </c>
      <c r="BK1" s="119" t="s">
        <v>11509</v>
      </c>
      <c r="BL1" s="121" t="s">
        <v>11510</v>
      </c>
      <c r="BO1" s="138"/>
      <c r="BR1" s="122"/>
      <c r="BS1" s="122" t="s">
        <v>11511</v>
      </c>
      <c r="BT1" s="122" t="n">
        <f aca="false">+COUNTA(B:B)-3</f>
        <v>0</v>
      </c>
      <c r="BU1" s="157"/>
      <c r="BV1" s="157"/>
      <c r="BW1" s="157"/>
      <c r="BX1" s="157"/>
      <c r="BY1" s="157"/>
      <c r="BZ1" s="157"/>
      <c r="CA1" s="157"/>
      <c r="CB1" s="157"/>
      <c r="CC1" s="157"/>
      <c r="CD1" s="157"/>
      <c r="CE1" s="157"/>
      <c r="CF1" s="157"/>
      <c r="CG1" s="157"/>
      <c r="CH1" s="157"/>
      <c r="CI1" s="157"/>
      <c r="CJ1" s="157"/>
      <c r="CK1" s="157"/>
      <c r="CL1" s="157"/>
      <c r="CM1" s="157"/>
      <c r="CN1" s="157"/>
      <c r="CO1" s="157"/>
      <c r="CP1" s="157"/>
      <c r="CQ1" s="157"/>
      <c r="CR1" s="157"/>
      <c r="CS1" s="157"/>
      <c r="CT1" s="157"/>
      <c r="CU1" s="157"/>
      <c r="CV1" s="157"/>
      <c r="CW1" s="157"/>
      <c r="CX1" s="157"/>
      <c r="CY1" s="157"/>
      <c r="CZ1" s="157"/>
      <c r="DA1" s="157"/>
      <c r="DB1" s="157"/>
      <c r="DC1" s="157"/>
      <c r="DD1" s="157"/>
      <c r="DE1" s="157"/>
      <c r="DF1" s="157"/>
      <c r="DG1" s="157"/>
      <c r="DH1" s="157"/>
      <c r="DI1" s="157"/>
      <c r="DJ1" s="157"/>
      <c r="DK1" s="157"/>
      <c r="DL1" s="157"/>
      <c r="DM1" s="157"/>
      <c r="DN1" s="157"/>
      <c r="DO1" s="157"/>
      <c r="DP1" s="157"/>
      <c r="DQ1" s="157"/>
      <c r="DR1" s="157"/>
      <c r="DS1" s="157"/>
      <c r="DT1" s="157"/>
      <c r="DU1" s="157"/>
      <c r="DV1" s="157"/>
      <c r="DW1" s="157"/>
      <c r="DX1" s="157"/>
      <c r="DY1" s="157"/>
      <c r="DZ1" s="157"/>
      <c r="EA1" s="157"/>
      <c r="EB1" s="157"/>
      <c r="EE1" s="125" t="s">
        <v>11512</v>
      </c>
      <c r="EF1" s="125" t="str">
        <f aca="false">IF(SUM(BM:BM)=SUM(BN:BN),"OK","Errore: ripetizione codice origine")</f>
        <v>OK</v>
      </c>
    </row>
    <row r="2" s="158" customFormat="true" ht="55.5" hidden="false" customHeight="true" outlineLevel="0" collapsed="false">
      <c r="A2" s="126" t="s">
        <v>11964</v>
      </c>
      <c r="B2" s="126" t="s">
        <v>11514</v>
      </c>
      <c r="C2" s="126" t="s">
        <v>11515</v>
      </c>
      <c r="D2" s="126" t="s">
        <v>11516</v>
      </c>
      <c r="E2" s="126" t="s">
        <v>11517</v>
      </c>
      <c r="F2" s="126" t="s">
        <v>11518</v>
      </c>
      <c r="G2" s="127" t="s">
        <v>11519</v>
      </c>
      <c r="H2" s="127" t="s">
        <v>11520</v>
      </c>
      <c r="I2" s="126" t="s">
        <v>11521</v>
      </c>
      <c r="J2" s="126" t="s">
        <v>11522</v>
      </c>
      <c r="K2" s="126" t="s">
        <v>11523</v>
      </c>
      <c r="L2" s="126" t="s">
        <v>11965</v>
      </c>
      <c r="M2" s="126" t="s">
        <v>11530</v>
      </c>
      <c r="N2" s="126" t="s">
        <v>11966</v>
      </c>
      <c r="O2" s="126" t="s">
        <v>11967</v>
      </c>
      <c r="P2" s="126" t="s">
        <v>11968</v>
      </c>
      <c r="Q2" s="126" t="s">
        <v>11969</v>
      </c>
      <c r="R2" s="126" t="s">
        <v>11970</v>
      </c>
      <c r="S2" s="126" t="s">
        <v>11971</v>
      </c>
      <c r="T2" s="209" t="s">
        <v>156</v>
      </c>
      <c r="U2" s="126" t="s">
        <v>11745</v>
      </c>
      <c r="V2" s="126" t="s">
        <v>11746</v>
      </c>
      <c r="W2" s="126" t="s">
        <v>11972</v>
      </c>
      <c r="X2" s="126" t="s">
        <v>11973</v>
      </c>
      <c r="Y2" s="126" t="s">
        <v>11548</v>
      </c>
      <c r="Z2" s="126" t="s">
        <v>11974</v>
      </c>
      <c r="AA2" s="209" t="s">
        <v>126</v>
      </c>
      <c r="AB2" s="209" t="s">
        <v>126</v>
      </c>
      <c r="AC2" s="126" t="s">
        <v>11975</v>
      </c>
      <c r="AD2" s="126" t="s">
        <v>11976</v>
      </c>
      <c r="AE2" s="126" t="s">
        <v>11977</v>
      </c>
      <c r="AF2" s="126" t="s">
        <v>11978</v>
      </c>
      <c r="AG2" s="126" t="s">
        <v>11979</v>
      </c>
      <c r="AH2" s="126" t="s">
        <v>11980</v>
      </c>
      <c r="AI2" s="126" t="s">
        <v>11981</v>
      </c>
      <c r="AJ2" s="126" t="s">
        <v>11982</v>
      </c>
      <c r="AK2" s="126" t="s">
        <v>11983</v>
      </c>
      <c r="AL2" s="126" t="s">
        <v>11984</v>
      </c>
      <c r="AM2" s="126" t="s">
        <v>11985</v>
      </c>
      <c r="AN2" s="126" t="s">
        <v>11986</v>
      </c>
      <c r="AO2" s="126" t="s">
        <v>11987</v>
      </c>
      <c r="AP2" s="126" t="s">
        <v>11988</v>
      </c>
      <c r="AQ2" s="126" t="s">
        <v>11989</v>
      </c>
      <c r="AR2" s="126" t="s">
        <v>11553</v>
      </c>
      <c r="AS2" s="126" t="s">
        <v>11990</v>
      </c>
      <c r="AT2" s="126" t="s">
        <v>11991</v>
      </c>
      <c r="AU2" s="126" t="s">
        <v>11992</v>
      </c>
      <c r="AV2" s="126" t="s">
        <v>11993</v>
      </c>
      <c r="AW2" s="126" t="s">
        <v>11994</v>
      </c>
      <c r="AX2" s="126" t="s">
        <v>11995</v>
      </c>
      <c r="AY2" s="126" t="s">
        <v>11996</v>
      </c>
      <c r="AZ2" s="126" t="s">
        <v>11997</v>
      </c>
      <c r="BA2" s="126" t="s">
        <v>11998</v>
      </c>
      <c r="BB2" s="126" t="s">
        <v>11999</v>
      </c>
      <c r="BC2" s="126" t="s">
        <v>11556</v>
      </c>
      <c r="BD2" s="126" t="s">
        <v>11558</v>
      </c>
      <c r="BE2" s="126" t="s">
        <v>12000</v>
      </c>
      <c r="BF2" s="126" t="s">
        <v>12001</v>
      </c>
      <c r="BG2" s="126" t="s">
        <v>12002</v>
      </c>
      <c r="BH2" s="126" t="s">
        <v>12003</v>
      </c>
      <c r="BI2" s="126" t="s">
        <v>11752</v>
      </c>
      <c r="BJ2" s="209" t="s">
        <v>220</v>
      </c>
      <c r="BK2" s="126" t="s">
        <v>11566</v>
      </c>
      <c r="BL2" s="128"/>
      <c r="BN2" s="129"/>
      <c r="BO2" s="138"/>
      <c r="BR2" s="122"/>
      <c r="BS2" s="122" t="s">
        <v>11567</v>
      </c>
      <c r="BT2" s="122" t="n">
        <f aca="false">+COUNTA([2]Potabilizzatori!B$1:B$1048576)-3</f>
        <v>1</v>
      </c>
      <c r="BU2" s="157"/>
      <c r="BV2" s="157"/>
      <c r="BW2" s="157"/>
      <c r="BX2" s="157"/>
      <c r="BY2" s="157"/>
      <c r="BZ2" s="157"/>
      <c r="CA2" s="157"/>
      <c r="CB2" s="157"/>
      <c r="CC2" s="157"/>
      <c r="CD2" s="157"/>
      <c r="CE2" s="157"/>
      <c r="CF2" s="157"/>
      <c r="CG2" s="157"/>
      <c r="CH2" s="157"/>
      <c r="CI2" s="157"/>
      <c r="CJ2" s="157"/>
      <c r="CK2" s="157"/>
      <c r="CL2" s="157"/>
      <c r="CM2" s="157"/>
      <c r="CN2" s="157"/>
      <c r="CO2" s="157"/>
      <c r="CP2" s="157"/>
      <c r="CQ2" s="157"/>
      <c r="CR2" s="157"/>
      <c r="CS2" s="157"/>
      <c r="CT2" s="157"/>
      <c r="CU2" s="157"/>
      <c r="CV2" s="157"/>
      <c r="CW2" s="157"/>
      <c r="CX2" s="157"/>
      <c r="CY2" s="157"/>
      <c r="CZ2" s="157"/>
      <c r="DA2" s="157"/>
      <c r="DB2" s="157"/>
      <c r="DC2" s="157"/>
      <c r="DD2" s="157"/>
      <c r="DE2" s="157"/>
      <c r="DF2" s="157"/>
      <c r="DG2" s="157"/>
      <c r="DH2" s="157"/>
      <c r="DI2" s="157"/>
      <c r="DJ2" s="157"/>
      <c r="DK2" s="157"/>
      <c r="DL2" s="157"/>
      <c r="DM2" s="157"/>
      <c r="DN2" s="157"/>
      <c r="DO2" s="157"/>
      <c r="DP2" s="157"/>
      <c r="DQ2" s="157"/>
      <c r="DR2" s="157"/>
      <c r="DS2" s="157"/>
      <c r="DT2" s="157"/>
      <c r="DU2" s="157"/>
      <c r="DV2" s="157"/>
      <c r="DW2" s="157"/>
      <c r="DX2" s="157"/>
      <c r="DY2" s="157"/>
      <c r="DZ2" s="157"/>
      <c r="EA2" s="157"/>
      <c r="EB2" s="157"/>
      <c r="EE2" s="160" t="s">
        <v>11665</v>
      </c>
      <c r="EF2" s="160" t="str">
        <f aca="false">+IF(SUM(BO:BO)=0,"OK","NO, stato nuove opere non congruente")</f>
        <v>OK</v>
      </c>
    </row>
    <row r="3" s="130" customFormat="true" ht="90.75" hidden="false" customHeight="true" outlineLevel="0" collapsed="false">
      <c r="A3" s="133" t="s">
        <v>12004</v>
      </c>
      <c r="B3" s="133" t="s">
        <v>12005</v>
      </c>
      <c r="C3" s="133" t="s">
        <v>12006</v>
      </c>
      <c r="D3" s="133" t="s">
        <v>12007</v>
      </c>
      <c r="E3" s="133" t="s">
        <v>12008</v>
      </c>
      <c r="F3" s="133" t="s">
        <v>12009</v>
      </c>
      <c r="G3" s="133" t="n">
        <v>112300</v>
      </c>
      <c r="H3" s="133" t="n">
        <v>112400</v>
      </c>
      <c r="I3" s="133" t="s">
        <v>12010</v>
      </c>
      <c r="J3" s="133" t="s">
        <v>12011</v>
      </c>
      <c r="K3" s="133" t="s">
        <v>12012</v>
      </c>
      <c r="L3" s="133" t="s">
        <v>12013</v>
      </c>
      <c r="M3" s="133" t="s">
        <v>12014</v>
      </c>
      <c r="N3" s="210" t="n">
        <v>32010</v>
      </c>
      <c r="O3" s="210" t="n">
        <v>32020</v>
      </c>
      <c r="P3" s="210" t="n">
        <v>32030</v>
      </c>
      <c r="Q3" s="210" t="n">
        <v>32040</v>
      </c>
      <c r="R3" s="133" t="s">
        <v>12015</v>
      </c>
      <c r="S3" s="133" t="s">
        <v>12016</v>
      </c>
      <c r="T3" s="133" t="s">
        <v>12017</v>
      </c>
      <c r="U3" s="133" t="s">
        <v>12018</v>
      </c>
      <c r="V3" s="133" t="s">
        <v>12019</v>
      </c>
      <c r="W3" s="133" t="s">
        <v>12020</v>
      </c>
      <c r="X3" s="133" t="s">
        <v>12021</v>
      </c>
      <c r="Y3" s="133" t="s">
        <v>12022</v>
      </c>
      <c r="Z3" s="133" t="s">
        <v>12023</v>
      </c>
      <c r="AA3" s="133" t="s">
        <v>12024</v>
      </c>
      <c r="AB3" s="133" t="s">
        <v>12025</v>
      </c>
      <c r="AC3" s="133" t="s">
        <v>12026</v>
      </c>
      <c r="AD3" s="133" t="s">
        <v>12027</v>
      </c>
      <c r="AE3" s="133" t="s">
        <v>12028</v>
      </c>
      <c r="AF3" s="133" t="s">
        <v>12029</v>
      </c>
      <c r="AG3" s="133" t="s">
        <v>12030</v>
      </c>
      <c r="AH3" s="133" t="s">
        <v>12031</v>
      </c>
      <c r="AI3" s="133" t="s">
        <v>12032</v>
      </c>
      <c r="AJ3" s="133" t="s">
        <v>12033</v>
      </c>
      <c r="AK3" s="133" t="s">
        <v>12034</v>
      </c>
      <c r="AL3" s="133" t="s">
        <v>12035</v>
      </c>
      <c r="AM3" s="133" t="s">
        <v>12036</v>
      </c>
      <c r="AN3" s="133" t="s">
        <v>12037</v>
      </c>
      <c r="AO3" s="133" t="s">
        <v>12038</v>
      </c>
      <c r="AP3" s="133" t="s">
        <v>12039</v>
      </c>
      <c r="AQ3" s="133" t="s">
        <v>12040</v>
      </c>
      <c r="AR3" s="133" t="s">
        <v>12041</v>
      </c>
      <c r="AS3" s="133" t="s">
        <v>12042</v>
      </c>
      <c r="AT3" s="133" t="s">
        <v>12043</v>
      </c>
      <c r="AU3" s="133" t="s">
        <v>12044</v>
      </c>
      <c r="AV3" s="133" t="s">
        <v>12045</v>
      </c>
      <c r="AW3" s="133" t="s">
        <v>12046</v>
      </c>
      <c r="AX3" s="133" t="s">
        <v>12047</v>
      </c>
      <c r="AY3" s="133" t="s">
        <v>12048</v>
      </c>
      <c r="AZ3" s="133" t="s">
        <v>12049</v>
      </c>
      <c r="BA3" s="133" t="s">
        <v>12050</v>
      </c>
      <c r="BB3" s="133" t="s">
        <v>12051</v>
      </c>
      <c r="BC3" s="133" t="s">
        <v>12052</v>
      </c>
      <c r="BD3" s="133" t="s">
        <v>12053</v>
      </c>
      <c r="BE3" s="133" t="n">
        <v>35710</v>
      </c>
      <c r="BF3" s="133" t="s">
        <v>12054</v>
      </c>
      <c r="BG3" s="133" t="s">
        <v>12055</v>
      </c>
      <c r="BH3" s="133" t="s">
        <v>12056</v>
      </c>
      <c r="BI3" s="133" t="s">
        <v>12057</v>
      </c>
      <c r="BJ3" s="133" t="s">
        <v>12058</v>
      </c>
      <c r="BK3" s="133" t="s">
        <v>12059</v>
      </c>
      <c r="BL3" s="134"/>
      <c r="BM3" s="135" t="s">
        <v>11620</v>
      </c>
      <c r="BN3" s="136" t="s">
        <v>11621</v>
      </c>
      <c r="BO3" s="135" t="s">
        <v>11622</v>
      </c>
      <c r="BP3" s="135" t="s">
        <v>12060</v>
      </c>
      <c r="BQ3" s="135" t="s">
        <v>12061</v>
      </c>
      <c r="BR3" s="122" t="s">
        <v>11625</v>
      </c>
      <c r="BS3" s="122" t="str">
        <f aca="false">+A1</f>
        <v>codice opera [idt]</v>
      </c>
      <c r="BT3" s="122" t="str">
        <f aca="false">+B1</f>
        <v>codice origine [testo]</v>
      </c>
      <c r="BU3" s="122" t="str">
        <f aca="false">+C1</f>
        <v>descrizione impianto [testo]</v>
      </c>
      <c r="BV3" s="122" t="str">
        <f aca="false">+D1</f>
        <v>g.boaga NORD [m]</v>
      </c>
      <c r="BW3" s="122" t="str">
        <f aca="false">+E1</f>
        <v>g.boaga EST [m]</v>
      </c>
      <c r="BX3" s="122" t="str">
        <f aca="false">+F1</f>
        <v>fuso RIF. [nr]</v>
      </c>
      <c r="BY3" s="122" t="str">
        <f aca="false">+G1</f>
        <v>codice schema acquedottistico [idt]</v>
      </c>
      <c r="BZ3" s="122" t="str">
        <f aca="false">+H1</f>
        <v>descrizione schema acquedottistico [testo]</v>
      </c>
      <c r="CA3" s="122" t="str">
        <f aca="false">+I1</f>
        <v>quota s.l.m [m]</v>
      </c>
      <c r="CB3" s="122" t="str">
        <f aca="false">+J1</f>
        <v>località [testo]</v>
      </c>
      <c r="CC3" s="122" t="str">
        <f aca="false">+K1</f>
        <v>comune [istat]</v>
      </c>
      <c r="CD3" s="122" t="str">
        <f aca="false">+L1</f>
        <v>tipo trattamento [idn]</v>
      </c>
      <c r="CE3" s="122" t="str">
        <f aca="false">+M1</f>
        <v>anno costruzione [anno]</v>
      </c>
      <c r="CF3" s="122" t="str">
        <f aca="false">+N1</f>
        <v>anno ristrutturazione civili [anno]</v>
      </c>
      <c r="CG3" s="122" t="str">
        <f aca="false">+O1</f>
        <v>conservazione op.civili [idn]</v>
      </c>
      <c r="CH3" s="122" t="str">
        <f aca="false">+P1</f>
        <v>anno ristrutturazione elet.mecc. [anno]</v>
      </c>
      <c r="CI3" s="122" t="str">
        <f aca="false">+Q1</f>
        <v>conservazione op.elettr.mecc. [idn]</v>
      </c>
      <c r="CJ3" s="122" t="str">
        <f aca="false">+R1</f>
        <v>volume trattabile [Mln/gg]</v>
      </c>
      <c r="CK3" s="122" t="str">
        <f aca="false">+S1</f>
        <v>volume trattato [mc/anno]</v>
      </c>
      <c r="CL3" s="122" t="str">
        <f aca="false">+T1</f>
        <v>volume in uscita immesso all'utilizzazione (A06) [mc/anno]</v>
      </c>
      <c r="CM3" s="122" t="str">
        <f aca="false">+U1</f>
        <v>potenza installata [Kw]</v>
      </c>
      <c r="CN3" s="122" t="str">
        <f aca="false">+V1</f>
        <v>consumo di energia [kwh/anno]</v>
      </c>
      <c r="CO3" s="122" t="str">
        <f aca="false">+W1</f>
        <v>presidio medio impianto [hr/gg]</v>
      </c>
      <c r="CP3" s="122" t="str">
        <f aca="false">+X1</f>
        <v>presidio saltuario [sn]</v>
      </c>
      <c r="CQ3" s="122" t="str">
        <f aca="false">+Y1</f>
        <v>tipo telecontrollo [idn]</v>
      </c>
      <c r="CR3" s="122" t="str">
        <f aca="false">+Z1</f>
        <v>riserva di acqua [mc]</v>
      </c>
      <c r="CS3" s="122" t="str">
        <f aca="false">+AA1</f>
        <v>misura portata in ingresso impianto [sn]</v>
      </c>
      <c r="CT3" s="122" t="str">
        <f aca="false">+AB1</f>
        <v>misura portata in uscita impianto [sn]</v>
      </c>
      <c r="CU3" s="122" t="str">
        <f aca="false">+AC1</f>
        <v>tra grigliatura [sn]</v>
      </c>
      <c r="CV3" s="122" t="str">
        <f aca="false">+AD1</f>
        <v>tra dissabbiamento [sn]</v>
      </c>
      <c r="CW3" s="122" t="str">
        <f aca="false">+AE1</f>
        <v>tra chiarificazione [sn]</v>
      </c>
      <c r="CX3" s="122" t="str">
        <f aca="false">+AF1</f>
        <v>trattamento filtrazione rapida [idn]</v>
      </c>
      <c r="CY3" s="122" t="str">
        <f aca="false">+AG1</f>
        <v>trattamento ossidazione e riduzione [idn]</v>
      </c>
      <c r="CZ3" s="122" t="str">
        <f aca="false">+AH1</f>
        <v>tra precipitazione [sn]</v>
      </c>
      <c r="DA3" s="122" t="str">
        <f aca="false">+AI1</f>
        <v>tra strippaggio [sn]</v>
      </c>
      <c r="DB3" s="122" t="str">
        <f aca="false">+AJ1</f>
        <v>trattamento a carboni attivi [idn]</v>
      </c>
      <c r="DC3" s="122" t="str">
        <f aca="false">+AK1</f>
        <v>tra resine scambiatrici ioni [sn]</v>
      </c>
      <c r="DD3" s="122" t="str">
        <f aca="false">+AL1</f>
        <v>tra elettrodialisi [sn]</v>
      </c>
      <c r="DE3" s="122" t="str">
        <f aca="false">+AM1</f>
        <v>tra osmosi inversa [sn]</v>
      </c>
      <c r="DF3" s="122" t="str">
        <f aca="false">+AN1</f>
        <v>tra filtrazione lenta [sn]</v>
      </c>
      <c r="DG3" s="122" t="str">
        <f aca="false">+AO1</f>
        <v>tra processi biologici [sn]</v>
      </c>
      <c r="DH3" s="122" t="str">
        <f aca="false">+AP1</f>
        <v>tra micro ultra filtrazione [sn]</v>
      </c>
      <c r="DI3" s="122" t="str">
        <f aca="false">+AQ1</f>
        <v>tra fanghi [sn]</v>
      </c>
      <c r="DJ3" s="122" t="str">
        <f aca="false">+AR1</f>
        <v>tipo di clorazione [idn]</v>
      </c>
      <c r="DK3" s="122" t="str">
        <f aca="false">+AS1</f>
        <v>tra disinfezione ozonazione [sn]</v>
      </c>
      <c r="DL3" s="122" t="str">
        <f aca="false">+AT1</f>
        <v>tra irraggiamento uv [sn]</v>
      </c>
      <c r="DM3" s="122" t="str">
        <f aca="false">+AU1</f>
        <v>rim ferro [sn]</v>
      </c>
      <c r="DN3" s="122" t="str">
        <f aca="false">+AV1</f>
        <v>rim manganese [sn]</v>
      </c>
      <c r="DO3" s="122" t="str">
        <f aca="false">+AW1</f>
        <v>rim ammoniaca nitrati [sn]</v>
      </c>
      <c r="DP3" s="122" t="str">
        <f aca="false">+AX1</f>
        <v>rim fosfati [sn]</v>
      </c>
      <c r="DQ3" s="122" t="str">
        <f aca="false">+AY1</f>
        <v>rim metalli pesanti [sn]</v>
      </c>
      <c r="DR3" s="122" t="str">
        <f aca="false">+AZ1</f>
        <v>rim trialometani [sn]</v>
      </c>
      <c r="DS3" s="122" t="str">
        <f aca="false">+BA1</f>
        <v>rim organo alogenati [sn]</v>
      </c>
      <c r="DT3" s="122" t="str">
        <f aca="false">+BB1</f>
        <v>rim anidride solforosa [sn]</v>
      </c>
      <c r="DU3" s="122" t="str">
        <f aca="false">+BC1</f>
        <v>opera stato [idn]</v>
      </c>
      <c r="DV3" s="122" t="str">
        <f aca="false">+BD1</f>
        <v>ind.conf. anno costruzione [idt]</v>
      </c>
      <c r="DW3" s="122" t="str">
        <f aca="false">+BE1</f>
        <v>ind.conf. anno ristruttura op.civili [idt]</v>
      </c>
      <c r="DX3" s="122" t="str">
        <f aca="false">+BF1</f>
        <v>ind.conf. anno ristruttura op.el.mec. [idt]</v>
      </c>
      <c r="DY3" s="122" t="str">
        <f aca="false">+BG1</f>
        <v>ind.conf. volume trattabile giorno [idt]</v>
      </c>
      <c r="DZ3" s="122" t="str">
        <f aca="false">+BH1</f>
        <v>ind.conf. volume trattato anno [idt]</v>
      </c>
      <c r="EA3" s="122" t="str">
        <f aca="false">+BI1</f>
        <v>ind.conf. potenza installata [idt]</v>
      </c>
      <c r="EB3" s="122" t="str">
        <f aca="false">+BJ1</f>
        <v>ind.conf. volume in uscita immesso all'utilizzazione (A06) [idt]</v>
      </c>
      <c r="EC3" s="137" t="s">
        <v>11626</v>
      </c>
      <c r="EE3" s="160" t="s">
        <v>11627</v>
      </c>
      <c r="EF3" s="160" t="str">
        <f aca="false">+IF(SUM(BP:BP)=0,"OK","Dati non completi")</f>
        <v>Dati non completi</v>
      </c>
    </row>
    <row r="4" customFormat="false" ht="53.25" hidden="false" customHeight="true" outlineLevel="0" collapsed="false">
      <c r="A4" s="162"/>
      <c r="B4" s="162"/>
      <c r="C4" s="162"/>
      <c r="D4" s="162"/>
      <c r="E4" s="162"/>
      <c r="F4" s="162"/>
      <c r="G4" s="162"/>
      <c r="H4" s="162"/>
      <c r="I4" s="162"/>
      <c r="J4" s="162"/>
      <c r="K4" s="162"/>
      <c r="L4" s="162"/>
      <c r="M4" s="162"/>
      <c r="N4" s="162"/>
      <c r="O4" s="162"/>
      <c r="P4" s="162"/>
      <c r="Q4" s="155"/>
      <c r="R4" s="162"/>
      <c r="S4" s="162"/>
      <c r="T4" s="162"/>
      <c r="U4" s="162"/>
      <c r="V4" s="162"/>
      <c r="W4" s="162"/>
      <c r="X4" s="162"/>
      <c r="Y4" s="162"/>
      <c r="Z4" s="162"/>
      <c r="AA4" s="162"/>
      <c r="AB4" s="162"/>
      <c r="AC4" s="162"/>
      <c r="AD4" s="162"/>
      <c r="AE4" s="162"/>
      <c r="AF4" s="162"/>
      <c r="AG4" s="162"/>
      <c r="AH4" s="162"/>
      <c r="AI4" s="162"/>
      <c r="AJ4" s="162"/>
      <c r="AK4" s="162"/>
      <c r="AL4" s="162"/>
      <c r="AM4" s="155"/>
      <c r="AN4" s="162"/>
      <c r="AO4" s="162"/>
      <c r="AP4" s="162"/>
      <c r="AQ4" s="162"/>
      <c r="AR4" s="162"/>
      <c r="AS4" s="162"/>
      <c r="AT4" s="162"/>
      <c r="AU4" s="162"/>
      <c r="AV4" s="162"/>
      <c r="AW4" s="162"/>
      <c r="AX4" s="162"/>
      <c r="AY4" s="162"/>
      <c r="AZ4" s="162"/>
      <c r="BA4" s="162"/>
      <c r="BB4" s="162"/>
      <c r="BC4" s="162"/>
      <c r="BD4" s="162"/>
      <c r="BE4" s="189"/>
      <c r="BF4" s="162"/>
      <c r="BG4" s="162"/>
      <c r="BH4" s="162"/>
      <c r="BI4" s="162"/>
      <c r="BJ4" s="155"/>
      <c r="BK4" s="155"/>
      <c r="BL4" s="155"/>
      <c r="BM4" s="142" t="n">
        <f aca="false">+IF(B4&gt;0,1,0)</f>
        <v>0</v>
      </c>
      <c r="BN4" s="135" t="n">
        <f aca="false">COUNTIF(B:B,B4)</f>
        <v>0</v>
      </c>
      <c r="BO4" s="142" t="n">
        <f aca="false">+IF(M4=9999,0,IF(M4&lt;'[3]Input anno'!$A$1,0,IF(BC4&lt;4,0,1)))</f>
        <v>0</v>
      </c>
      <c r="BP4" s="147" t="n">
        <f aca="false">+IF(BC4&gt;=3,0,IF(COUNTIF(Potab_inreti!A:A,B4)&gt;0,0,1))</f>
        <v>1</v>
      </c>
      <c r="BQ4" s="147" t="n">
        <f aca="false">+IF(BC4&gt;=3,0,IF(COUNTIF(Potab_incaptaz!A:A,B4)&gt;0,0,1))</f>
        <v>1</v>
      </c>
      <c r="BR4" s="144"/>
      <c r="BS4" s="144" t="n">
        <f aca="false">+COUNTA(A:A)-3</f>
        <v>0</v>
      </c>
      <c r="BT4" s="144" t="n">
        <f aca="false">+COUNTA(B:B)-3</f>
        <v>0</v>
      </c>
      <c r="BU4" s="144" t="n">
        <f aca="false">+COUNTA(C:C)-3</f>
        <v>0</v>
      </c>
      <c r="BV4" s="144" t="n">
        <f aca="false">+COUNTA(D:D)-3</f>
        <v>0</v>
      </c>
      <c r="BW4" s="144" t="n">
        <f aca="false">+COUNTA(E:E)-3</f>
        <v>0</v>
      </c>
      <c r="BX4" s="144" t="n">
        <f aca="false">+COUNTA(F:F)-3</f>
        <v>0</v>
      </c>
      <c r="BY4" s="144" t="n">
        <f aca="false">+COUNTA(G:G)-3</f>
        <v>0</v>
      </c>
      <c r="BZ4" s="144" t="n">
        <f aca="false">+COUNTA(H:H)-3</f>
        <v>0</v>
      </c>
      <c r="CA4" s="144" t="n">
        <f aca="false">+COUNTA(I:I)-3</f>
        <v>0</v>
      </c>
      <c r="CB4" s="144" t="n">
        <f aca="false">+COUNTA(J:J)-3</f>
        <v>0</v>
      </c>
      <c r="CC4" s="144" t="n">
        <f aca="false">+COUNTA(K:K)-3</f>
        <v>0</v>
      </c>
      <c r="CD4" s="144" t="n">
        <f aca="false">+COUNTA(L:L)-3</f>
        <v>0</v>
      </c>
      <c r="CE4" s="144" t="n">
        <f aca="false">+COUNTA(M:M)-3</f>
        <v>0</v>
      </c>
      <c r="CF4" s="144" t="n">
        <f aca="false">+COUNTA(N:N)-3</f>
        <v>0</v>
      </c>
      <c r="CG4" s="144" t="n">
        <f aca="false">+COUNTA(O:O)-3</f>
        <v>0</v>
      </c>
      <c r="CH4" s="144" t="n">
        <f aca="false">+COUNTA(P:P)-3</f>
        <v>0</v>
      </c>
      <c r="CI4" s="144" t="n">
        <f aca="false">+COUNTA(Q:Q)-3</f>
        <v>0</v>
      </c>
      <c r="CJ4" s="144" t="n">
        <f aca="false">+COUNTA(R:R)-3</f>
        <v>0</v>
      </c>
      <c r="CK4" s="144" t="n">
        <f aca="false">+COUNTA(S:S)-3</f>
        <v>0</v>
      </c>
      <c r="CL4" s="144" t="n">
        <f aca="false">+COUNTA(T:T)-3</f>
        <v>0</v>
      </c>
      <c r="CM4" s="144" t="n">
        <f aca="false">+COUNTA(U:U)-3</f>
        <v>0</v>
      </c>
      <c r="CN4" s="144" t="n">
        <f aca="false">+COUNTA(V:V)-3</f>
        <v>0</v>
      </c>
      <c r="CO4" s="144" t="n">
        <f aca="false">+COUNTA(W:W)-3</f>
        <v>0</v>
      </c>
      <c r="CP4" s="144" t="n">
        <f aca="false">+COUNTA(X:X)-3</f>
        <v>0</v>
      </c>
      <c r="CQ4" s="144" t="n">
        <f aca="false">+COUNTA(Y:Y)-3</f>
        <v>0</v>
      </c>
      <c r="CR4" s="144" t="n">
        <f aca="false">+COUNTA(Z:Z)-3</f>
        <v>0</v>
      </c>
      <c r="CS4" s="144" t="n">
        <f aca="false">+COUNTA(AA:AA)-3</f>
        <v>0</v>
      </c>
      <c r="CT4" s="144" t="n">
        <f aca="false">+COUNTA(AB:AB)-3</f>
        <v>0</v>
      </c>
      <c r="CU4" s="144" t="n">
        <f aca="false">+COUNTA(AC:AC)-3</f>
        <v>0</v>
      </c>
      <c r="CV4" s="144" t="n">
        <f aca="false">+COUNTA(AD:AD)-3</f>
        <v>0</v>
      </c>
      <c r="CW4" s="144" t="n">
        <f aca="false">+COUNTA(AE:AE)-3</f>
        <v>0</v>
      </c>
      <c r="CX4" s="144" t="n">
        <f aca="false">+COUNTA(AF:AF)-3</f>
        <v>0</v>
      </c>
      <c r="CY4" s="144" t="n">
        <f aca="false">+COUNTA(AG:AG)-3</f>
        <v>0</v>
      </c>
      <c r="CZ4" s="144" t="n">
        <f aca="false">+COUNTA(AH:AH)-3</f>
        <v>0</v>
      </c>
      <c r="DA4" s="144" t="n">
        <f aca="false">+COUNTA(AI:AI)-3</f>
        <v>0</v>
      </c>
      <c r="DB4" s="144" t="n">
        <f aca="false">+COUNTA(AJ:AJ)-3</f>
        <v>0</v>
      </c>
      <c r="DC4" s="144" t="n">
        <f aca="false">+COUNTA(AK:AK)-3</f>
        <v>0</v>
      </c>
      <c r="DD4" s="144" t="n">
        <f aca="false">+COUNTA(AL:AL)-3</f>
        <v>0</v>
      </c>
      <c r="DE4" s="144" t="n">
        <f aca="false">+COUNTA(AM:AM)-3</f>
        <v>0</v>
      </c>
      <c r="DF4" s="144" t="n">
        <f aca="false">+COUNTA(AN:AN)-3</f>
        <v>0</v>
      </c>
      <c r="DG4" s="144" t="n">
        <f aca="false">+COUNTA(AO:AO)-3</f>
        <v>0</v>
      </c>
      <c r="DH4" s="144" t="n">
        <f aca="false">+COUNTA(AP:AP)-3</f>
        <v>0</v>
      </c>
      <c r="DI4" s="144" t="n">
        <f aca="false">+COUNTA(AQ:AQ)-3</f>
        <v>0</v>
      </c>
      <c r="DJ4" s="144" t="n">
        <f aca="false">+COUNTA(AR:AR)-3</f>
        <v>0</v>
      </c>
      <c r="DK4" s="144" t="n">
        <f aca="false">+COUNTA(AS:AS)-3</f>
        <v>0</v>
      </c>
      <c r="DL4" s="144" t="n">
        <f aca="false">+COUNTA(AT:AT)-3</f>
        <v>0</v>
      </c>
      <c r="DM4" s="144" t="n">
        <f aca="false">+COUNTA(AU:AU)-3</f>
        <v>0</v>
      </c>
      <c r="DN4" s="144" t="n">
        <f aca="false">+COUNTA(AV:AV)-3</f>
        <v>0</v>
      </c>
      <c r="DO4" s="144" t="n">
        <f aca="false">+COUNTA(AW:AW)-3</f>
        <v>0</v>
      </c>
      <c r="DP4" s="144" t="n">
        <f aca="false">+COUNTA(AX:AX)-3</f>
        <v>0</v>
      </c>
      <c r="DQ4" s="144" t="n">
        <f aca="false">+COUNTA(AY:AY)-3</f>
        <v>0</v>
      </c>
      <c r="DR4" s="144" t="n">
        <f aca="false">+COUNTA(AZ:AZ)-3</f>
        <v>0</v>
      </c>
      <c r="DS4" s="144" t="n">
        <f aca="false">+COUNTA(BA:BA)-3</f>
        <v>0</v>
      </c>
      <c r="DT4" s="144" t="n">
        <f aca="false">+COUNTA(BB:BB)-3</f>
        <v>0</v>
      </c>
      <c r="DU4" s="144" t="n">
        <f aca="false">+COUNTA(BC:BC)-3</f>
        <v>0</v>
      </c>
      <c r="DV4" s="144" t="n">
        <f aca="false">+COUNTA(BD:BD)-3</f>
        <v>0</v>
      </c>
      <c r="DW4" s="144" t="n">
        <f aca="false">+COUNTA(BE:BE)-3</f>
        <v>0</v>
      </c>
      <c r="DX4" s="144" t="n">
        <f aca="false">+COUNTA(BF:BF)-3</f>
        <v>0</v>
      </c>
      <c r="DY4" s="144" t="n">
        <f aca="false">+COUNTA(BG:BG)-3</f>
        <v>0</v>
      </c>
      <c r="DZ4" s="144" t="n">
        <f aca="false">+COUNTA(BH:BH)-3</f>
        <v>0</v>
      </c>
      <c r="EA4" s="144" t="n">
        <f aca="false">+COUNTA(BI:BI)-3</f>
        <v>0</v>
      </c>
      <c r="EB4" s="144" t="n">
        <f aca="false">+COUNTA(BJ:BJ)-3</f>
        <v>0</v>
      </c>
      <c r="EC4" s="145" t="n">
        <f aca="false">SUM(BS4:EB4)</f>
        <v>0</v>
      </c>
      <c r="EE4" s="160" t="s">
        <v>12062</v>
      </c>
      <c r="EF4" s="160" t="str">
        <f aca="false">+IF(SUM(BQ:BQ)=0,"OK","Dati non completi")</f>
        <v>Dati non completi</v>
      </c>
    </row>
    <row r="5" customFormat="false" ht="15" hidden="false" customHeight="false" outlineLevel="0" collapsed="false">
      <c r="A5" s="162"/>
      <c r="B5" s="162"/>
      <c r="C5" s="162"/>
      <c r="D5" s="211"/>
      <c r="E5" s="211"/>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62"/>
      <c r="AN5" s="162"/>
      <c r="AO5" s="162"/>
      <c r="AP5" s="162"/>
      <c r="AQ5" s="162"/>
      <c r="AR5" s="162"/>
      <c r="AS5" s="162"/>
      <c r="AT5" s="162"/>
      <c r="AU5" s="162"/>
      <c r="AV5" s="162"/>
      <c r="AW5" s="162"/>
      <c r="AX5" s="162"/>
      <c r="AY5" s="162"/>
      <c r="AZ5" s="162"/>
      <c r="BA5" s="162"/>
      <c r="BB5" s="162"/>
      <c r="BC5" s="162"/>
      <c r="BD5" s="162"/>
      <c r="BE5" s="189"/>
      <c r="BF5" s="155"/>
      <c r="BG5" s="155"/>
      <c r="BH5" s="162"/>
      <c r="BI5" s="162"/>
      <c r="BJ5" s="155"/>
      <c r="BK5" s="155"/>
      <c r="BL5" s="155"/>
      <c r="BM5" s="142"/>
      <c r="BN5" s="142"/>
      <c r="BO5" s="142"/>
      <c r="BP5" s="147"/>
      <c r="BQ5" s="147"/>
      <c r="BR5" s="148" t="s">
        <v>11629</v>
      </c>
      <c r="BS5" s="149" t="e">
        <f aca="false">+BS4/$BT$1</f>
        <v>#DIV/0!</v>
      </c>
      <c r="BT5" s="149" t="e">
        <f aca="false">+BT4/$BT$1</f>
        <v>#DIV/0!</v>
      </c>
      <c r="BU5" s="149" t="e">
        <f aca="false">+BU4/$BT$1</f>
        <v>#DIV/0!</v>
      </c>
      <c r="BV5" s="149" t="e">
        <f aca="false">+BV4/$BT$1</f>
        <v>#DIV/0!</v>
      </c>
      <c r="BW5" s="149" t="e">
        <f aca="false">+BW4/$BT$1</f>
        <v>#DIV/0!</v>
      </c>
      <c r="BX5" s="149" t="e">
        <f aca="false">+BX4/$BT$1</f>
        <v>#DIV/0!</v>
      </c>
      <c r="BY5" s="149" t="e">
        <f aca="false">+BY4/$BT$1</f>
        <v>#DIV/0!</v>
      </c>
      <c r="BZ5" s="149" t="e">
        <f aca="false">+BZ4/$BT$1</f>
        <v>#DIV/0!</v>
      </c>
      <c r="CA5" s="149" t="e">
        <f aca="false">+CA4/$BT$1</f>
        <v>#DIV/0!</v>
      </c>
      <c r="CB5" s="149" t="e">
        <f aca="false">+CB4/$BT$1</f>
        <v>#DIV/0!</v>
      </c>
      <c r="CC5" s="149" t="e">
        <f aca="false">+CC4/$BT$1</f>
        <v>#DIV/0!</v>
      </c>
      <c r="CD5" s="149" t="e">
        <f aca="false">+CD4/$BT$1</f>
        <v>#DIV/0!</v>
      </c>
      <c r="CE5" s="149" t="e">
        <f aca="false">+CE4/$BT$1</f>
        <v>#DIV/0!</v>
      </c>
      <c r="CF5" s="149" t="e">
        <f aca="false">+CF4/$BT$1</f>
        <v>#DIV/0!</v>
      </c>
      <c r="CG5" s="149" t="e">
        <f aca="false">+CG4/$BT$1</f>
        <v>#DIV/0!</v>
      </c>
      <c r="CH5" s="149" t="e">
        <f aca="false">+CH4/$BT$1</f>
        <v>#DIV/0!</v>
      </c>
      <c r="CI5" s="149" t="e">
        <f aca="false">+CI4/$BT$1</f>
        <v>#DIV/0!</v>
      </c>
      <c r="CJ5" s="149" t="e">
        <f aca="false">+CJ4/$BT$1</f>
        <v>#DIV/0!</v>
      </c>
      <c r="CK5" s="149" t="e">
        <f aca="false">+CK4/$BT$1</f>
        <v>#DIV/0!</v>
      </c>
      <c r="CL5" s="149" t="e">
        <f aca="false">+CL4/$BT$1</f>
        <v>#DIV/0!</v>
      </c>
      <c r="CM5" s="149" t="e">
        <f aca="false">+CM4/$BT$1</f>
        <v>#DIV/0!</v>
      </c>
      <c r="CN5" s="149" t="e">
        <f aca="false">+CN4/$BT$1</f>
        <v>#DIV/0!</v>
      </c>
      <c r="CO5" s="149" t="e">
        <f aca="false">+CO4/$BT$1</f>
        <v>#DIV/0!</v>
      </c>
      <c r="CP5" s="149" t="e">
        <f aca="false">+CP4/$BT$1</f>
        <v>#DIV/0!</v>
      </c>
      <c r="CQ5" s="149" t="e">
        <f aca="false">+CQ4/$BT$1</f>
        <v>#DIV/0!</v>
      </c>
      <c r="CR5" s="149" t="e">
        <f aca="false">+CR4/$BT$1</f>
        <v>#DIV/0!</v>
      </c>
      <c r="CS5" s="149" t="e">
        <f aca="false">+CS4/$BT$1</f>
        <v>#DIV/0!</v>
      </c>
      <c r="CT5" s="149" t="e">
        <f aca="false">+CT4/$BT$1</f>
        <v>#DIV/0!</v>
      </c>
      <c r="CU5" s="149" t="e">
        <f aca="false">+CU4/$BT$1</f>
        <v>#DIV/0!</v>
      </c>
      <c r="CV5" s="149" t="e">
        <f aca="false">+CV4/$BT$1</f>
        <v>#DIV/0!</v>
      </c>
      <c r="CW5" s="149" t="e">
        <f aca="false">+CW4/$BT$1</f>
        <v>#DIV/0!</v>
      </c>
      <c r="CX5" s="149" t="e">
        <f aca="false">+CX4/$BT$1</f>
        <v>#DIV/0!</v>
      </c>
      <c r="CY5" s="149" t="e">
        <f aca="false">+CY4/$BT$1</f>
        <v>#DIV/0!</v>
      </c>
      <c r="CZ5" s="149" t="e">
        <f aca="false">+CZ4/$BT$1</f>
        <v>#DIV/0!</v>
      </c>
      <c r="DA5" s="149" t="e">
        <f aca="false">+DA4/$BT$1</f>
        <v>#DIV/0!</v>
      </c>
      <c r="DB5" s="149" t="e">
        <f aca="false">+DB4/$BT$1</f>
        <v>#DIV/0!</v>
      </c>
      <c r="DC5" s="149" t="e">
        <f aca="false">+DC4/$BT$1</f>
        <v>#DIV/0!</v>
      </c>
      <c r="DD5" s="149" t="e">
        <f aca="false">+DD4/$BT$1</f>
        <v>#DIV/0!</v>
      </c>
      <c r="DE5" s="149" t="e">
        <f aca="false">+DE4/$BT$1</f>
        <v>#DIV/0!</v>
      </c>
      <c r="DF5" s="149" t="e">
        <f aca="false">+DF4/$BT$1</f>
        <v>#DIV/0!</v>
      </c>
      <c r="DG5" s="149" t="e">
        <f aca="false">+DG4/$BT$1</f>
        <v>#DIV/0!</v>
      </c>
      <c r="DH5" s="149" t="e">
        <f aca="false">+DH4/$BT$1</f>
        <v>#DIV/0!</v>
      </c>
      <c r="DI5" s="149" t="e">
        <f aca="false">+DI4/$BT$1</f>
        <v>#DIV/0!</v>
      </c>
      <c r="DJ5" s="149" t="e">
        <f aca="false">+DJ4/$BT$1</f>
        <v>#DIV/0!</v>
      </c>
      <c r="DK5" s="149" t="e">
        <f aca="false">+DK4/$BT$1</f>
        <v>#DIV/0!</v>
      </c>
      <c r="DL5" s="149" t="e">
        <f aca="false">+DL4/$BT$1</f>
        <v>#DIV/0!</v>
      </c>
      <c r="DM5" s="149" t="e">
        <f aca="false">+DM4/$BT$1</f>
        <v>#DIV/0!</v>
      </c>
      <c r="DN5" s="149" t="e">
        <f aca="false">+DN4/$BT$1</f>
        <v>#DIV/0!</v>
      </c>
      <c r="DO5" s="149" t="e">
        <f aca="false">+DO4/$BT$1</f>
        <v>#DIV/0!</v>
      </c>
      <c r="DP5" s="149" t="e">
        <f aca="false">+DP4/$BT$1</f>
        <v>#DIV/0!</v>
      </c>
      <c r="DQ5" s="149" t="e">
        <f aca="false">+DQ4/$BT$1</f>
        <v>#DIV/0!</v>
      </c>
      <c r="DR5" s="149" t="e">
        <f aca="false">+DR4/$BT$1</f>
        <v>#DIV/0!</v>
      </c>
      <c r="DS5" s="149" t="e">
        <f aca="false">+DS4/$BT$1</f>
        <v>#DIV/0!</v>
      </c>
      <c r="DT5" s="149" t="e">
        <f aca="false">+DT4/$BT$1</f>
        <v>#DIV/0!</v>
      </c>
      <c r="DU5" s="149" t="e">
        <f aca="false">+DU4/$BT$1</f>
        <v>#DIV/0!</v>
      </c>
      <c r="DV5" s="149" t="e">
        <f aca="false">+DV4/$BT$1</f>
        <v>#DIV/0!</v>
      </c>
      <c r="DW5" s="149" t="e">
        <f aca="false">+DW4/$BT$1</f>
        <v>#DIV/0!</v>
      </c>
      <c r="DX5" s="149" t="e">
        <f aca="false">+DX4/$BT$1</f>
        <v>#DIV/0!</v>
      </c>
      <c r="DY5" s="149" t="e">
        <f aca="false">+DY4/$BT$1</f>
        <v>#DIV/0!</v>
      </c>
      <c r="DZ5" s="149" t="e">
        <f aca="false">+DZ4/$BT$1</f>
        <v>#DIV/0!</v>
      </c>
      <c r="EA5" s="149" t="e">
        <f aca="false">+EA4/$BT$1</f>
        <v>#DIV/0!</v>
      </c>
      <c r="EB5" s="149" t="e">
        <f aca="false">+EB4/$BT$1</f>
        <v>#DIV/0!</v>
      </c>
      <c r="EC5" s="145"/>
      <c r="EE5" s="160" t="s">
        <v>11630</v>
      </c>
      <c r="EF5" s="212" t="e">
        <f aca="false">+IF(MIN(BS8:EB8)=0%,"OK","Grado di compilazione inferiore a quello del DBI A-1")</f>
        <v>#DIV/0!</v>
      </c>
    </row>
    <row r="6" customFormat="false" ht="15" hidden="false" customHeight="false" outlineLevel="0" collapsed="false">
      <c r="A6" s="162"/>
      <c r="B6" s="162"/>
      <c r="C6" s="162"/>
      <c r="D6" s="211"/>
      <c r="E6" s="211"/>
      <c r="F6" s="162"/>
      <c r="G6" s="162"/>
      <c r="H6" s="162"/>
      <c r="I6" s="162"/>
      <c r="J6" s="162"/>
      <c r="K6" s="162"/>
      <c r="L6" s="162"/>
      <c r="M6" s="162"/>
      <c r="N6" s="162"/>
      <c r="O6" s="162"/>
      <c r="P6" s="162"/>
      <c r="Q6" s="162"/>
      <c r="R6" s="162"/>
      <c r="S6" s="162"/>
      <c r="T6" s="162"/>
      <c r="U6" s="162"/>
      <c r="V6" s="162"/>
      <c r="W6" s="162"/>
      <c r="X6" s="162"/>
      <c r="Y6" s="162"/>
      <c r="Z6" s="162"/>
      <c r="AA6" s="162"/>
      <c r="AB6" s="162"/>
      <c r="AC6" s="162"/>
      <c r="AD6" s="162"/>
      <c r="AE6" s="162"/>
      <c r="AF6" s="162"/>
      <c r="AG6" s="162"/>
      <c r="AH6" s="162"/>
      <c r="AI6" s="162"/>
      <c r="AJ6" s="162"/>
      <c r="AK6" s="162"/>
      <c r="AL6" s="162"/>
      <c r="AM6" s="162"/>
      <c r="AN6" s="162"/>
      <c r="AO6" s="162"/>
      <c r="AP6" s="162"/>
      <c r="AQ6" s="162"/>
      <c r="AR6" s="162"/>
      <c r="AS6" s="162"/>
      <c r="AT6" s="162"/>
      <c r="AU6" s="162"/>
      <c r="AV6" s="162"/>
      <c r="AW6" s="162"/>
      <c r="AX6" s="162"/>
      <c r="AY6" s="162"/>
      <c r="AZ6" s="162"/>
      <c r="BA6" s="162"/>
      <c r="BB6" s="162"/>
      <c r="BC6" s="162"/>
      <c r="BD6" s="162"/>
      <c r="BE6" s="189"/>
      <c r="BF6" s="155"/>
      <c r="BG6" s="155"/>
      <c r="BH6" s="162"/>
      <c r="BI6" s="162"/>
      <c r="BJ6" s="155"/>
      <c r="BK6" s="155"/>
      <c r="BL6" s="155"/>
      <c r="BM6" s="142"/>
      <c r="BN6" s="142"/>
      <c r="BO6" s="142"/>
      <c r="BP6" s="147"/>
      <c r="BQ6" s="147"/>
      <c r="BR6" s="148"/>
      <c r="BS6" s="144" t="n">
        <f aca="false">+COUNTA([2]Potabilizzatori!A$1:A$1048576)-3</f>
        <v>0</v>
      </c>
      <c r="BT6" s="144" t="n">
        <f aca="false">+COUNTA([2]Potabilizzatori!B$1:B$1048576)-3</f>
        <v>1</v>
      </c>
      <c r="BU6" s="144" t="n">
        <f aca="false">+COUNTA([2]Potabilizzatori!C$1:C$1048576)-3</f>
        <v>1</v>
      </c>
      <c r="BV6" s="144" t="n">
        <f aca="false">+COUNTA([2]Potabilizzatori!D$1:D$1048576)-3</f>
        <v>1</v>
      </c>
      <c r="BW6" s="144" t="n">
        <f aca="false">+COUNTA([2]Potabilizzatori!E$1:E$1048576)-3</f>
        <v>1</v>
      </c>
      <c r="BX6" s="144" t="n">
        <f aca="false">+COUNTA([2]Potabilizzatori!F$1:F$1048576)-3</f>
        <v>1</v>
      </c>
      <c r="BY6" s="144" t="n">
        <f aca="false">+COUNTA([2]Potabilizzatori!G$1:G$1048576)-3</f>
        <v>1</v>
      </c>
      <c r="BZ6" s="144" t="n">
        <f aca="false">+COUNTA([2]Potabilizzatori!H$1:H$1048576)-3</f>
        <v>1</v>
      </c>
      <c r="CA6" s="144" t="n">
        <f aca="false">+COUNTA([2]Potabilizzatori!I$1:I$1048576)-3</f>
        <v>1</v>
      </c>
      <c r="CB6" s="144" t="n">
        <f aca="false">+COUNTA([2]Potabilizzatori!J$1:J$1048576)-3</f>
        <v>1</v>
      </c>
      <c r="CC6" s="144" t="n">
        <f aca="false">+COUNTA([2]Potabilizzatori!K$1:K$1048576)-3</f>
        <v>1</v>
      </c>
      <c r="CD6" s="144" t="n">
        <f aca="false">+COUNTA([2]Potabilizzatori!L$1:L$1048576)-3</f>
        <v>1</v>
      </c>
      <c r="CE6" s="144" t="n">
        <f aca="false">+COUNTA([2]Potabilizzatori!M$1:M$1048576)-3</f>
        <v>1</v>
      </c>
      <c r="CF6" s="144" t="n">
        <f aca="false">+COUNTA([2]Potabilizzatori!N$1:N$1048576)-3</f>
        <v>1</v>
      </c>
      <c r="CG6" s="144" t="n">
        <f aca="false">+COUNTA([2]Potabilizzatori!O$1:O$1048576)-3</f>
        <v>1</v>
      </c>
      <c r="CH6" s="144" t="n">
        <f aca="false">+COUNTA([2]Potabilizzatori!P$1:P$1048576)-3</f>
        <v>1</v>
      </c>
      <c r="CI6" s="144" t="n">
        <f aca="false">+COUNTA([2]Potabilizzatori!Q$1:Q$1048576)-3</f>
        <v>1</v>
      </c>
      <c r="CJ6" s="144" t="n">
        <f aca="false">+COUNTA([2]Potabilizzatori!R$1:R$1048576)-3</f>
        <v>1</v>
      </c>
      <c r="CK6" s="144" t="n">
        <f aca="false">+COUNTA([2]Potabilizzatori!S$1:S$1048576)-3</f>
        <v>1</v>
      </c>
      <c r="CL6" s="144" t="n">
        <f aca="false">+COUNTA([2]Potabilizzatori!T$1:T$1048576)-3</f>
        <v>1</v>
      </c>
      <c r="CM6" s="144" t="n">
        <f aca="false">+COUNTA([2]Potabilizzatori!U$1:U$1048576)-3</f>
        <v>1</v>
      </c>
      <c r="CN6" s="144" t="n">
        <f aca="false">+COUNTA([2]Potabilizzatori!V$1:V$1048576)-3</f>
        <v>1</v>
      </c>
      <c r="CO6" s="144" t="n">
        <f aca="false">+COUNTA([2]Potabilizzatori!W$1:W$1048576)-3</f>
        <v>1</v>
      </c>
      <c r="CP6" s="144" t="n">
        <f aca="false">+COUNTA([2]Potabilizzatori!X$1:X$1048576)-3</f>
        <v>1</v>
      </c>
      <c r="CQ6" s="144" t="n">
        <f aca="false">+COUNTA([2]Potabilizzatori!Y$1:Y$1048576)-3</f>
        <v>1</v>
      </c>
      <c r="CR6" s="144" t="n">
        <f aca="false">+COUNTA([2]Potabilizzatori!Z$1:Z$1048576)-3</f>
        <v>1</v>
      </c>
      <c r="CS6" s="144" t="n">
        <f aca="false">+COUNTA([2]Potabilizzatori!AA$1:AA$1048576)-3</f>
        <v>1</v>
      </c>
      <c r="CT6" s="144" t="n">
        <f aca="false">+COUNTA([2]Potabilizzatori!AB$1:AB$1048576)-3</f>
        <v>1</v>
      </c>
      <c r="CU6" s="144" t="n">
        <f aca="false">+COUNTA([2]Potabilizzatori!AC$1:AC$1048576)-3</f>
        <v>1</v>
      </c>
      <c r="CV6" s="144" t="n">
        <f aca="false">+COUNTA([2]Potabilizzatori!AD$1:AD$1048576)-3</f>
        <v>1</v>
      </c>
      <c r="CW6" s="144" t="n">
        <f aca="false">+COUNTA([2]Potabilizzatori!AE$1:AE$1048576)-3</f>
        <v>1</v>
      </c>
      <c r="CX6" s="144" t="n">
        <f aca="false">+COUNTA([2]Potabilizzatori!AF$1:AF$1048576)-3</f>
        <v>1</v>
      </c>
      <c r="CY6" s="144" t="n">
        <f aca="false">+COUNTA([2]Potabilizzatori!AG$1:AG$1048576)-3</f>
        <v>1</v>
      </c>
      <c r="CZ6" s="144" t="n">
        <f aca="false">+COUNTA([2]Potabilizzatori!AH$1:AH$1048576)-3</f>
        <v>1</v>
      </c>
      <c r="DA6" s="144" t="n">
        <f aca="false">+COUNTA([2]Potabilizzatori!AI$1:AI$1048576)-3</f>
        <v>1</v>
      </c>
      <c r="DB6" s="144" t="n">
        <f aca="false">+COUNTA([2]Potabilizzatori!AJ$1:AJ$1048576)-3</f>
        <v>1</v>
      </c>
      <c r="DC6" s="144" t="n">
        <f aca="false">+COUNTA([2]Potabilizzatori!AK$1:AK$1048576)-3</f>
        <v>1</v>
      </c>
      <c r="DD6" s="144" t="n">
        <f aca="false">+COUNTA([2]Potabilizzatori!AL$1:AL$1048576)-3</f>
        <v>1</v>
      </c>
      <c r="DE6" s="144" t="n">
        <f aca="false">+COUNTA([2]Potabilizzatori!AM$1:AM$1048576)-3</f>
        <v>1</v>
      </c>
      <c r="DF6" s="144" t="n">
        <f aca="false">+COUNTA([2]Potabilizzatori!AN$1:AN$1048576)-3</f>
        <v>1</v>
      </c>
      <c r="DG6" s="144" t="n">
        <f aca="false">+COUNTA([2]Potabilizzatori!AO$1:AO$1048576)-3</f>
        <v>1</v>
      </c>
      <c r="DH6" s="144" t="n">
        <f aca="false">+COUNTA([2]Potabilizzatori!AP$1:AP$1048576)-3</f>
        <v>1</v>
      </c>
      <c r="DI6" s="144" t="n">
        <f aca="false">+COUNTA([2]Potabilizzatori!AQ$1:AQ$1048576)-3</f>
        <v>1</v>
      </c>
      <c r="DJ6" s="144" t="n">
        <f aca="false">+COUNTA([2]Potabilizzatori!AR$1:AR$1048576)-3</f>
        <v>1</v>
      </c>
      <c r="DK6" s="144" t="n">
        <f aca="false">+COUNTA([2]Potabilizzatori!AS$1:AS$1048576)-3</f>
        <v>1</v>
      </c>
      <c r="DL6" s="144" t="n">
        <f aca="false">+COUNTA([2]Potabilizzatori!AT$1:AT$1048576)-3</f>
        <v>1</v>
      </c>
      <c r="DM6" s="144" t="n">
        <f aca="false">+COUNTA([2]Potabilizzatori!AU$1:AU$1048576)-3</f>
        <v>1</v>
      </c>
      <c r="DN6" s="144" t="n">
        <f aca="false">+COUNTA([2]Potabilizzatori!AV$1:AV$1048576)-3</f>
        <v>1</v>
      </c>
      <c r="DO6" s="144" t="n">
        <f aca="false">+COUNTA([2]Potabilizzatori!AW$1:AW$1048576)-3</f>
        <v>1</v>
      </c>
      <c r="DP6" s="144" t="n">
        <f aca="false">+COUNTA([2]Potabilizzatori!AX$1:AX$1048576)-3</f>
        <v>1</v>
      </c>
      <c r="DQ6" s="144" t="n">
        <f aca="false">+COUNTA([2]Potabilizzatori!AY$1:AY$1048576)-3</f>
        <v>1</v>
      </c>
      <c r="DR6" s="144" t="n">
        <f aca="false">+COUNTA([2]Potabilizzatori!AZ$1:AZ$1048576)-3</f>
        <v>1</v>
      </c>
      <c r="DS6" s="144" t="n">
        <f aca="false">+COUNTA([2]Potabilizzatori!BA$1:BA$1048576)-3</f>
        <v>1</v>
      </c>
      <c r="DT6" s="144" t="n">
        <f aca="false">+COUNTA([2]Potabilizzatori!BB$1:BB$1048576)-3</f>
        <v>1</v>
      </c>
      <c r="DU6" s="144" t="n">
        <f aca="false">+COUNTA([2]Potabilizzatori!BC$1:BC$1048576)-3</f>
        <v>1</v>
      </c>
      <c r="DV6" s="144" t="n">
        <f aca="false">+COUNTA([2]Potabilizzatori!BD$1:BD$1048576)-3</f>
        <v>1</v>
      </c>
      <c r="DW6" s="144" t="n">
        <f aca="false">+COUNTA([2]Potabilizzatori!BE$1:BE$1048576)-3</f>
        <v>1</v>
      </c>
      <c r="DX6" s="144" t="n">
        <f aca="false">+COUNTA([2]Potabilizzatori!BF$1:BF$1048576)-3</f>
        <v>1</v>
      </c>
      <c r="DY6" s="144" t="n">
        <f aca="false">+COUNTA([2]Potabilizzatori!BG$1:BG$1048576)-3</f>
        <v>1</v>
      </c>
      <c r="DZ6" s="144" t="n">
        <f aca="false">+COUNTA([2]Potabilizzatori!BH$1:BH$1048576)-3</f>
        <v>1</v>
      </c>
      <c r="EA6" s="144" t="n">
        <f aca="false">+COUNTA([2]Potabilizzatori!BI$1:BI$1048576)-3</f>
        <v>1</v>
      </c>
      <c r="EB6" s="144" t="n">
        <f aca="false">+COUNTA([2]Potabilizzatori!BJ$1:BJ$1048576)-3</f>
        <v>0</v>
      </c>
      <c r="EC6" s="145" t="n">
        <f aca="false">SUM(BS6:EA6)</f>
        <v>60</v>
      </c>
    </row>
    <row r="7" customFormat="false" ht="15" hidden="false" customHeight="false" outlineLevel="0" collapsed="false">
      <c r="A7" s="162"/>
      <c r="B7" s="162"/>
      <c r="C7" s="162"/>
      <c r="D7" s="211"/>
      <c r="E7" s="211"/>
      <c r="F7" s="162"/>
      <c r="G7" s="162"/>
      <c r="H7" s="162"/>
      <c r="I7" s="162"/>
      <c r="J7" s="162"/>
      <c r="K7" s="162"/>
      <c r="L7" s="162"/>
      <c r="M7" s="162"/>
      <c r="N7" s="162"/>
      <c r="O7" s="162"/>
      <c r="P7" s="162"/>
      <c r="Q7" s="162"/>
      <c r="R7" s="162"/>
      <c r="S7" s="162"/>
      <c r="T7" s="162"/>
      <c r="U7" s="162"/>
      <c r="V7" s="162"/>
      <c r="W7" s="162"/>
      <c r="X7" s="162"/>
      <c r="Y7" s="162"/>
      <c r="Z7" s="162"/>
      <c r="AA7" s="162"/>
      <c r="AB7" s="162"/>
      <c r="AC7" s="162"/>
      <c r="AD7" s="162"/>
      <c r="AE7" s="162"/>
      <c r="AF7" s="162"/>
      <c r="AG7" s="162"/>
      <c r="AH7" s="162"/>
      <c r="AI7" s="162"/>
      <c r="AJ7" s="162"/>
      <c r="AK7" s="162"/>
      <c r="AL7" s="162"/>
      <c r="AM7" s="162"/>
      <c r="AN7" s="162"/>
      <c r="AO7" s="162"/>
      <c r="AP7" s="162"/>
      <c r="AQ7" s="162"/>
      <c r="AR7" s="162"/>
      <c r="AS7" s="162"/>
      <c r="AT7" s="162"/>
      <c r="AU7" s="162"/>
      <c r="AV7" s="162"/>
      <c r="AW7" s="162"/>
      <c r="AX7" s="162"/>
      <c r="AY7" s="162"/>
      <c r="AZ7" s="162"/>
      <c r="BA7" s="162"/>
      <c r="BB7" s="162"/>
      <c r="BC7" s="162"/>
      <c r="BD7" s="162"/>
      <c r="BE7" s="189"/>
      <c r="BF7" s="155"/>
      <c r="BG7" s="155"/>
      <c r="BH7" s="162"/>
      <c r="BI7" s="162"/>
      <c r="BJ7" s="155"/>
      <c r="BK7" s="155"/>
      <c r="BL7" s="155"/>
      <c r="BM7" s="142"/>
      <c r="BN7" s="142"/>
      <c r="BO7" s="142"/>
      <c r="BP7" s="147"/>
      <c r="BQ7" s="147"/>
      <c r="BR7" s="148" t="s">
        <v>11631</v>
      </c>
      <c r="BS7" s="149" t="n">
        <f aca="false">+BS6/$BT$2</f>
        <v>0</v>
      </c>
      <c r="BT7" s="149" t="n">
        <f aca="false">+BT6/$BT$2</f>
        <v>1</v>
      </c>
      <c r="BU7" s="149" t="n">
        <f aca="false">+BU6/$BT$2</f>
        <v>1</v>
      </c>
      <c r="BV7" s="149" t="n">
        <f aca="false">+BV6/$BT$2</f>
        <v>1</v>
      </c>
      <c r="BW7" s="149" t="n">
        <f aca="false">+BW6/$BT$2</f>
        <v>1</v>
      </c>
      <c r="BX7" s="149" t="n">
        <f aca="false">+BX6/$BT$2</f>
        <v>1</v>
      </c>
      <c r="BY7" s="149" t="n">
        <f aca="false">+BY6/$BT$2</f>
        <v>1</v>
      </c>
      <c r="BZ7" s="149" t="n">
        <f aca="false">+BZ6/$BT$2</f>
        <v>1</v>
      </c>
      <c r="CA7" s="149" t="n">
        <f aca="false">+CA6/$BT$2</f>
        <v>1</v>
      </c>
      <c r="CB7" s="149" t="n">
        <f aca="false">+CB6/$BT$2</f>
        <v>1</v>
      </c>
      <c r="CC7" s="149" t="n">
        <f aca="false">+CC6/$BT$2</f>
        <v>1</v>
      </c>
      <c r="CD7" s="149" t="n">
        <f aca="false">+CD6/$BT$2</f>
        <v>1</v>
      </c>
      <c r="CE7" s="149" t="n">
        <f aca="false">+CE6/$BT$2</f>
        <v>1</v>
      </c>
      <c r="CF7" s="149" t="n">
        <f aca="false">+CF6/$BT$2</f>
        <v>1</v>
      </c>
      <c r="CG7" s="149" t="n">
        <f aca="false">+CG6/$BT$2</f>
        <v>1</v>
      </c>
      <c r="CH7" s="149" t="n">
        <f aca="false">+CH6/$BT$2</f>
        <v>1</v>
      </c>
      <c r="CI7" s="149" t="n">
        <f aca="false">+CI6/$BT$2</f>
        <v>1</v>
      </c>
      <c r="CJ7" s="149" t="n">
        <f aca="false">+CJ6/$BT$2</f>
        <v>1</v>
      </c>
      <c r="CK7" s="149" t="n">
        <f aca="false">+CK6/$BT$2</f>
        <v>1</v>
      </c>
      <c r="CL7" s="149" t="n">
        <f aca="false">+CL6/$BT$2</f>
        <v>1</v>
      </c>
      <c r="CM7" s="149" t="n">
        <f aca="false">+CM6/$BT$2</f>
        <v>1</v>
      </c>
      <c r="CN7" s="149" t="n">
        <f aca="false">+CN6/$BT$2</f>
        <v>1</v>
      </c>
      <c r="CO7" s="149" t="n">
        <f aca="false">+CO6/$BT$2</f>
        <v>1</v>
      </c>
      <c r="CP7" s="149" t="n">
        <f aca="false">+CP6/$BT$2</f>
        <v>1</v>
      </c>
      <c r="CQ7" s="149" t="n">
        <f aca="false">+CQ6/$BT$2</f>
        <v>1</v>
      </c>
      <c r="CR7" s="149" t="n">
        <f aca="false">+CR6/$BT$2</f>
        <v>1</v>
      </c>
      <c r="CS7" s="149" t="n">
        <f aca="false">+CS6/$BT$2</f>
        <v>1</v>
      </c>
      <c r="CT7" s="149" t="n">
        <f aca="false">+CT6/$BT$2</f>
        <v>1</v>
      </c>
      <c r="CU7" s="149" t="n">
        <f aca="false">+CU6/$BT$2</f>
        <v>1</v>
      </c>
      <c r="CV7" s="149" t="n">
        <f aca="false">+CV6/$BT$2</f>
        <v>1</v>
      </c>
      <c r="CW7" s="149" t="n">
        <f aca="false">+CW6/$BT$2</f>
        <v>1</v>
      </c>
      <c r="CX7" s="149" t="n">
        <f aca="false">+CX6/$BT$2</f>
        <v>1</v>
      </c>
      <c r="CY7" s="149" t="n">
        <f aca="false">+CY6/$BT$2</f>
        <v>1</v>
      </c>
      <c r="CZ7" s="149" t="n">
        <f aca="false">+CZ6/$BT$2</f>
        <v>1</v>
      </c>
      <c r="DA7" s="149" t="n">
        <f aca="false">+DA6/$BT$2</f>
        <v>1</v>
      </c>
      <c r="DB7" s="149" t="n">
        <f aca="false">+DB6/$BT$2</f>
        <v>1</v>
      </c>
      <c r="DC7" s="149" t="n">
        <f aca="false">+DC6/$BT$2</f>
        <v>1</v>
      </c>
      <c r="DD7" s="149" t="n">
        <f aca="false">+DD6/$BT$2</f>
        <v>1</v>
      </c>
      <c r="DE7" s="149" t="n">
        <f aca="false">+DE6/$BT$2</f>
        <v>1</v>
      </c>
      <c r="DF7" s="149" t="n">
        <f aca="false">+DF6/$BT$2</f>
        <v>1</v>
      </c>
      <c r="DG7" s="149" t="n">
        <f aca="false">+DG6/$BT$2</f>
        <v>1</v>
      </c>
      <c r="DH7" s="149" t="n">
        <f aca="false">+DH6/$BT$2</f>
        <v>1</v>
      </c>
      <c r="DI7" s="149" t="n">
        <f aca="false">+DI6/$BT$2</f>
        <v>1</v>
      </c>
      <c r="DJ7" s="149" t="n">
        <f aca="false">+DJ6/$BT$2</f>
        <v>1</v>
      </c>
      <c r="DK7" s="149" t="n">
        <f aca="false">+DK6/$BT$2</f>
        <v>1</v>
      </c>
      <c r="DL7" s="149" t="n">
        <f aca="false">+DL6/$BT$2</f>
        <v>1</v>
      </c>
      <c r="DM7" s="149" t="n">
        <f aca="false">+DM6/$BT$2</f>
        <v>1</v>
      </c>
      <c r="DN7" s="149" t="n">
        <f aca="false">+DN6/$BT$2</f>
        <v>1</v>
      </c>
      <c r="DO7" s="149" t="n">
        <f aca="false">+DO6/$BT$2</f>
        <v>1</v>
      </c>
      <c r="DP7" s="149" t="n">
        <f aca="false">+DP6/$BT$2</f>
        <v>1</v>
      </c>
      <c r="DQ7" s="149" t="n">
        <f aca="false">+DQ6/$BT$2</f>
        <v>1</v>
      </c>
      <c r="DR7" s="149" t="n">
        <f aca="false">+DR6/$BT$2</f>
        <v>1</v>
      </c>
      <c r="DS7" s="149" t="n">
        <f aca="false">+DS6/$BT$2</f>
        <v>1</v>
      </c>
      <c r="DT7" s="149" t="n">
        <f aca="false">+DT6/$BT$2</f>
        <v>1</v>
      </c>
      <c r="DU7" s="149" t="n">
        <f aca="false">+DU6/$BT$2</f>
        <v>1</v>
      </c>
      <c r="DV7" s="149" t="n">
        <f aca="false">+DV6/$BT$2</f>
        <v>1</v>
      </c>
      <c r="DW7" s="149" t="n">
        <f aca="false">+DW6/$BT$2</f>
        <v>1</v>
      </c>
      <c r="DX7" s="149" t="n">
        <f aca="false">+DX6/$BT$2</f>
        <v>1</v>
      </c>
      <c r="DY7" s="149" t="n">
        <f aca="false">+DY6/$BT$2</f>
        <v>1</v>
      </c>
      <c r="DZ7" s="149" t="n">
        <f aca="false">+DZ6/$BT$2</f>
        <v>1</v>
      </c>
      <c r="EA7" s="149" t="n">
        <f aca="false">+EA6/$BT$2</f>
        <v>1</v>
      </c>
      <c r="EB7" s="149" t="n">
        <f aca="false">+EB6/$BT$2</f>
        <v>0</v>
      </c>
      <c r="EC7" s="145"/>
    </row>
    <row r="8" customFormat="false" ht="15" hidden="false" customHeight="false" outlineLevel="0" collapsed="false">
      <c r="A8" s="162"/>
      <c r="B8" s="162"/>
      <c r="C8" s="162"/>
      <c r="D8" s="211"/>
      <c r="E8" s="211"/>
      <c r="F8" s="162"/>
      <c r="G8" s="162"/>
      <c r="H8" s="162"/>
      <c r="I8" s="162"/>
      <c r="J8" s="162"/>
      <c r="K8" s="162"/>
      <c r="L8" s="162"/>
      <c r="M8" s="162"/>
      <c r="N8" s="162"/>
      <c r="O8" s="162"/>
      <c r="P8" s="162"/>
      <c r="Q8" s="162"/>
      <c r="R8" s="162"/>
      <c r="S8" s="162"/>
      <c r="T8" s="162"/>
      <c r="U8" s="162"/>
      <c r="V8" s="162"/>
      <c r="W8" s="162"/>
      <c r="X8" s="162"/>
      <c r="Y8" s="162"/>
      <c r="Z8" s="162"/>
      <c r="AA8" s="162"/>
      <c r="AB8" s="162"/>
      <c r="AC8" s="162"/>
      <c r="AD8" s="162"/>
      <c r="AE8" s="162"/>
      <c r="AF8" s="162"/>
      <c r="AG8" s="162"/>
      <c r="AH8" s="162"/>
      <c r="AI8" s="162"/>
      <c r="AJ8" s="162"/>
      <c r="AK8" s="162"/>
      <c r="AL8" s="162"/>
      <c r="AM8" s="162"/>
      <c r="AN8" s="162"/>
      <c r="AO8" s="162"/>
      <c r="AP8" s="162"/>
      <c r="AQ8" s="162"/>
      <c r="AR8" s="162"/>
      <c r="AS8" s="162"/>
      <c r="AT8" s="162"/>
      <c r="AU8" s="162"/>
      <c r="AV8" s="162"/>
      <c r="AW8" s="162"/>
      <c r="AX8" s="162"/>
      <c r="AY8" s="162"/>
      <c r="AZ8" s="162"/>
      <c r="BA8" s="162"/>
      <c r="BB8" s="162"/>
      <c r="BC8" s="162"/>
      <c r="BD8" s="162"/>
      <c r="BE8" s="189"/>
      <c r="BF8" s="155"/>
      <c r="BG8" s="155"/>
      <c r="BH8" s="162"/>
      <c r="BI8" s="162"/>
      <c r="BJ8" s="155"/>
      <c r="BK8" s="155"/>
      <c r="BL8" s="155"/>
      <c r="BM8" s="142"/>
      <c r="BN8" s="142"/>
      <c r="BO8" s="142"/>
      <c r="BP8" s="147"/>
      <c r="BQ8" s="147"/>
      <c r="BR8" s="148" t="s">
        <v>11632</v>
      </c>
      <c r="BS8" s="151" t="e">
        <f aca="false">+BS5-BS7</f>
        <v>#DIV/0!</v>
      </c>
      <c r="BT8" s="151" t="e">
        <f aca="false">+BT5-BT7</f>
        <v>#DIV/0!</v>
      </c>
      <c r="BU8" s="151" t="e">
        <f aca="false">+BU5-BU7</f>
        <v>#DIV/0!</v>
      </c>
      <c r="BV8" s="151" t="e">
        <f aca="false">+BV5-BV7</f>
        <v>#DIV/0!</v>
      </c>
      <c r="BW8" s="151" t="e">
        <f aca="false">+BW5-BW7</f>
        <v>#DIV/0!</v>
      </c>
      <c r="BX8" s="151" t="e">
        <f aca="false">+BX5-BX7</f>
        <v>#DIV/0!</v>
      </c>
      <c r="BY8" s="151" t="e">
        <f aca="false">+BY5-BY7</f>
        <v>#DIV/0!</v>
      </c>
      <c r="BZ8" s="151" t="e">
        <f aca="false">+BZ5-BZ7</f>
        <v>#DIV/0!</v>
      </c>
      <c r="CA8" s="151" t="e">
        <f aca="false">+CA5-CA7</f>
        <v>#DIV/0!</v>
      </c>
      <c r="CB8" s="151" t="e">
        <f aca="false">+CB5-CB7</f>
        <v>#DIV/0!</v>
      </c>
      <c r="CC8" s="151" t="e">
        <f aca="false">+CC5-CC7</f>
        <v>#DIV/0!</v>
      </c>
      <c r="CD8" s="151" t="e">
        <f aca="false">+CD5-CD7</f>
        <v>#DIV/0!</v>
      </c>
      <c r="CE8" s="151" t="e">
        <f aca="false">+CE5-CE7</f>
        <v>#DIV/0!</v>
      </c>
      <c r="CF8" s="151" t="e">
        <f aca="false">+CF5-CF7</f>
        <v>#DIV/0!</v>
      </c>
      <c r="CG8" s="151" t="e">
        <f aca="false">+CG5-CG7</f>
        <v>#DIV/0!</v>
      </c>
      <c r="CH8" s="151" t="e">
        <f aca="false">+CH5-CH7</f>
        <v>#DIV/0!</v>
      </c>
      <c r="CI8" s="151" t="e">
        <f aca="false">+CI5-CI7</f>
        <v>#DIV/0!</v>
      </c>
      <c r="CJ8" s="151" t="e">
        <f aca="false">+CJ5-CJ7</f>
        <v>#DIV/0!</v>
      </c>
      <c r="CK8" s="151" t="e">
        <f aca="false">+CK5-CK7</f>
        <v>#DIV/0!</v>
      </c>
      <c r="CL8" s="151" t="e">
        <f aca="false">+CL5-CL7</f>
        <v>#DIV/0!</v>
      </c>
      <c r="CM8" s="151" t="e">
        <f aca="false">+CM5-CM7</f>
        <v>#DIV/0!</v>
      </c>
      <c r="CN8" s="151" t="e">
        <f aca="false">+CN5-CN7</f>
        <v>#DIV/0!</v>
      </c>
      <c r="CO8" s="151" t="e">
        <f aca="false">+CO5-CO7</f>
        <v>#DIV/0!</v>
      </c>
      <c r="CP8" s="151" t="e">
        <f aca="false">+CP5-CP7</f>
        <v>#DIV/0!</v>
      </c>
      <c r="CQ8" s="151" t="e">
        <f aca="false">+CQ5-CQ7</f>
        <v>#DIV/0!</v>
      </c>
      <c r="CR8" s="151" t="e">
        <f aca="false">+CR5-CR7</f>
        <v>#DIV/0!</v>
      </c>
      <c r="CS8" s="151" t="e">
        <f aca="false">+CS5-CS7</f>
        <v>#DIV/0!</v>
      </c>
      <c r="CT8" s="151" t="e">
        <f aca="false">+CT5-CT7</f>
        <v>#DIV/0!</v>
      </c>
      <c r="CU8" s="151" t="e">
        <f aca="false">+CU5-CU7</f>
        <v>#DIV/0!</v>
      </c>
      <c r="CV8" s="151" t="e">
        <f aca="false">+CV5-CV7</f>
        <v>#DIV/0!</v>
      </c>
      <c r="CW8" s="151" t="e">
        <f aca="false">+CW5-CW7</f>
        <v>#DIV/0!</v>
      </c>
      <c r="CX8" s="151" t="e">
        <f aca="false">+CX5-CX7</f>
        <v>#DIV/0!</v>
      </c>
      <c r="CY8" s="151" t="e">
        <f aca="false">+CY5-CY7</f>
        <v>#DIV/0!</v>
      </c>
      <c r="CZ8" s="151" t="e">
        <f aca="false">+CZ5-CZ7</f>
        <v>#DIV/0!</v>
      </c>
      <c r="DA8" s="151" t="e">
        <f aca="false">+DA5-DA7</f>
        <v>#DIV/0!</v>
      </c>
      <c r="DB8" s="151" t="e">
        <f aca="false">+DB5-DB7</f>
        <v>#DIV/0!</v>
      </c>
      <c r="DC8" s="151" t="e">
        <f aca="false">+DC5-DC7</f>
        <v>#DIV/0!</v>
      </c>
      <c r="DD8" s="151" t="e">
        <f aca="false">+DD5-DD7</f>
        <v>#DIV/0!</v>
      </c>
      <c r="DE8" s="151" t="e">
        <f aca="false">+DE5-DE7</f>
        <v>#DIV/0!</v>
      </c>
      <c r="DF8" s="151" t="e">
        <f aca="false">+DF5-DF7</f>
        <v>#DIV/0!</v>
      </c>
      <c r="DG8" s="151" t="e">
        <f aca="false">+DG5-DG7</f>
        <v>#DIV/0!</v>
      </c>
      <c r="DH8" s="151" t="e">
        <f aca="false">+DH5-DH7</f>
        <v>#DIV/0!</v>
      </c>
      <c r="DI8" s="151" t="e">
        <f aca="false">+DI5-DI7</f>
        <v>#DIV/0!</v>
      </c>
      <c r="DJ8" s="151" t="e">
        <f aca="false">+DJ5-DJ7</f>
        <v>#DIV/0!</v>
      </c>
      <c r="DK8" s="151" t="e">
        <f aca="false">+DK5-DK7</f>
        <v>#DIV/0!</v>
      </c>
      <c r="DL8" s="151" t="e">
        <f aca="false">+DL5-DL7</f>
        <v>#DIV/0!</v>
      </c>
      <c r="DM8" s="151" t="e">
        <f aca="false">+DM5-DM7</f>
        <v>#DIV/0!</v>
      </c>
      <c r="DN8" s="151" t="e">
        <f aca="false">+DN5-DN7</f>
        <v>#DIV/0!</v>
      </c>
      <c r="DO8" s="151" t="e">
        <f aca="false">+DO5-DO7</f>
        <v>#DIV/0!</v>
      </c>
      <c r="DP8" s="151" t="e">
        <f aca="false">+DP5-DP7</f>
        <v>#DIV/0!</v>
      </c>
      <c r="DQ8" s="151" t="e">
        <f aca="false">+DQ5-DQ7</f>
        <v>#DIV/0!</v>
      </c>
      <c r="DR8" s="151" t="e">
        <f aca="false">+DR5-DR7</f>
        <v>#DIV/0!</v>
      </c>
      <c r="DS8" s="151" t="e">
        <f aca="false">+DS5-DS7</f>
        <v>#DIV/0!</v>
      </c>
      <c r="DT8" s="151" t="e">
        <f aca="false">+DT5-DT7</f>
        <v>#DIV/0!</v>
      </c>
      <c r="DU8" s="151" t="e">
        <f aca="false">+DU5-DU7</f>
        <v>#DIV/0!</v>
      </c>
      <c r="DV8" s="151" t="e">
        <f aca="false">+DV5-DV7</f>
        <v>#DIV/0!</v>
      </c>
      <c r="DW8" s="151" t="e">
        <f aca="false">+DW5-DW7</f>
        <v>#DIV/0!</v>
      </c>
      <c r="DX8" s="151" t="e">
        <f aca="false">+DX5-DX7</f>
        <v>#DIV/0!</v>
      </c>
      <c r="DY8" s="151" t="e">
        <f aca="false">+DY5-DY7</f>
        <v>#DIV/0!</v>
      </c>
      <c r="DZ8" s="151" t="e">
        <f aca="false">+DZ5-DZ7</f>
        <v>#DIV/0!</v>
      </c>
      <c r="EA8" s="151" t="e">
        <f aca="false">+EA5-EA7</f>
        <v>#DIV/0!</v>
      </c>
      <c r="EB8" s="151" t="e">
        <f aca="false">+EB5-EB7</f>
        <v>#DIV/0!</v>
      </c>
      <c r="EC8" s="145" t="n">
        <f aca="false">+EC4-EC6</f>
        <v>-60</v>
      </c>
    </row>
    <row r="9" customFormat="false" ht="15" hidden="false" customHeight="false" outlineLevel="0" collapsed="false">
      <c r="A9" s="162"/>
      <c r="B9" s="162"/>
      <c r="C9" s="162"/>
      <c r="D9" s="211"/>
      <c r="E9" s="211"/>
      <c r="F9" s="162"/>
      <c r="G9" s="162"/>
      <c r="H9" s="162"/>
      <c r="I9" s="162"/>
      <c r="J9" s="162"/>
      <c r="K9" s="162"/>
      <c r="L9" s="162"/>
      <c r="M9" s="162"/>
      <c r="N9" s="162"/>
      <c r="O9" s="162"/>
      <c r="P9" s="162"/>
      <c r="Q9" s="162"/>
      <c r="R9" s="162"/>
      <c r="S9" s="162"/>
      <c r="T9" s="162"/>
      <c r="U9" s="162"/>
      <c r="V9" s="162"/>
      <c r="W9" s="162"/>
      <c r="X9" s="162"/>
      <c r="Y9" s="162"/>
      <c r="Z9" s="162"/>
      <c r="AA9" s="162"/>
      <c r="AB9" s="162"/>
      <c r="AC9" s="162"/>
      <c r="AD9" s="162"/>
      <c r="AE9" s="162"/>
      <c r="AF9" s="162"/>
      <c r="AG9" s="162"/>
      <c r="AH9" s="162"/>
      <c r="AI9" s="162"/>
      <c r="AJ9" s="162"/>
      <c r="AK9" s="162"/>
      <c r="AL9" s="162"/>
      <c r="AM9" s="162"/>
      <c r="AN9" s="162"/>
      <c r="AO9" s="162"/>
      <c r="AP9" s="162"/>
      <c r="AQ9" s="162"/>
      <c r="AR9" s="162"/>
      <c r="AS9" s="162"/>
      <c r="AT9" s="162"/>
      <c r="AU9" s="162"/>
      <c r="AV9" s="162"/>
      <c r="AW9" s="162"/>
      <c r="AX9" s="162"/>
      <c r="AY9" s="162"/>
      <c r="AZ9" s="162"/>
      <c r="BA9" s="162"/>
      <c r="BB9" s="162"/>
      <c r="BC9" s="162"/>
      <c r="BD9" s="162"/>
      <c r="BE9" s="189"/>
      <c r="BF9" s="155"/>
      <c r="BG9" s="155"/>
      <c r="BH9" s="162"/>
      <c r="BI9" s="162"/>
      <c r="BJ9" s="155"/>
      <c r="BK9" s="155"/>
      <c r="BL9" s="155"/>
      <c r="BM9" s="142"/>
      <c r="BN9" s="142"/>
      <c r="BO9" s="142"/>
      <c r="BP9" s="147"/>
      <c r="BQ9" s="147"/>
      <c r="BR9" s="142"/>
      <c r="BS9" s="142"/>
      <c r="BT9" s="142"/>
      <c r="BU9" s="142"/>
      <c r="BV9" s="142"/>
      <c r="BW9" s="142"/>
      <c r="BX9" s="142"/>
      <c r="BY9" s="142"/>
      <c r="BZ9" s="142"/>
      <c r="CA9" s="142"/>
      <c r="CB9" s="142"/>
      <c r="CC9" s="142"/>
      <c r="CD9" s="142"/>
      <c r="CE9" s="142"/>
      <c r="CF9" s="142"/>
      <c r="CG9" s="142"/>
      <c r="CH9" s="142"/>
      <c r="CI9" s="142"/>
      <c r="CJ9" s="142"/>
      <c r="CK9" s="142"/>
      <c r="CL9" s="142"/>
      <c r="CM9" s="156"/>
      <c r="CN9" s="156"/>
      <c r="CO9" s="156"/>
      <c r="CP9" s="156"/>
      <c r="CQ9" s="156"/>
      <c r="CR9" s="156"/>
      <c r="CS9" s="156"/>
      <c r="CT9" s="156"/>
      <c r="CU9" s="156"/>
      <c r="CV9" s="156"/>
      <c r="CW9" s="156"/>
      <c r="CX9" s="156"/>
      <c r="CY9" s="156"/>
      <c r="CZ9" s="156"/>
      <c r="DA9" s="156"/>
      <c r="DB9" s="156"/>
      <c r="DC9" s="156"/>
      <c r="DD9" s="156"/>
      <c r="DE9" s="156"/>
      <c r="DF9" s="156"/>
      <c r="DG9" s="156"/>
      <c r="DH9" s="156"/>
      <c r="DI9" s="156"/>
      <c r="DJ9" s="156"/>
      <c r="DK9" s="156"/>
      <c r="DL9" s="156"/>
      <c r="DM9" s="156"/>
      <c r="DN9" s="156"/>
      <c r="DO9" s="156"/>
      <c r="DP9" s="156"/>
      <c r="DQ9" s="156"/>
      <c r="DR9" s="156"/>
      <c r="DS9" s="156"/>
      <c r="DT9" s="156"/>
      <c r="DU9" s="156"/>
      <c r="DV9" s="156"/>
      <c r="DW9" s="156"/>
      <c r="DX9" s="156"/>
      <c r="DY9" s="156"/>
      <c r="DZ9" s="156"/>
      <c r="EA9" s="156"/>
      <c r="EB9" s="156"/>
      <c r="EC9" s="152" t="n">
        <f aca="false">+EC8/EC6</f>
        <v>-1</v>
      </c>
    </row>
  </sheetData>
  <conditionalFormatting sqref="B4">
    <cfRule type="duplicateValues" priority="2" aboveAverage="0" equalAverage="0" bottom="0" percent="0" rank="0" text="" dxfId="4"/>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8"/>
  <sheetViews>
    <sheetView showFormulas="false" showGridLines="true" showRowColHeaders="true" showZeros="true" rightToLeft="false" tabSelected="false" showOutlineSymbols="true" defaultGridColor="true" view="normal" topLeftCell="AF1" colorId="64" zoomScale="90" zoomScaleNormal="90" zoomScalePageLayoutView="100" workbookViewId="0">
      <selection pane="topLeft" activeCell="AG3" activeCellId="0" sqref="AG3"/>
    </sheetView>
  </sheetViews>
  <sheetFormatPr defaultColWidth="8.6953125" defaultRowHeight="12.75" zeroHeight="false" outlineLevelRow="0" outlineLevelCol="0"/>
  <cols>
    <col collapsed="false" customWidth="true" hidden="false" outlineLevel="0" max="15" min="15" style="0" width="16.29"/>
    <col collapsed="false" customWidth="true" hidden="false" outlineLevel="0" max="16" min="16" style="0" width="25.71"/>
    <col collapsed="false" customWidth="true" hidden="false" outlineLevel="0" max="17" min="17" style="0" width="30.7"/>
    <col collapsed="false" customWidth="true" hidden="false" outlineLevel="0" max="18" min="18" style="0" width="27.99"/>
    <col collapsed="false" customWidth="true" hidden="false" outlineLevel="0" max="19" min="19" style="0" width="22.43"/>
    <col collapsed="false" customWidth="true" hidden="false" outlineLevel="0" max="30" min="20" style="0" width="12.57"/>
    <col collapsed="false" customWidth="true" hidden="false" outlineLevel="0" max="31" min="31" style="0" width="14.28"/>
    <col collapsed="false" customWidth="true" hidden="false" outlineLevel="0" max="32" min="32" style="0" width="58.71"/>
    <col collapsed="false" customWidth="true" hidden="false" outlineLevel="0" max="33" min="33" style="0" width="52.85"/>
  </cols>
  <sheetData>
    <row r="1" customFormat="false" ht="78.75" hidden="false" customHeight="false" outlineLevel="0" collapsed="false">
      <c r="A1" s="119" t="s">
        <v>11633</v>
      </c>
      <c r="B1" s="119" t="s">
        <v>11475</v>
      </c>
      <c r="C1" s="119" t="s">
        <v>11801</v>
      </c>
      <c r="D1" s="119" t="s">
        <v>11474</v>
      </c>
      <c r="E1" s="119" t="s">
        <v>11802</v>
      </c>
      <c r="F1" s="119" t="s">
        <v>11803</v>
      </c>
      <c r="G1" s="119" t="s">
        <v>11804</v>
      </c>
      <c r="H1" s="119" t="s">
        <v>11805</v>
      </c>
      <c r="I1" s="119" t="s">
        <v>11806</v>
      </c>
      <c r="J1" s="119" t="s">
        <v>11502</v>
      </c>
      <c r="K1" s="119" t="s">
        <v>11807</v>
      </c>
      <c r="L1" s="119" t="s">
        <v>11808</v>
      </c>
      <c r="M1" s="119" t="s">
        <v>11809</v>
      </c>
      <c r="N1" s="121" t="s">
        <v>11510</v>
      </c>
      <c r="O1" s="142"/>
      <c r="P1" s="142"/>
      <c r="Q1" s="122"/>
      <c r="R1" s="200" t="s">
        <v>11511</v>
      </c>
      <c r="S1" s="200" t="n">
        <f aca="false">+COUNTA(A:A)-3</f>
        <v>0</v>
      </c>
      <c r="T1" s="144"/>
      <c r="U1" s="144"/>
      <c r="V1" s="144"/>
      <c r="W1" s="144"/>
      <c r="X1" s="144"/>
      <c r="Y1" s="144"/>
      <c r="Z1" s="144"/>
      <c r="AA1" s="144"/>
      <c r="AB1" s="144"/>
      <c r="AC1" s="144"/>
      <c r="AD1" s="144"/>
      <c r="AF1" s="131" t="s">
        <v>11810</v>
      </c>
      <c r="AG1" s="131" t="str">
        <f aca="false">+IF(SUM(O:O)=0,"OK","Codice opera non presente nel foglio principale")</f>
        <v>Codice opera non presente nel foglio principale</v>
      </c>
    </row>
    <row r="2" customFormat="false" ht="90" hidden="false" customHeight="false" outlineLevel="0" collapsed="false">
      <c r="A2" s="126" t="s">
        <v>11637</v>
      </c>
      <c r="B2" s="126" t="s">
        <v>11532</v>
      </c>
      <c r="C2" s="126" t="s">
        <v>11811</v>
      </c>
      <c r="D2" s="126" t="s">
        <v>11531</v>
      </c>
      <c r="E2" s="126" t="s">
        <v>11812</v>
      </c>
      <c r="F2" s="126" t="s">
        <v>11813</v>
      </c>
      <c r="G2" s="126" t="s">
        <v>11814</v>
      </c>
      <c r="H2" s="126" t="s">
        <v>11815</v>
      </c>
      <c r="I2" s="126" t="s">
        <v>11816</v>
      </c>
      <c r="J2" s="126" t="s">
        <v>11559</v>
      </c>
      <c r="K2" s="126" t="s">
        <v>11817</v>
      </c>
      <c r="L2" s="126" t="s">
        <v>11818</v>
      </c>
      <c r="M2" s="126" t="s">
        <v>11819</v>
      </c>
      <c r="N2" s="128"/>
      <c r="O2" s="142"/>
      <c r="P2" s="142"/>
      <c r="Q2" s="122"/>
      <c r="R2" s="200" t="s">
        <v>11567</v>
      </c>
      <c r="S2" s="200" t="n">
        <f aca="false">+COUNTA([2]Potab_pompe!$A$1:$A$1048576)-3</f>
        <v>1</v>
      </c>
      <c r="T2" s="144"/>
      <c r="U2" s="144"/>
      <c r="V2" s="144"/>
      <c r="W2" s="144"/>
      <c r="X2" s="144"/>
      <c r="Y2" s="144"/>
      <c r="Z2" s="144"/>
      <c r="AA2" s="144"/>
      <c r="AB2" s="144"/>
      <c r="AC2" s="144"/>
      <c r="AD2" s="144"/>
      <c r="AF2" s="131" t="s">
        <v>11820</v>
      </c>
      <c r="AG2" s="131" t="e">
        <f aca="false">+IF(SUM(P:P)=0,"OK","Stato opera non congruente")</f>
        <v>#N/A</v>
      </c>
    </row>
    <row r="3" customFormat="false" ht="51" hidden="false" customHeight="false" outlineLevel="0" collapsed="false">
      <c r="A3" s="133" t="s">
        <v>12063</v>
      </c>
      <c r="B3" s="133" t="s">
        <v>12064</v>
      </c>
      <c r="C3" s="133" t="s">
        <v>12065</v>
      </c>
      <c r="D3" s="133" t="s">
        <v>12066</v>
      </c>
      <c r="E3" s="133" t="s">
        <v>12067</v>
      </c>
      <c r="F3" s="133" t="s">
        <v>12068</v>
      </c>
      <c r="G3" s="133" t="s">
        <v>12069</v>
      </c>
      <c r="H3" s="133" t="s">
        <v>12070</v>
      </c>
      <c r="I3" s="133" t="s">
        <v>12071</v>
      </c>
      <c r="J3" s="133" t="s">
        <v>12072</v>
      </c>
      <c r="K3" s="133" t="s">
        <v>12073</v>
      </c>
      <c r="L3" s="133" t="s">
        <v>12074</v>
      </c>
      <c r="M3" s="133" t="s">
        <v>12075</v>
      </c>
      <c r="N3" s="134"/>
      <c r="O3" s="201" t="s">
        <v>11834</v>
      </c>
      <c r="P3" s="201" t="s">
        <v>11835</v>
      </c>
      <c r="Q3" s="122" t="s">
        <v>11625</v>
      </c>
      <c r="R3" s="122" t="str">
        <f aca="false">+A1</f>
        <v>codice opera [idt]
o
codice origine [idt]</v>
      </c>
      <c r="S3" s="122" t="str">
        <f aca="false">+B1</f>
        <v>conservazione [idn]</v>
      </c>
      <c r="T3" s="122" t="str">
        <f aca="false">+C1</f>
        <v>anno installazione [anno]</v>
      </c>
      <c r="U3" s="122" t="str">
        <f aca="false">+D1</f>
        <v>anno ristrutturazione [anno]</v>
      </c>
      <c r="V3" s="122" t="str">
        <f aca="false">+E1</f>
        <v>potenza [Kw]</v>
      </c>
      <c r="W3" s="122" t="str">
        <f aca="false">+F1</f>
        <v>portata [l/s]</v>
      </c>
      <c r="X3" s="122" t="str">
        <f aca="false">+G1</f>
        <v>prevalenza [M.C.A.]</v>
      </c>
      <c r="Y3" s="122" t="str">
        <f aca="false">+H1</f>
        <v>funziona riserva [sn]</v>
      </c>
      <c r="Z3" s="122" t="str">
        <f aca="false">+I1</f>
        <v>ind.conf. anno installazione [idt]</v>
      </c>
      <c r="AA3" s="122" t="str">
        <f aca="false">+J1</f>
        <v>ind.conf. anno ristrutturazione [idt]</v>
      </c>
      <c r="AB3" s="122" t="str">
        <f aca="false">+K1</f>
        <v>ind.conf. potenza [idt]</v>
      </c>
      <c r="AC3" s="122" t="str">
        <f aca="false">+L1</f>
        <v>ind.conf. portata [idt]</v>
      </c>
      <c r="AD3" s="122" t="str">
        <f aca="false">+M1</f>
        <v>ind.conf. prevalenza [idt]</v>
      </c>
      <c r="AE3" s="137" t="s">
        <v>11626</v>
      </c>
      <c r="AF3" s="131" t="s">
        <v>11630</v>
      </c>
      <c r="AG3" s="150" t="e">
        <f aca="false">+IF(MIN(R8:AD8)=0%,"OK","Grado di compilazione inferiore a quello del DBI A-1")</f>
        <v>#DIV/0!</v>
      </c>
    </row>
    <row r="4" customFormat="false" ht="12.75" hidden="false" customHeight="false" outlineLevel="0" collapsed="false">
      <c r="A4" s="162"/>
      <c r="B4" s="118"/>
      <c r="C4" s="118"/>
      <c r="D4" s="118"/>
      <c r="E4" s="118"/>
      <c r="F4" s="118"/>
      <c r="G4" s="118"/>
      <c r="H4" s="118"/>
      <c r="I4" s="118"/>
      <c r="J4" s="118"/>
      <c r="K4" s="118"/>
      <c r="L4" s="118"/>
      <c r="M4" s="118"/>
      <c r="N4" s="118"/>
      <c r="O4" s="142" t="n">
        <f aca="false">+IF(COUNTIF(Potabilizzatori!B:B,A4)=1,0,1)</f>
        <v>1</v>
      </c>
      <c r="P4" s="142" t="e">
        <f aca="false">+IF(VLOOKUP(A4,Potabilizzatori!B:BC,54,FALSE())&lt;3,0,1)</f>
        <v>#N/A</v>
      </c>
      <c r="Q4" s="144"/>
      <c r="R4" s="202" t="n">
        <f aca="false">+COUNTA(A:A)-3</f>
        <v>0</v>
      </c>
      <c r="S4" s="202" t="n">
        <f aca="false">+COUNTA(B:B)-3</f>
        <v>0</v>
      </c>
      <c r="T4" s="202" t="n">
        <f aca="false">+COUNTA(C:C)-3</f>
        <v>0</v>
      </c>
      <c r="U4" s="202" t="n">
        <f aca="false">+COUNTA(D:D)-3</f>
        <v>0</v>
      </c>
      <c r="V4" s="202" t="n">
        <f aca="false">+COUNTA(E:E)-3</f>
        <v>0</v>
      </c>
      <c r="W4" s="202" t="n">
        <f aca="false">+COUNTA(F:F)-3</f>
        <v>0</v>
      </c>
      <c r="X4" s="202" t="n">
        <f aca="false">+COUNTA(G:G)-3</f>
        <v>0</v>
      </c>
      <c r="Y4" s="202" t="n">
        <f aca="false">+COUNTA(H:H)-3</f>
        <v>0</v>
      </c>
      <c r="Z4" s="202" t="n">
        <f aca="false">+COUNTA(I:I)-3</f>
        <v>0</v>
      </c>
      <c r="AA4" s="202" t="n">
        <f aca="false">+COUNTA(J:J)-3</f>
        <v>0</v>
      </c>
      <c r="AB4" s="202" t="n">
        <f aca="false">+COUNTA(K:K)-3</f>
        <v>0</v>
      </c>
      <c r="AC4" s="202" t="n">
        <f aca="false">+COUNTA(L:L)-3</f>
        <v>0</v>
      </c>
      <c r="AD4" s="202" t="n">
        <f aca="false">+COUNTA(M:M)-3</f>
        <v>0</v>
      </c>
      <c r="AE4" s="145" t="n">
        <f aca="false">SUM(R4:AD4)</f>
        <v>0</v>
      </c>
    </row>
    <row r="5" customFormat="false" ht="12.75" hidden="false" customHeight="false" outlineLevel="0" collapsed="false">
      <c r="A5" s="118"/>
      <c r="B5" s="118"/>
      <c r="C5" s="118"/>
      <c r="D5" s="118"/>
      <c r="E5" s="118"/>
      <c r="F5" s="118"/>
      <c r="G5" s="118"/>
      <c r="H5" s="118"/>
      <c r="I5" s="118"/>
      <c r="J5" s="118"/>
      <c r="K5" s="118"/>
      <c r="L5" s="118"/>
      <c r="M5" s="118"/>
      <c r="N5" s="118"/>
      <c r="O5" s="142"/>
      <c r="P5" s="142"/>
      <c r="Q5" s="148" t="s">
        <v>11629</v>
      </c>
      <c r="R5" s="203" t="e">
        <f aca="false">+R4/$S$1</f>
        <v>#DIV/0!</v>
      </c>
      <c r="S5" s="203" t="e">
        <f aca="false">+S4/$S$1</f>
        <v>#DIV/0!</v>
      </c>
      <c r="T5" s="203" t="e">
        <f aca="false">+T4/$S$1</f>
        <v>#DIV/0!</v>
      </c>
      <c r="U5" s="203" t="e">
        <f aca="false">+U4/$S$1</f>
        <v>#DIV/0!</v>
      </c>
      <c r="V5" s="203" t="e">
        <f aca="false">+V4/$S$1</f>
        <v>#DIV/0!</v>
      </c>
      <c r="W5" s="203" t="e">
        <f aca="false">+W4/$S$1</f>
        <v>#DIV/0!</v>
      </c>
      <c r="X5" s="203" t="e">
        <f aca="false">+X4/$S$1</f>
        <v>#DIV/0!</v>
      </c>
      <c r="Y5" s="203" t="e">
        <f aca="false">+Y4/$S$1</f>
        <v>#DIV/0!</v>
      </c>
      <c r="Z5" s="203" t="e">
        <f aca="false">+Z4/$S$1</f>
        <v>#DIV/0!</v>
      </c>
      <c r="AA5" s="203" t="e">
        <f aca="false">+AA4/$S$1</f>
        <v>#DIV/0!</v>
      </c>
      <c r="AB5" s="203" t="e">
        <f aca="false">+AB4/$S$1</f>
        <v>#DIV/0!</v>
      </c>
      <c r="AC5" s="203" t="e">
        <f aca="false">+AC4/$S$1</f>
        <v>#DIV/0!</v>
      </c>
      <c r="AD5" s="203" t="e">
        <f aca="false">+AD4/$S$1</f>
        <v>#DIV/0!</v>
      </c>
      <c r="AE5" s="145"/>
    </row>
    <row r="6" customFormat="false" ht="12.75" hidden="false" customHeight="false" outlineLevel="0" collapsed="false">
      <c r="A6" s="162"/>
      <c r="B6" s="118"/>
      <c r="C6" s="118"/>
      <c r="D6" s="118"/>
      <c r="E6" s="118"/>
      <c r="F6" s="118"/>
      <c r="G6" s="118"/>
      <c r="H6" s="118"/>
      <c r="I6" s="118"/>
      <c r="J6" s="118"/>
      <c r="K6" s="118"/>
      <c r="L6" s="118"/>
      <c r="M6" s="118"/>
      <c r="N6" s="118"/>
      <c r="O6" s="142"/>
      <c r="P6" s="142"/>
      <c r="Q6" s="148"/>
      <c r="R6" s="202" t="n">
        <f aca="false">+COUNTA([2]Potab_pompe!A$1:A$1048576)-3</f>
        <v>1</v>
      </c>
      <c r="S6" s="202" t="n">
        <f aca="false">+COUNTA([2]Potab_pompe!B$1:B$1048576)-3</f>
        <v>0</v>
      </c>
      <c r="T6" s="202" t="n">
        <f aca="false">+COUNTA([2]Potab_pompe!C$1:C$1048576)-3</f>
        <v>0</v>
      </c>
      <c r="U6" s="202" t="n">
        <f aca="false">+COUNTA([2]Potab_pompe!D$1:D$1048576)-3</f>
        <v>0</v>
      </c>
      <c r="V6" s="202" t="n">
        <f aca="false">+COUNTA([2]Potab_pompe!E$1:E$1048576)-3</f>
        <v>0</v>
      </c>
      <c r="W6" s="202" t="n">
        <f aca="false">+COUNTA([2]Potab_pompe!F$1:F$1048576)-3</f>
        <v>0</v>
      </c>
      <c r="X6" s="202" t="n">
        <f aca="false">+COUNTA([2]Potab_pompe!G$1:G$1048576)-3</f>
        <v>0</v>
      </c>
      <c r="Y6" s="202" t="n">
        <f aca="false">+COUNTA([2]Potab_pompe!H$1:H$1048576)-3</f>
        <v>0</v>
      </c>
      <c r="Z6" s="202" t="n">
        <f aca="false">+COUNTA([2]Potab_pompe!I$1:I$1048576)-3</f>
        <v>0</v>
      </c>
      <c r="AA6" s="202" t="n">
        <f aca="false">+COUNTA([2]Potab_pompe!J$1:J$1048576)-3</f>
        <v>0</v>
      </c>
      <c r="AB6" s="202" t="n">
        <f aca="false">+COUNTA([2]Potab_pompe!K$1:K$1048576)-3</f>
        <v>0</v>
      </c>
      <c r="AC6" s="202" t="n">
        <f aca="false">+COUNTA([2]Potab_pompe!L$1:L$1048576)-3</f>
        <v>0</v>
      </c>
      <c r="AD6" s="202" t="n">
        <f aca="false">+COUNTA([2]Potab_pompe!M$1:M$1048576)-3</f>
        <v>0</v>
      </c>
      <c r="AE6" s="145" t="n">
        <f aca="false">SUM(R6:AD6)</f>
        <v>1</v>
      </c>
    </row>
    <row r="7" customFormat="false" ht="12.75" hidden="false" customHeight="false" outlineLevel="0" collapsed="false">
      <c r="A7" s="118"/>
      <c r="B7" s="118"/>
      <c r="C7" s="118"/>
      <c r="D7" s="118"/>
      <c r="E7" s="118"/>
      <c r="F7" s="118"/>
      <c r="G7" s="118"/>
      <c r="H7" s="118"/>
      <c r="I7" s="118"/>
      <c r="J7" s="118"/>
      <c r="K7" s="118"/>
      <c r="L7" s="118"/>
      <c r="M7" s="118"/>
      <c r="N7" s="118"/>
      <c r="O7" s="142"/>
      <c r="P7" s="142"/>
      <c r="Q7" s="148" t="s">
        <v>11631</v>
      </c>
      <c r="R7" s="203" t="n">
        <f aca="false">+R6/$S$2</f>
        <v>1</v>
      </c>
      <c r="S7" s="203" t="n">
        <f aca="false">+S6/$S$2</f>
        <v>0</v>
      </c>
      <c r="T7" s="203" t="n">
        <f aca="false">+T6/$S$2</f>
        <v>0</v>
      </c>
      <c r="U7" s="203" t="n">
        <f aca="false">+U6/$S$2</f>
        <v>0</v>
      </c>
      <c r="V7" s="203" t="n">
        <f aca="false">+V6/$S$2</f>
        <v>0</v>
      </c>
      <c r="W7" s="203" t="n">
        <f aca="false">+W6/$S$2</f>
        <v>0</v>
      </c>
      <c r="X7" s="203" t="n">
        <f aca="false">+X6/$S$2</f>
        <v>0</v>
      </c>
      <c r="Y7" s="203" t="n">
        <f aca="false">+Y6/$S$2</f>
        <v>0</v>
      </c>
      <c r="Z7" s="203" t="n">
        <f aca="false">+Z6/$S$2</f>
        <v>0</v>
      </c>
      <c r="AA7" s="203" t="n">
        <f aca="false">+AA6/$S$2</f>
        <v>0</v>
      </c>
      <c r="AB7" s="203" t="n">
        <f aca="false">+AB6/$S$2</f>
        <v>0</v>
      </c>
      <c r="AC7" s="203" t="n">
        <f aca="false">+AC6/$S$2</f>
        <v>0</v>
      </c>
      <c r="AD7" s="203" t="n">
        <f aca="false">+AD6/$S$2</f>
        <v>0</v>
      </c>
      <c r="AE7" s="145"/>
    </row>
    <row r="8" customFormat="false" ht="12.75" hidden="false" customHeight="false" outlineLevel="0" collapsed="false">
      <c r="A8" s="118"/>
      <c r="B8" s="118"/>
      <c r="C8" s="118"/>
      <c r="D8" s="118"/>
      <c r="E8" s="118"/>
      <c r="F8" s="118"/>
      <c r="G8" s="118"/>
      <c r="H8" s="118"/>
      <c r="I8" s="118"/>
      <c r="J8" s="118"/>
      <c r="K8" s="118"/>
      <c r="L8" s="118"/>
      <c r="M8" s="118"/>
      <c r="N8" s="118"/>
      <c r="O8" s="142"/>
      <c r="P8" s="142"/>
      <c r="Q8" s="148" t="s">
        <v>11632</v>
      </c>
      <c r="R8" s="206" t="e">
        <f aca="false">+R5-R7</f>
        <v>#DIV/0!</v>
      </c>
      <c r="S8" s="206" t="e">
        <f aca="false">+S5-S7</f>
        <v>#DIV/0!</v>
      </c>
      <c r="T8" s="206" t="e">
        <f aca="false">+T5-T7</f>
        <v>#DIV/0!</v>
      </c>
      <c r="U8" s="206" t="e">
        <f aca="false">+U5-U7</f>
        <v>#DIV/0!</v>
      </c>
      <c r="V8" s="206" t="e">
        <f aca="false">+V5-V7</f>
        <v>#DIV/0!</v>
      </c>
      <c r="W8" s="206" t="e">
        <f aca="false">+W5-W7</f>
        <v>#DIV/0!</v>
      </c>
      <c r="X8" s="206" t="e">
        <f aca="false">+X5-X7</f>
        <v>#DIV/0!</v>
      </c>
      <c r="Y8" s="206" t="e">
        <f aca="false">+Y5-Y7</f>
        <v>#DIV/0!</v>
      </c>
      <c r="Z8" s="206" t="e">
        <f aca="false">+Z5-Z7</f>
        <v>#DIV/0!</v>
      </c>
      <c r="AA8" s="206" t="e">
        <f aca="false">+AA5-AA7</f>
        <v>#DIV/0!</v>
      </c>
      <c r="AB8" s="206" t="e">
        <f aca="false">+AB5-AB7</f>
        <v>#DIV/0!</v>
      </c>
      <c r="AC8" s="206" t="e">
        <f aca="false">+AC5-AC7</f>
        <v>#DIV/0!</v>
      </c>
      <c r="AD8" s="206" t="e">
        <f aca="false">+AD5-AD7</f>
        <v>#DIV/0!</v>
      </c>
      <c r="AE8" s="145" t="n">
        <f aca="false">+AE4-AE6</f>
        <v>-1</v>
      </c>
    </row>
  </sheetData>
  <conditionalFormatting sqref="A4">
    <cfRule type="duplicateValues" priority="2" aboveAverage="0" equalAverage="0" bottom="0" percent="0" rank="0" text="" dxfId="5"/>
  </conditionalFormatting>
  <conditionalFormatting sqref="A6">
    <cfRule type="duplicateValues" priority="3" aboveAverage="0" equalAverage="0" bottom="0" percent="0" rank="0" text="" dxfId="6"/>
  </conditionalFormatting>
  <conditionalFormatting sqref="N4:N103">
    <cfRule type="duplicateValues" priority="4" aboveAverage="0" equalAverage="0" bottom="0" percent="0" rank="0" text="" dxfId="7"/>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 activeCellId="0" sqref="H1"/>
    </sheetView>
  </sheetViews>
  <sheetFormatPr defaultColWidth="8.6953125" defaultRowHeight="12.75" zeroHeight="false" outlineLevelRow="0" outlineLevelCol="0"/>
  <cols>
    <col collapsed="false" customWidth="true" hidden="false" outlineLevel="0" max="1" min="1" style="0" width="19.85"/>
    <col collapsed="false" customWidth="true" hidden="false" outlineLevel="0" max="2" min="2" style="0" width="16.57"/>
    <col collapsed="false" customWidth="true" hidden="false" outlineLevel="0" max="3" min="3" style="0" width="14.43"/>
    <col collapsed="false" customWidth="true" hidden="false" outlineLevel="0" max="5" min="5" style="142" width="26.13"/>
    <col collapsed="false" customWidth="true" hidden="false" outlineLevel="0" max="6" min="6" style="0" width="9.59"/>
    <col collapsed="false" customWidth="true" hidden="false" outlineLevel="0" max="7" min="7" style="0" width="19.57"/>
    <col collapsed="false" customWidth="true" hidden="false" outlineLevel="0" max="8" min="8" style="0" width="15.71"/>
  </cols>
  <sheetData>
    <row r="1" customFormat="false" ht="45" hidden="false" customHeight="false" outlineLevel="0" collapsed="false">
      <c r="A1" s="119" t="s">
        <v>11633</v>
      </c>
      <c r="B1" s="119" t="s">
        <v>12076</v>
      </c>
      <c r="C1" s="119" t="s">
        <v>12077</v>
      </c>
      <c r="D1" s="121" t="s">
        <v>11510</v>
      </c>
      <c r="E1" s="156"/>
      <c r="F1" s="155"/>
      <c r="G1" s="132" t="s">
        <v>11636</v>
      </c>
      <c r="H1" s="132" t="e">
        <f aca="false">+IF(SUM(E:E)=0,"OK","Codici stato opera non accettabili")</f>
        <v>#N/A</v>
      </c>
    </row>
    <row r="2" customFormat="false" ht="45" hidden="false" customHeight="false" outlineLevel="0" collapsed="false">
      <c r="A2" s="126" t="s">
        <v>11637</v>
      </c>
      <c r="B2" s="126" t="s">
        <v>12078</v>
      </c>
      <c r="C2" s="126" t="s">
        <v>12079</v>
      </c>
      <c r="D2" s="128"/>
      <c r="E2" s="156"/>
      <c r="F2" s="155"/>
      <c r="G2" s="137" t="s">
        <v>11640</v>
      </c>
      <c r="H2" s="137" t="n">
        <f aca="false">+COUNTA(A:A)+COUNTA(B:B)+COUNTA(C:C)-9</f>
        <v>0</v>
      </c>
    </row>
    <row r="3" customFormat="false" ht="12.75" hidden="false" customHeight="false" outlineLevel="0" collapsed="false">
      <c r="A3" s="133" t="s">
        <v>12080</v>
      </c>
      <c r="B3" s="133" t="s">
        <v>12081</v>
      </c>
      <c r="C3" s="133" t="s">
        <v>12082</v>
      </c>
      <c r="D3" s="134"/>
      <c r="E3" s="201" t="s">
        <v>11644</v>
      </c>
      <c r="F3" s="155"/>
      <c r="G3" s="155"/>
      <c r="H3" s="155"/>
    </row>
    <row r="4" customFormat="false" ht="12.75" hidden="false" customHeight="false" outlineLevel="0" collapsed="false">
      <c r="A4" s="162"/>
      <c r="B4" s="118"/>
      <c r="C4" s="118"/>
      <c r="E4" s="156" t="e">
        <f aca="false">+IF(VLOOKUP(A4,Potabilizzatori!B:BC,54,FALSE())&lt;3,0,1)</f>
        <v>#N/A</v>
      </c>
    </row>
    <row r="461" customFormat="false" ht="12.75" hidden="false" customHeight="false" outlineLevel="0" collapsed="false">
      <c r="F461" s="0" t="s">
        <v>12083</v>
      </c>
    </row>
    <row r="462" customFormat="false" ht="12.75" hidden="false" customHeight="false" outlineLevel="0" collapsed="false">
      <c r="F462" s="0" t="s">
        <v>12083</v>
      </c>
    </row>
  </sheetData>
  <conditionalFormatting sqref="A4">
    <cfRule type="duplicateValues" priority="2" aboveAverage="0" equalAverage="0" bottom="0" percent="0" rank="0" text="" dxfId="8"/>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6953125" defaultRowHeight="12.75" zeroHeight="false" outlineLevelRow="0" outlineLevelCol="0"/>
  <cols>
    <col collapsed="false" customWidth="true" hidden="false" outlineLevel="0" max="1" min="1" style="118" width="24.41"/>
    <col collapsed="false" customWidth="true" hidden="false" outlineLevel="0" max="3" min="2" style="118" width="21.14"/>
    <col collapsed="false" customWidth="true" hidden="false" outlineLevel="0" max="5" min="5" style="142" width="14.01"/>
    <col collapsed="false" customWidth="true" hidden="false" outlineLevel="0" max="7" min="7" style="0" width="21.29"/>
    <col collapsed="false" customWidth="true" hidden="false" outlineLevel="0" max="8" min="8" style="0" width="27"/>
  </cols>
  <sheetData>
    <row r="1" customFormat="false" ht="33.75" hidden="false" customHeight="false" outlineLevel="0" collapsed="false">
      <c r="A1" s="119" t="s">
        <v>11633</v>
      </c>
      <c r="B1" s="119" t="s">
        <v>11645</v>
      </c>
      <c r="C1" s="119" t="s">
        <v>11646</v>
      </c>
      <c r="D1" s="121" t="s">
        <v>11510</v>
      </c>
      <c r="G1" s="132" t="s">
        <v>11636</v>
      </c>
      <c r="H1" s="153" t="e">
        <f aca="false">+IF(SUM(E:E)=0,"OK","Stato opera non congruente")</f>
        <v>#N/A</v>
      </c>
    </row>
    <row r="2" customFormat="false" ht="33.75" hidden="false" customHeight="false" outlineLevel="0" collapsed="false">
      <c r="A2" s="126" t="s">
        <v>11637</v>
      </c>
      <c r="B2" s="126" t="s">
        <v>11647</v>
      </c>
      <c r="C2" s="126" t="s">
        <v>11648</v>
      </c>
      <c r="D2" s="128"/>
      <c r="G2" s="137" t="s">
        <v>11640</v>
      </c>
      <c r="H2" s="137" t="n">
        <f aca="false">+COUNTA(A:A)+COUNTA(B:B)+COUNTA(C:C)-9</f>
        <v>0</v>
      </c>
    </row>
    <row r="3" customFormat="false" ht="25.5" hidden="false" customHeight="false" outlineLevel="0" collapsed="false">
      <c r="A3" s="133" t="s">
        <v>12084</v>
      </c>
      <c r="B3" s="133" t="s">
        <v>12085</v>
      </c>
      <c r="C3" s="133" t="s">
        <v>12086</v>
      </c>
      <c r="D3" s="134"/>
      <c r="E3" s="135" t="s">
        <v>11644</v>
      </c>
    </row>
    <row r="4" customFormat="false" ht="12.75" hidden="false" customHeight="false" outlineLevel="0" collapsed="false">
      <c r="A4" s="162"/>
      <c r="E4" s="156" t="e">
        <f aca="false">+IF(VLOOKUP(A4,Potabilizzatori!B:BC,54,FALSE())&lt;3,0,1)</f>
        <v>#N/A</v>
      </c>
    </row>
  </sheetData>
  <conditionalFormatting sqref="A4">
    <cfRule type="duplicateValues" priority="2" aboveAverage="0" equalAverage="0" bottom="0" percent="0" rank="0" text="" dxfId="9"/>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Z9"/>
  <sheetViews>
    <sheetView showFormulas="false" showGridLines="true" showRowColHeaders="true" showZeros="true" rightToLeft="false" tabSelected="false" showOutlineSymbols="true" defaultGridColor="true" view="normal" topLeftCell="BV1" colorId="64" zoomScale="90" zoomScaleNormal="90" zoomScalePageLayoutView="100" workbookViewId="0">
      <selection pane="topLeft" activeCell="A4" activeCellId="0" sqref="A4"/>
    </sheetView>
  </sheetViews>
  <sheetFormatPr defaultColWidth="10.72265625" defaultRowHeight="12.75" zeroHeight="false" outlineLevelRow="0" outlineLevelCol="0"/>
  <cols>
    <col collapsed="false" customWidth="true" hidden="false" outlineLevel="0" max="2" min="1" style="0" width="9"/>
    <col collapsed="false" customWidth="true" hidden="false" outlineLevel="0" max="3" min="3" style="0" width="49.15"/>
    <col collapsed="false" customWidth="true" hidden="false" outlineLevel="0" max="4" min="4" style="0" width="10.99"/>
    <col collapsed="false" customWidth="true" hidden="false" outlineLevel="0" max="5" min="5" style="0" width="11.99"/>
    <col collapsed="false" customWidth="true" hidden="false" outlineLevel="0" max="13" min="6" style="0" width="9"/>
    <col collapsed="false" customWidth="true" hidden="false" outlineLevel="0" max="14" min="14" style="0" width="18"/>
    <col collapsed="false" customWidth="true" hidden="false" outlineLevel="0" max="15" min="15" style="0" width="11.99"/>
    <col collapsed="false" customWidth="true" hidden="false" outlineLevel="0" max="17" min="16" style="0" width="9"/>
    <col collapsed="false" customWidth="true" hidden="false" outlineLevel="0" max="36" min="18" style="0" width="11.99"/>
    <col collapsed="false" customWidth="true" hidden="false" outlineLevel="0" max="37" min="37" style="155" width="16.71"/>
    <col collapsed="false" customWidth="true" hidden="false" outlineLevel="0" max="38" min="38" style="0" width="16.14"/>
    <col collapsed="false" customWidth="true" hidden="false" outlineLevel="0" max="39" min="39" style="118" width="24.87"/>
    <col collapsed="false" customWidth="true" hidden="false" outlineLevel="0" max="40" min="40" style="155" width="17.71"/>
    <col collapsed="false" customWidth="true" hidden="false" outlineLevel="0" max="41" min="41" style="155" width="15.57"/>
    <col collapsed="false" customWidth="true" hidden="false" outlineLevel="0" max="42" min="42" style="155" width="22.57"/>
    <col collapsed="false" customWidth="true" hidden="false" outlineLevel="0" max="43" min="43" style="155" width="12.86"/>
    <col collapsed="false" customWidth="true" hidden="false" outlineLevel="0" max="44" min="44" style="155" width="14.01"/>
    <col collapsed="false" customWidth="true" hidden="false" outlineLevel="0" max="45" min="45" style="155" width="16.41"/>
    <col collapsed="false" customWidth="true" hidden="false" outlineLevel="0" max="46" min="46" style="155" width="19"/>
    <col collapsed="false" customWidth="true" hidden="false" outlineLevel="0" max="47" min="47" style="155" width="13.14"/>
    <col collapsed="false" customWidth="true" hidden="false" outlineLevel="0" max="48" min="48" style="155" width="13.7"/>
    <col collapsed="false" customWidth="true" hidden="false" outlineLevel="0" max="49" min="49" style="155" width="17"/>
    <col collapsed="false" customWidth="true" hidden="false" outlineLevel="0" max="50" min="50" style="155" width="14.15"/>
    <col collapsed="false" customWidth="true" hidden="false" outlineLevel="0" max="51" min="51" style="155" width="12.42"/>
    <col collapsed="false" customWidth="true" hidden="false" outlineLevel="0" max="52" min="52" style="155" width="14.15"/>
    <col collapsed="false" customWidth="true" hidden="false" outlineLevel="0" max="53" min="53" style="155" width="13.43"/>
    <col collapsed="false" customWidth="true" hidden="false" outlineLevel="0" max="54" min="54" style="155" width="15.87"/>
    <col collapsed="false" customWidth="true" hidden="false" outlineLevel="0" max="55" min="55" style="155" width="12.14"/>
    <col collapsed="false" customWidth="true" hidden="false" outlineLevel="0" max="56" min="56" style="155" width="13.43"/>
    <col collapsed="false" customWidth="true" hidden="false" outlineLevel="0" max="74" min="57" style="155" width="14.69"/>
    <col collapsed="false" customWidth="true" hidden="false" outlineLevel="0" max="75" min="75" style="0" width="14.01"/>
    <col collapsed="false" customWidth="true" hidden="false" outlineLevel="0" max="76" min="76" style="155" width="14.86"/>
    <col collapsed="false" customWidth="true" hidden="false" outlineLevel="0" max="77" min="77" style="162" width="41.57"/>
    <col collapsed="false" customWidth="true" hidden="false" outlineLevel="0" max="78" min="78" style="162" width="14.69"/>
    <col collapsed="false" customWidth="false" hidden="false" outlineLevel="0" max="1024" min="79" style="162" width="10.71"/>
  </cols>
  <sheetData>
    <row r="1" s="213" customFormat="true" ht="78.75" hidden="false" customHeight="false" outlineLevel="0" collapsed="false">
      <c r="A1" s="119" t="s">
        <v>11456</v>
      </c>
      <c r="B1" s="119" t="s">
        <v>11457</v>
      </c>
      <c r="C1" s="119" t="s">
        <v>12087</v>
      </c>
      <c r="D1" s="120" t="s">
        <v>11462</v>
      </c>
      <c r="E1" s="120" t="s">
        <v>11463</v>
      </c>
      <c r="F1" s="119" t="s">
        <v>12088</v>
      </c>
      <c r="G1" s="119" t="s">
        <v>12089</v>
      </c>
      <c r="H1" s="208" t="s">
        <v>12090</v>
      </c>
      <c r="I1" s="120" t="s">
        <v>11480</v>
      </c>
      <c r="J1" s="120" t="s">
        <v>12091</v>
      </c>
      <c r="K1" s="120" t="s">
        <v>12092</v>
      </c>
      <c r="L1" s="120" t="s">
        <v>12093</v>
      </c>
      <c r="M1" s="120" t="s">
        <v>12094</v>
      </c>
      <c r="N1" s="120" t="s">
        <v>12095</v>
      </c>
      <c r="O1" s="120" t="s">
        <v>12096</v>
      </c>
      <c r="P1" s="120" t="s">
        <v>12097</v>
      </c>
      <c r="Q1" s="120" t="s">
        <v>12098</v>
      </c>
      <c r="R1" s="120" t="s">
        <v>12099</v>
      </c>
      <c r="S1" s="120" t="s">
        <v>12100</v>
      </c>
      <c r="T1" s="120" t="s">
        <v>12101</v>
      </c>
      <c r="U1" s="119" t="s">
        <v>11491</v>
      </c>
      <c r="V1" s="120" t="s">
        <v>12102</v>
      </c>
      <c r="W1" s="119" t="s">
        <v>11492</v>
      </c>
      <c r="X1" s="208" t="s">
        <v>12103</v>
      </c>
      <c r="Y1" s="120" t="s">
        <v>12104</v>
      </c>
      <c r="Z1" s="119" t="s">
        <v>11499</v>
      </c>
      <c r="AA1" s="119" t="s">
        <v>12105</v>
      </c>
      <c r="AB1" s="119" t="s">
        <v>12106</v>
      </c>
      <c r="AC1" s="208" t="s">
        <v>12107</v>
      </c>
      <c r="AD1" s="120" t="s">
        <v>12108</v>
      </c>
      <c r="AE1" s="120" t="s">
        <v>12109</v>
      </c>
      <c r="AF1" s="120" t="s">
        <v>12110</v>
      </c>
      <c r="AG1" s="120" t="s">
        <v>12111</v>
      </c>
      <c r="AH1" s="120" t="s">
        <v>12112</v>
      </c>
      <c r="AI1" s="119" t="s">
        <v>11509</v>
      </c>
      <c r="AJ1" s="121" t="s">
        <v>11510</v>
      </c>
      <c r="AK1" s="135"/>
      <c r="AM1" s="130"/>
      <c r="AN1" s="122"/>
      <c r="AO1" s="122" t="s">
        <v>11511</v>
      </c>
      <c r="AP1" s="122" t="n">
        <f aca="false">+COUNTA(B:B)-3</f>
        <v>0</v>
      </c>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Y1" s="125" t="s">
        <v>11512</v>
      </c>
      <c r="BZ1" s="125" t="str">
        <f aca="false">IF(SUM(AK:AK)=SUM(AL:AL),"OK","Errore: ripetizione codice origine")</f>
        <v>OK</v>
      </c>
    </row>
    <row r="2" s="158" customFormat="true" ht="90" hidden="false" customHeight="false" outlineLevel="0" collapsed="false">
      <c r="A2" s="126" t="s">
        <v>12113</v>
      </c>
      <c r="B2" s="126" t="s">
        <v>11514</v>
      </c>
      <c r="C2" s="126" t="s">
        <v>11515</v>
      </c>
      <c r="D2" s="127" t="s">
        <v>11519</v>
      </c>
      <c r="E2" s="127" t="s">
        <v>11520</v>
      </c>
      <c r="F2" s="126" t="s">
        <v>12114</v>
      </c>
      <c r="G2" s="126" t="s">
        <v>12115</v>
      </c>
      <c r="H2" s="209" t="s">
        <v>563</v>
      </c>
      <c r="I2" s="127" t="s">
        <v>12116</v>
      </c>
      <c r="J2" s="127" t="s">
        <v>12117</v>
      </c>
      <c r="K2" s="127" t="s">
        <v>12118</v>
      </c>
      <c r="L2" s="127" t="s">
        <v>12119</v>
      </c>
      <c r="M2" s="127" t="s">
        <v>12120</v>
      </c>
      <c r="N2" s="127" t="s">
        <v>12121</v>
      </c>
      <c r="O2" s="127" t="s">
        <v>12122</v>
      </c>
      <c r="P2" s="127" t="s">
        <v>12123</v>
      </c>
      <c r="Q2" s="127" t="s">
        <v>12124</v>
      </c>
      <c r="R2" s="127" t="s">
        <v>12125</v>
      </c>
      <c r="S2" s="127" t="s">
        <v>12126</v>
      </c>
      <c r="T2" s="127" t="s">
        <v>12127</v>
      </c>
      <c r="U2" s="126" t="s">
        <v>11548</v>
      </c>
      <c r="V2" s="127" t="s">
        <v>12128</v>
      </c>
      <c r="W2" s="126" t="s">
        <v>11549</v>
      </c>
      <c r="X2" s="209" t="s">
        <v>82</v>
      </c>
      <c r="Y2" s="127" t="s">
        <v>12129</v>
      </c>
      <c r="Z2" s="126" t="s">
        <v>11556</v>
      </c>
      <c r="AA2" s="126" t="s">
        <v>12130</v>
      </c>
      <c r="AB2" s="126" t="s">
        <v>12131</v>
      </c>
      <c r="AC2" s="209" t="s">
        <v>220</v>
      </c>
      <c r="AD2" s="127" t="s">
        <v>12132</v>
      </c>
      <c r="AE2" s="127" t="s">
        <v>12133</v>
      </c>
      <c r="AF2" s="127" t="s">
        <v>12134</v>
      </c>
      <c r="AG2" s="127" t="s">
        <v>12135</v>
      </c>
      <c r="AH2" s="127" t="s">
        <v>12136</v>
      </c>
      <c r="AI2" s="126" t="s">
        <v>11566</v>
      </c>
      <c r="AJ2" s="128"/>
      <c r="AK2" s="135"/>
      <c r="AL2" s="129"/>
      <c r="AN2" s="122"/>
      <c r="AO2" s="122" t="s">
        <v>11567</v>
      </c>
      <c r="AP2" s="122" t="n">
        <f aca="false">+COUNTA([2]Adduttrici!B$1:B$1048576)-3</f>
        <v>1</v>
      </c>
      <c r="AQ2" s="122"/>
      <c r="AR2" s="122"/>
      <c r="AS2" s="122"/>
      <c r="AT2" s="122"/>
      <c r="AU2" s="122"/>
      <c r="AV2" s="122"/>
      <c r="AW2" s="122"/>
      <c r="AX2" s="122"/>
      <c r="AY2" s="122"/>
      <c r="AZ2" s="122"/>
      <c r="BA2" s="122"/>
      <c r="BB2" s="122"/>
      <c r="BC2" s="122"/>
      <c r="BD2" s="122"/>
      <c r="BE2" s="122"/>
      <c r="BF2" s="122"/>
      <c r="BG2" s="122"/>
      <c r="BH2" s="122"/>
      <c r="BI2" s="122"/>
      <c r="BJ2" s="122"/>
      <c r="BK2" s="122"/>
      <c r="BL2" s="122"/>
      <c r="BM2" s="122"/>
      <c r="BN2" s="122"/>
      <c r="BO2" s="122"/>
      <c r="BP2" s="122"/>
      <c r="BQ2" s="122"/>
      <c r="BR2" s="122"/>
      <c r="BS2" s="122"/>
      <c r="BT2" s="122"/>
      <c r="BU2" s="122"/>
      <c r="BV2" s="122"/>
      <c r="BY2" s="131" t="s">
        <v>11627</v>
      </c>
      <c r="BZ2" s="131" t="str">
        <f aca="false">+IF(SUM(AM:AM)=0,"OK","Dati non completi")</f>
        <v>Dati non completi</v>
      </c>
    </row>
    <row r="3" s="213" customFormat="true" ht="64.5" hidden="false" customHeight="true" outlineLevel="0" collapsed="false">
      <c r="A3" s="133" t="s">
        <v>12137</v>
      </c>
      <c r="B3" s="133" t="s">
        <v>12138</v>
      </c>
      <c r="C3" s="133" t="s">
        <v>12139</v>
      </c>
      <c r="D3" s="133" t="n">
        <v>112500</v>
      </c>
      <c r="E3" s="133" t="n">
        <v>112600</v>
      </c>
      <c r="F3" s="133" t="s">
        <v>12140</v>
      </c>
      <c r="G3" s="133" t="s">
        <v>12141</v>
      </c>
      <c r="H3" s="133" t="s">
        <v>12142</v>
      </c>
      <c r="I3" s="133" t="n">
        <v>117690</v>
      </c>
      <c r="J3" s="133" t="n">
        <v>117700</v>
      </c>
      <c r="K3" s="133" t="n">
        <v>116600</v>
      </c>
      <c r="L3" s="133" t="n">
        <v>116700</v>
      </c>
      <c r="M3" s="133" t="n">
        <v>116800</v>
      </c>
      <c r="N3" s="133" t="n">
        <v>117800</v>
      </c>
      <c r="O3" s="133" t="n">
        <v>117900</v>
      </c>
      <c r="P3" s="133" t="n">
        <v>118000</v>
      </c>
      <c r="Q3" s="133" t="n">
        <v>118100</v>
      </c>
      <c r="R3" s="133" t="n">
        <v>118200</v>
      </c>
      <c r="S3" s="133" t="n">
        <v>118300</v>
      </c>
      <c r="T3" s="133" t="n">
        <v>118400</v>
      </c>
      <c r="U3" s="133" t="s">
        <v>12143</v>
      </c>
      <c r="V3" s="133" t="n">
        <v>116900</v>
      </c>
      <c r="W3" s="133" t="s">
        <v>12144</v>
      </c>
      <c r="X3" s="133" t="s">
        <v>12145</v>
      </c>
      <c r="Y3" s="133" t="n">
        <v>112700</v>
      </c>
      <c r="Z3" s="133" t="s">
        <v>12146</v>
      </c>
      <c r="AA3" s="133" t="s">
        <v>12147</v>
      </c>
      <c r="AB3" s="133" t="s">
        <v>12148</v>
      </c>
      <c r="AC3" s="133" t="s">
        <v>12149</v>
      </c>
      <c r="AD3" s="133" t="n">
        <v>118490</v>
      </c>
      <c r="AE3" s="133" t="n">
        <v>118500</v>
      </c>
      <c r="AF3" s="133" t="n">
        <v>118600</v>
      </c>
      <c r="AG3" s="133" t="n">
        <v>118700</v>
      </c>
      <c r="AH3" s="133" t="n">
        <v>118800</v>
      </c>
      <c r="AI3" s="133" t="s">
        <v>12150</v>
      </c>
      <c r="AJ3" s="134"/>
      <c r="AK3" s="135" t="s">
        <v>11620</v>
      </c>
      <c r="AL3" s="136" t="s">
        <v>11621</v>
      </c>
      <c r="AM3" s="135" t="s">
        <v>12151</v>
      </c>
      <c r="AN3" s="122" t="s">
        <v>11625</v>
      </c>
      <c r="AO3" s="122" t="str">
        <f aca="false">+A1</f>
        <v>codice opera [idt]</v>
      </c>
      <c r="AP3" s="122" t="str">
        <f aca="false">+B1</f>
        <v>codice origine [testo]</v>
      </c>
      <c r="AQ3" s="122" t="str">
        <f aca="false">+C1</f>
        <v>descrizione adduttrice [testo]</v>
      </c>
      <c r="AR3" s="122" t="str">
        <f aca="false">+D1</f>
        <v>codice schema acquedottistico [idt]</v>
      </c>
      <c r="AS3" s="122" t="str">
        <f aca="false">+E1</f>
        <v>descrizione schema acquedottistico [testo]</v>
      </c>
      <c r="AT3" s="122" t="str">
        <f aca="false">+F1</f>
        <v>portata media addotta [l/s]</v>
      </c>
      <c r="AU3" s="122" t="str">
        <f aca="false">+G1</f>
        <v>lunghezza totale [km]</v>
      </c>
      <c r="AV3" s="122" t="str">
        <f aca="false">+H1</f>
        <v>lunghezza rete telecontrollata [km]</v>
      </c>
      <c r="AW3" s="122" t="str">
        <f aca="false">+I1</f>
        <v>volume immesso in rete [mc/anno]</v>
      </c>
      <c r="AX3" s="122" t="str">
        <f aca="false">+J1</f>
        <v>volume erogato [mc/anno]</v>
      </c>
      <c r="AY3" s="122" t="str">
        <f aca="false">+K1</f>
        <v>volume fatturato [mc/anno]</v>
      </c>
      <c r="AZ3" s="122" t="str">
        <f aca="false">+L1</f>
        <v>volume acquistato da terzi [mc/anno]</v>
      </c>
      <c r="BA3" s="122" t="str">
        <f aca="false">+M1</f>
        <v>volume ceduto a terzi [mc/anno]</v>
      </c>
      <c r="BB3" s="122" t="str">
        <f aca="false">+N1</f>
        <v>numero utenti diretti [nr]</v>
      </c>
      <c r="BC3" s="122" t="str">
        <f aca="false">+O1</f>
        <v>numero utenti diretti - domestici [nr]</v>
      </c>
      <c r="BD3" s="122" t="str">
        <f aca="false">+P1</f>
        <v>numero utenti diretti - domestici - residenti [nr]</v>
      </c>
      <c r="BE3" s="122" t="str">
        <f aca="false">+Q1</f>
        <v>numero utenze condominiali [nr]</v>
      </c>
      <c r="BF3" s="122" t="str">
        <f aca="false">+R1</f>
        <v>numero utenti indiretti [nr]</v>
      </c>
      <c r="BG3" s="122" t="str">
        <f aca="false">+S1</f>
        <v>numero utenti indiretti - domestici [nr]</v>
      </c>
      <c r="BH3" s="122" t="str">
        <f aca="false">+T1</f>
        <v>numero utenti indiretti - domestici - residenti [nr]</v>
      </c>
      <c r="BI3" s="122" t="str">
        <f aca="false">+U1</f>
        <v>tipo telecontrollo [idn]</v>
      </c>
      <c r="BJ3" s="122" t="str">
        <f aca="false">+V1</f>
        <v>utenze dotate di misuratore [nr]</v>
      </c>
      <c r="BK3" s="122" t="str">
        <f aca="false">+W1</f>
        <v>misura portata [sn]</v>
      </c>
      <c r="BL3" s="122" t="str">
        <f aca="false">+X1</f>
        <v>numero di riparazioni sulle condotte [nr]</v>
      </c>
      <c r="BM3" s="122" t="str">
        <f aca="false">+Y1</f>
        <v>punti di clorazione sulla rete [nr]</v>
      </c>
      <c r="BN3" s="122" t="str">
        <f aca="false">+Z1</f>
        <v>opera stato [idn]</v>
      </c>
      <c r="BO3" s="122" t="str">
        <f aca="false">+AA1</f>
        <v>ind.conf. portata addotta [idt]</v>
      </c>
      <c r="BP3" s="122" t="str">
        <f aca="false">+AB1</f>
        <v>ind.conf. lunghezza totale [idt]</v>
      </c>
      <c r="BQ3" s="122" t="str">
        <f aca="false">+AC1</f>
        <v>ind.conf. lunghezza rete telecontrollata [idt]</v>
      </c>
      <c r="BR3" s="122" t="str">
        <f aca="false">+AD1</f>
        <v>ind.conf. volume immesso in rete [idt]</v>
      </c>
      <c r="BS3" s="122" t="str">
        <f aca="false">+AE1</f>
        <v>ind.conf. volume erogato [idt]</v>
      </c>
      <c r="BT3" s="122" t="str">
        <f aca="false">+AF1</f>
        <v>ind.conf. volume fatturato [idt]</v>
      </c>
      <c r="BU3" s="122" t="str">
        <f aca="false">+AG1</f>
        <v>ind.conf. volume acquistato da terzi [idt]</v>
      </c>
      <c r="BV3" s="122" t="str">
        <f aca="false">+AH1</f>
        <v>ind.conf. volume ceduto a terzi [idt]</v>
      </c>
      <c r="BW3" s="137" t="s">
        <v>11626</v>
      </c>
      <c r="BX3" s="138"/>
      <c r="BY3" s="131" t="s">
        <v>11630</v>
      </c>
      <c r="BZ3" s="150" t="e">
        <f aca="false">+IF(MIN(AO8:BV8)=0%,"OK","Grado di compilazione inferiore a quello del DBI A-1")</f>
        <v>#DIV/0!</v>
      </c>
    </row>
    <row r="4" customFormat="false" ht="15" hidden="false" customHeight="false" outlineLevel="0" collapsed="false">
      <c r="A4" s="118"/>
      <c r="B4" s="118"/>
      <c r="C4" s="118"/>
      <c r="D4" s="118"/>
      <c r="E4" s="118"/>
      <c r="F4" s="118"/>
      <c r="G4" s="118"/>
      <c r="H4" s="118"/>
      <c r="I4" s="118"/>
      <c r="J4" s="118"/>
      <c r="K4" s="118"/>
      <c r="L4" s="162"/>
      <c r="M4" s="118"/>
      <c r="N4" s="165"/>
      <c r="O4" s="118"/>
      <c r="R4" s="118"/>
      <c r="S4" s="118"/>
      <c r="T4" s="118"/>
      <c r="U4" s="118"/>
      <c r="V4" s="118"/>
      <c r="W4" s="118"/>
      <c r="X4" s="118"/>
      <c r="Y4" s="118"/>
      <c r="Z4" s="118"/>
      <c r="AA4" s="118"/>
      <c r="AB4" s="118"/>
      <c r="AC4" s="118"/>
      <c r="AD4" s="118"/>
      <c r="AE4" s="118"/>
      <c r="AF4" s="118"/>
      <c r="AG4" s="118"/>
      <c r="AH4" s="118"/>
      <c r="AI4" s="118"/>
      <c r="AJ4" s="118"/>
      <c r="AK4" s="142" t="n">
        <f aca="false">+IF(B4&gt;0,1,0)</f>
        <v>0</v>
      </c>
      <c r="AL4" s="135" t="n">
        <f aca="false">COUNTIF(B:B,B4)</f>
        <v>0</v>
      </c>
      <c r="AM4" s="147" t="n">
        <f aca="false">+IF(Z4&gt;=3,0,IF(COUNTIF(Addut_inreti!A:A,Adduttrici!B4)&gt;0,0,1))</f>
        <v>1</v>
      </c>
      <c r="AN4" s="144"/>
      <c r="AO4" s="144" t="n">
        <f aca="false">+COUNTA(A:A)-3</f>
        <v>0</v>
      </c>
      <c r="AP4" s="144" t="n">
        <f aca="false">+COUNTA(B:B)-3</f>
        <v>0</v>
      </c>
      <c r="AQ4" s="144" t="n">
        <f aca="false">+COUNTA(C:C)-3</f>
        <v>0</v>
      </c>
      <c r="AR4" s="144" t="n">
        <f aca="false">+COUNTA(D:D)-3</f>
        <v>0</v>
      </c>
      <c r="AS4" s="144" t="n">
        <f aca="false">+COUNTA(E:E)-3</f>
        <v>0</v>
      </c>
      <c r="AT4" s="144" t="n">
        <f aca="false">+COUNTA(F:F)-3</f>
        <v>0</v>
      </c>
      <c r="AU4" s="144" t="n">
        <f aca="false">+COUNTA(G:G)-3</f>
        <v>0</v>
      </c>
      <c r="AV4" s="144" t="n">
        <f aca="false">+COUNTA(H:H)-3</f>
        <v>0</v>
      </c>
      <c r="AW4" s="144" t="n">
        <f aca="false">+COUNTA(I:I)-3</f>
        <v>0</v>
      </c>
      <c r="AX4" s="144" t="n">
        <f aca="false">+COUNTA(J:J)-3</f>
        <v>0</v>
      </c>
      <c r="AY4" s="144" t="n">
        <f aca="false">+COUNTA(K:K)-3</f>
        <v>0</v>
      </c>
      <c r="AZ4" s="144" t="n">
        <f aca="false">+COUNTA(L:L)-3</f>
        <v>0</v>
      </c>
      <c r="BA4" s="144" t="n">
        <f aca="false">+COUNTA(M:M)-3</f>
        <v>0</v>
      </c>
      <c r="BB4" s="144" t="n">
        <f aca="false">+COUNTA(N:N)-3</f>
        <v>0</v>
      </c>
      <c r="BC4" s="144" t="n">
        <f aca="false">+COUNTA(O:O)-3</f>
        <v>0</v>
      </c>
      <c r="BD4" s="144" t="n">
        <f aca="false">+COUNTA(P:P)-3</f>
        <v>0</v>
      </c>
      <c r="BE4" s="144" t="n">
        <f aca="false">+COUNTA(Q:Q)-3</f>
        <v>0</v>
      </c>
      <c r="BF4" s="144" t="n">
        <f aca="false">+COUNTA(R:R)-3</f>
        <v>0</v>
      </c>
      <c r="BG4" s="144" t="n">
        <f aca="false">+COUNTA(S:S)-3</f>
        <v>0</v>
      </c>
      <c r="BH4" s="144" t="n">
        <f aca="false">+COUNTA(T:T)-3</f>
        <v>0</v>
      </c>
      <c r="BI4" s="144" t="n">
        <f aca="false">+COUNTA(U:U)-3</f>
        <v>0</v>
      </c>
      <c r="BJ4" s="144" t="n">
        <f aca="false">+COUNTA(V:V)-3</f>
        <v>0</v>
      </c>
      <c r="BK4" s="144" t="n">
        <f aca="false">+COUNTA(W:W)-3</f>
        <v>0</v>
      </c>
      <c r="BL4" s="144" t="n">
        <f aca="false">+COUNTA(X:X)-3</f>
        <v>0</v>
      </c>
      <c r="BM4" s="144" t="n">
        <f aca="false">+COUNTA(Y:Y)-3</f>
        <v>0</v>
      </c>
      <c r="BN4" s="144" t="n">
        <f aca="false">+COUNTA(Z:Z)-3</f>
        <v>0</v>
      </c>
      <c r="BO4" s="144" t="n">
        <f aca="false">+COUNTA(AA:AA)-3</f>
        <v>0</v>
      </c>
      <c r="BP4" s="144" t="n">
        <f aca="false">+COUNTA(AB:AB)-3</f>
        <v>0</v>
      </c>
      <c r="BQ4" s="144" t="n">
        <f aca="false">+COUNTA(AC:AC)-3</f>
        <v>0</v>
      </c>
      <c r="BR4" s="144" t="n">
        <f aca="false">+COUNTA(AD:AD)-3</f>
        <v>0</v>
      </c>
      <c r="BS4" s="144" t="n">
        <f aca="false">+COUNTA(AE:AE)-3</f>
        <v>0</v>
      </c>
      <c r="BT4" s="144" t="n">
        <f aca="false">+COUNTA(AF:AF)-3</f>
        <v>0</v>
      </c>
      <c r="BU4" s="144" t="n">
        <f aca="false">+COUNTA(AG:AG)-3</f>
        <v>0</v>
      </c>
      <c r="BV4" s="144" t="n">
        <f aca="false">+COUNTA(AH:AH)-3</f>
        <v>0</v>
      </c>
      <c r="BW4" s="145" t="n">
        <f aca="false">SUM(AO4:BV4)</f>
        <v>0</v>
      </c>
    </row>
    <row r="5" customFormat="false" ht="15" hidden="false" customHeight="false" outlineLevel="0" collapsed="false">
      <c r="A5" s="118"/>
      <c r="B5" s="118"/>
      <c r="C5" s="118"/>
      <c r="D5" s="118"/>
      <c r="E5" s="118"/>
      <c r="F5" s="118"/>
      <c r="G5" s="118"/>
      <c r="H5" s="118"/>
      <c r="I5" s="118"/>
      <c r="J5" s="118"/>
      <c r="K5" s="118"/>
      <c r="L5" s="162"/>
      <c r="M5" s="118"/>
      <c r="N5" s="165"/>
      <c r="O5" s="118"/>
      <c r="R5" s="118"/>
      <c r="S5" s="118"/>
      <c r="T5" s="118"/>
      <c r="U5" s="118"/>
      <c r="V5" s="118"/>
      <c r="W5" s="118"/>
      <c r="X5" s="118"/>
      <c r="Y5" s="118"/>
      <c r="Z5" s="118"/>
      <c r="AA5" s="118"/>
      <c r="AB5" s="118"/>
      <c r="AC5" s="118"/>
      <c r="AD5" s="118"/>
      <c r="AE5" s="118"/>
      <c r="AF5" s="118"/>
      <c r="AG5" s="118"/>
      <c r="AH5" s="118"/>
      <c r="AI5" s="118"/>
      <c r="AJ5" s="118"/>
      <c r="AK5" s="142"/>
      <c r="AL5" s="142"/>
      <c r="AM5" s="147"/>
      <c r="AN5" s="148" t="s">
        <v>11629</v>
      </c>
      <c r="AO5" s="149" t="e">
        <f aca="false">+AO4/$AP$1</f>
        <v>#DIV/0!</v>
      </c>
      <c r="AP5" s="149" t="e">
        <f aca="false">+AP4/$AP$1</f>
        <v>#DIV/0!</v>
      </c>
      <c r="AQ5" s="149" t="e">
        <f aca="false">+AQ4/$AP$1</f>
        <v>#DIV/0!</v>
      </c>
      <c r="AR5" s="149" t="e">
        <f aca="false">+AR4/$AP$1</f>
        <v>#DIV/0!</v>
      </c>
      <c r="AS5" s="149" t="e">
        <f aca="false">+AS4/$AP$1</f>
        <v>#DIV/0!</v>
      </c>
      <c r="AT5" s="149" t="e">
        <f aca="false">+AT4/$AP$1</f>
        <v>#DIV/0!</v>
      </c>
      <c r="AU5" s="149" t="e">
        <f aca="false">+AU4/$AP$1</f>
        <v>#DIV/0!</v>
      </c>
      <c r="AV5" s="149" t="e">
        <f aca="false">+AV4/$AP$1</f>
        <v>#DIV/0!</v>
      </c>
      <c r="AW5" s="149" t="e">
        <f aca="false">+AW4/$AP$1</f>
        <v>#DIV/0!</v>
      </c>
      <c r="AX5" s="149" t="e">
        <f aca="false">+AX4/$AP$1</f>
        <v>#DIV/0!</v>
      </c>
      <c r="AY5" s="149" t="e">
        <f aca="false">+AY4/$AP$1</f>
        <v>#DIV/0!</v>
      </c>
      <c r="AZ5" s="149" t="e">
        <f aca="false">+AZ4/$AP$1</f>
        <v>#DIV/0!</v>
      </c>
      <c r="BA5" s="149" t="e">
        <f aca="false">+BA4/$AP$1</f>
        <v>#DIV/0!</v>
      </c>
      <c r="BB5" s="149" t="e">
        <f aca="false">+BB4/$AP$1</f>
        <v>#DIV/0!</v>
      </c>
      <c r="BC5" s="149" t="e">
        <f aca="false">+BC4/$AP$1</f>
        <v>#DIV/0!</v>
      </c>
      <c r="BD5" s="149" t="e">
        <f aca="false">+BD4/$AP$1</f>
        <v>#DIV/0!</v>
      </c>
      <c r="BE5" s="149" t="e">
        <f aca="false">+BE4/$AP$1</f>
        <v>#DIV/0!</v>
      </c>
      <c r="BF5" s="149" t="e">
        <f aca="false">+BF4/$AP$1</f>
        <v>#DIV/0!</v>
      </c>
      <c r="BG5" s="149" t="e">
        <f aca="false">+BG4/$AP$1</f>
        <v>#DIV/0!</v>
      </c>
      <c r="BH5" s="149" t="e">
        <f aca="false">+BH4/$AP$1</f>
        <v>#DIV/0!</v>
      </c>
      <c r="BI5" s="149" t="e">
        <f aca="false">+BI4/$AP$1</f>
        <v>#DIV/0!</v>
      </c>
      <c r="BJ5" s="149" t="e">
        <f aca="false">+BJ4/$AP$1</f>
        <v>#DIV/0!</v>
      </c>
      <c r="BK5" s="149" t="e">
        <f aca="false">+BK4/$AP$1</f>
        <v>#DIV/0!</v>
      </c>
      <c r="BL5" s="149" t="e">
        <f aca="false">+BL4/$AP$1</f>
        <v>#DIV/0!</v>
      </c>
      <c r="BM5" s="149" t="e">
        <f aca="false">+BM4/$AP$1</f>
        <v>#DIV/0!</v>
      </c>
      <c r="BN5" s="149" t="e">
        <f aca="false">+BN4/$AP$1</f>
        <v>#DIV/0!</v>
      </c>
      <c r="BO5" s="149" t="e">
        <f aca="false">+BO4/$AP$1</f>
        <v>#DIV/0!</v>
      </c>
      <c r="BP5" s="149" t="e">
        <f aca="false">+BP4/$AP$1</f>
        <v>#DIV/0!</v>
      </c>
      <c r="BQ5" s="149" t="e">
        <f aca="false">+BQ4/$AP$1</f>
        <v>#DIV/0!</v>
      </c>
      <c r="BR5" s="149" t="e">
        <f aca="false">+BR4/$AP$1</f>
        <v>#DIV/0!</v>
      </c>
      <c r="BS5" s="149" t="e">
        <f aca="false">+BS4/$AP$1</f>
        <v>#DIV/0!</v>
      </c>
      <c r="BT5" s="149" t="e">
        <f aca="false">+BT4/$AP$1</f>
        <v>#DIV/0!</v>
      </c>
      <c r="BU5" s="149" t="e">
        <f aca="false">+BU4/$AP$1</f>
        <v>#DIV/0!</v>
      </c>
      <c r="BV5" s="149" t="e">
        <f aca="false">+BV4/$AP$1</f>
        <v>#DIV/0!</v>
      </c>
      <c r="BW5" s="145"/>
    </row>
    <row r="6" customFormat="false" ht="15" hidden="false" customHeight="false" outlineLevel="0" collapsed="false">
      <c r="A6" s="118"/>
      <c r="B6" s="118"/>
      <c r="C6" s="214"/>
      <c r="D6" s="118"/>
      <c r="E6" s="118"/>
      <c r="F6" s="118"/>
      <c r="G6" s="118"/>
      <c r="H6" s="118"/>
      <c r="I6" s="118"/>
      <c r="J6" s="118"/>
      <c r="K6" s="118"/>
      <c r="L6" s="162"/>
      <c r="M6" s="118"/>
      <c r="N6" s="165"/>
      <c r="O6" s="118"/>
      <c r="R6" s="118"/>
      <c r="S6" s="118"/>
      <c r="T6" s="118"/>
      <c r="U6" s="118"/>
      <c r="V6" s="118"/>
      <c r="W6" s="118"/>
      <c r="X6" s="118"/>
      <c r="Y6" s="118"/>
      <c r="Z6" s="118"/>
      <c r="AA6" s="118"/>
      <c r="AB6" s="118"/>
      <c r="AC6" s="118"/>
      <c r="AD6" s="118"/>
      <c r="AE6" s="118"/>
      <c r="AF6" s="118"/>
      <c r="AG6" s="118"/>
      <c r="AH6" s="118"/>
      <c r="AI6" s="118"/>
      <c r="AJ6" s="118"/>
      <c r="AK6" s="142"/>
      <c r="AL6" s="142"/>
      <c r="AM6" s="147"/>
      <c r="AN6" s="148"/>
      <c r="AO6" s="144" t="n">
        <f aca="false">+COUNTA([2]Adduttrici!A$1:A$1048576)-3</f>
        <v>0</v>
      </c>
      <c r="AP6" s="144" t="n">
        <f aca="false">+COUNTA([2]Adduttrici!B$1:B$1048576)-3</f>
        <v>1</v>
      </c>
      <c r="AQ6" s="144" t="n">
        <f aca="false">+COUNTA([2]Adduttrici!C$1:C$1048576)-3</f>
        <v>1</v>
      </c>
      <c r="AR6" s="144" t="n">
        <f aca="false">+COUNTA([2]Adduttrici!D$1:D$1048576)-3</f>
        <v>1</v>
      </c>
      <c r="AS6" s="144" t="n">
        <f aca="false">+COUNTA([2]Adduttrici!E$1:E$1048576)-3</f>
        <v>1</v>
      </c>
      <c r="AT6" s="144" t="n">
        <f aca="false">+COUNTA([2]Adduttrici!F$1:F$1048576)-3</f>
        <v>1</v>
      </c>
      <c r="AU6" s="144" t="n">
        <f aca="false">+COUNTA([2]Adduttrici!G$1:G$1048576)-3</f>
        <v>1</v>
      </c>
      <c r="AV6" s="144" t="n">
        <f aca="false">+COUNTA([2]Adduttrici!H$1:H$1048576)-3</f>
        <v>1</v>
      </c>
      <c r="AW6" s="144" t="n">
        <f aca="false">+COUNTA([2]Adduttrici!I$1:I$1048576)-3</f>
        <v>1</v>
      </c>
      <c r="AX6" s="144" t="n">
        <f aca="false">+COUNTA([2]Adduttrici!J$1:J$1048576)-3</f>
        <v>1</v>
      </c>
      <c r="AY6" s="144" t="n">
        <f aca="false">+COUNTA([2]Adduttrici!K$1:K$1048576)-3</f>
        <v>1</v>
      </c>
      <c r="AZ6" s="144" t="n">
        <f aca="false">+COUNTA([2]Adduttrici!L$1:L$1048576)-3</f>
        <v>1</v>
      </c>
      <c r="BA6" s="144" t="n">
        <f aca="false">+COUNTA([2]Adduttrici!M$1:M$1048576)-3</f>
        <v>1</v>
      </c>
      <c r="BB6" s="144" t="n">
        <f aca="false">+COUNTA([2]Adduttrici!N$1:N$1048576)-3</f>
        <v>1</v>
      </c>
      <c r="BC6" s="144" t="n">
        <f aca="false">+COUNTA([2]Adduttrici!O$1:O$1048576)-3</f>
        <v>1</v>
      </c>
      <c r="BD6" s="144" t="n">
        <f aca="false">+COUNTA([2]Adduttrici!P$1:P$1048576)-3</f>
        <v>1</v>
      </c>
      <c r="BE6" s="144" t="n">
        <f aca="false">+COUNTA([2]Adduttrici!Q$1:Q$1048576)-3</f>
        <v>0</v>
      </c>
      <c r="BF6" s="144" t="n">
        <f aca="false">+COUNTA([2]Adduttrici!R$1:R$1048576)-3</f>
        <v>0</v>
      </c>
      <c r="BG6" s="144" t="n">
        <f aca="false">+COUNTA([2]Adduttrici!S$1:S$1048576)-3</f>
        <v>0</v>
      </c>
      <c r="BH6" s="144" t="n">
        <f aca="false">+COUNTA([2]Adduttrici!T$1:T$1048576)-3</f>
        <v>0</v>
      </c>
      <c r="BI6" s="144" t="n">
        <f aca="false">+COUNTA([2]Adduttrici!U$1:U$1048576)-3</f>
        <v>0</v>
      </c>
      <c r="BJ6" s="144" t="n">
        <f aca="false">+COUNTA([2]Adduttrici!V$1:V$1048576)-3</f>
        <v>0</v>
      </c>
      <c r="BK6" s="144" t="n">
        <f aca="false">+COUNTA([2]Adduttrici!W$1:W$1048576)-3</f>
        <v>0</v>
      </c>
      <c r="BL6" s="144" t="n">
        <f aca="false">+COUNTA([2]Adduttrici!X$1:X$1048576)-3</f>
        <v>0</v>
      </c>
      <c r="BM6" s="144" t="n">
        <f aca="false">+COUNTA([2]Adduttrici!Y$1:Y$1048576)-3</f>
        <v>0</v>
      </c>
      <c r="BN6" s="144" t="n">
        <f aca="false">+COUNTA([2]Adduttrici!Z$1:Z$1048576)-3</f>
        <v>1</v>
      </c>
      <c r="BO6" s="144" t="n">
        <f aca="false">+COUNTA([2]Adduttrici!AA$1:AA$1048576)-3</f>
        <v>0</v>
      </c>
      <c r="BP6" s="144" t="n">
        <f aca="false">+COUNTA([2]Adduttrici!AB$1:AB$1048576)-3</f>
        <v>0</v>
      </c>
      <c r="BQ6" s="144" t="n">
        <f aca="false">+COUNTA([2]Adduttrici!AC$1:AC$1048576)-3</f>
        <v>0</v>
      </c>
      <c r="BR6" s="144" t="n">
        <f aca="false">+COUNTA([2]Adduttrici!AD$1:AD$1048576)-3</f>
        <v>0</v>
      </c>
      <c r="BS6" s="144" t="n">
        <f aca="false">+COUNTA([2]Adduttrici!AE$1:AE$1048576)-3</f>
        <v>0</v>
      </c>
      <c r="BT6" s="144" t="n">
        <f aca="false">+COUNTA([2]Adduttrici!AF$1:AF$1048576)-3</f>
        <v>0</v>
      </c>
      <c r="BU6" s="144" t="n">
        <f aca="false">+COUNTA([2]Adduttrici!AG$1:AG$1048576)-3</f>
        <v>0</v>
      </c>
      <c r="BV6" s="144" t="n">
        <f aca="false">+COUNTA([2]Adduttrici!AH$1:AH$1048576)-3</f>
        <v>0</v>
      </c>
      <c r="BW6" s="145" t="n">
        <f aca="false">SUM(AO6:BV6)</f>
        <v>16</v>
      </c>
    </row>
    <row r="7" customFormat="false" ht="15" hidden="false" customHeight="false" outlineLevel="0" collapsed="false">
      <c r="A7" s="118"/>
      <c r="B7" s="118"/>
      <c r="C7" s="214"/>
      <c r="D7" s="118"/>
      <c r="E7" s="118"/>
      <c r="F7" s="118"/>
      <c r="G7" s="118"/>
      <c r="H7" s="118"/>
      <c r="I7" s="118"/>
      <c r="J7" s="118"/>
      <c r="K7" s="118"/>
      <c r="L7" s="162"/>
      <c r="M7" s="118"/>
      <c r="N7" s="165"/>
      <c r="O7" s="118"/>
      <c r="R7" s="118"/>
      <c r="S7" s="118"/>
      <c r="T7" s="118"/>
      <c r="U7" s="118"/>
      <c r="V7" s="118"/>
      <c r="W7" s="118"/>
      <c r="X7" s="118"/>
      <c r="Y7" s="118"/>
      <c r="Z7" s="118"/>
      <c r="AA7" s="118"/>
      <c r="AB7" s="118"/>
      <c r="AC7" s="118"/>
      <c r="AD7" s="118"/>
      <c r="AE7" s="118"/>
      <c r="AF7" s="118"/>
      <c r="AG7" s="118"/>
      <c r="AH7" s="118"/>
      <c r="AI7" s="118"/>
      <c r="AJ7" s="118"/>
      <c r="AK7" s="142"/>
      <c r="AL7" s="142"/>
      <c r="AM7" s="147"/>
      <c r="AN7" s="148" t="s">
        <v>11631</v>
      </c>
      <c r="AO7" s="149" t="n">
        <f aca="false">+AO6/$AP$2</f>
        <v>0</v>
      </c>
      <c r="AP7" s="149" t="n">
        <f aca="false">+AP6/$AP$2</f>
        <v>1</v>
      </c>
      <c r="AQ7" s="149" t="n">
        <f aca="false">+AQ6/$AP$2</f>
        <v>1</v>
      </c>
      <c r="AR7" s="149" t="n">
        <f aca="false">+AR6/$AP$2</f>
        <v>1</v>
      </c>
      <c r="AS7" s="149" t="n">
        <f aca="false">+AS6/$AP$2</f>
        <v>1</v>
      </c>
      <c r="AT7" s="149" t="n">
        <f aca="false">+AT6/$AP$2</f>
        <v>1</v>
      </c>
      <c r="AU7" s="149" t="n">
        <f aca="false">+AU6/$AP$2</f>
        <v>1</v>
      </c>
      <c r="AV7" s="149" t="n">
        <f aca="false">+AV6/$AP$2</f>
        <v>1</v>
      </c>
      <c r="AW7" s="149" t="n">
        <f aca="false">+AW6/$AP$2</f>
        <v>1</v>
      </c>
      <c r="AX7" s="149" t="n">
        <f aca="false">+AX6/$AP$2</f>
        <v>1</v>
      </c>
      <c r="AY7" s="149" t="n">
        <f aca="false">+AY6/$AP$2</f>
        <v>1</v>
      </c>
      <c r="AZ7" s="149" t="n">
        <f aca="false">+AZ6/$AP$2</f>
        <v>1</v>
      </c>
      <c r="BA7" s="149" t="n">
        <f aca="false">+BA6/$AP$2</f>
        <v>1</v>
      </c>
      <c r="BB7" s="149" t="n">
        <f aca="false">+BB6/$AP$2</f>
        <v>1</v>
      </c>
      <c r="BC7" s="149" t="n">
        <f aca="false">+BC6/$AP$2</f>
        <v>1</v>
      </c>
      <c r="BD7" s="149" t="n">
        <f aca="false">+BD6/$AP$2</f>
        <v>1</v>
      </c>
      <c r="BE7" s="149" t="n">
        <f aca="false">+BE6/$AP$2</f>
        <v>0</v>
      </c>
      <c r="BF7" s="149" t="n">
        <f aca="false">+BF6/$AP$2</f>
        <v>0</v>
      </c>
      <c r="BG7" s="149" t="n">
        <f aca="false">+BG6/$AP$2</f>
        <v>0</v>
      </c>
      <c r="BH7" s="149" t="n">
        <f aca="false">+BH6/$AP$2</f>
        <v>0</v>
      </c>
      <c r="BI7" s="149" t="n">
        <f aca="false">+BI6/$AP$2</f>
        <v>0</v>
      </c>
      <c r="BJ7" s="149" t="n">
        <f aca="false">+BJ6/$AP$2</f>
        <v>0</v>
      </c>
      <c r="BK7" s="149" t="n">
        <f aca="false">+BK6/$AP$2</f>
        <v>0</v>
      </c>
      <c r="BL7" s="149" t="n">
        <f aca="false">+BL6/$AP$2</f>
        <v>0</v>
      </c>
      <c r="BM7" s="149" t="n">
        <f aca="false">+BM6/$AP$2</f>
        <v>0</v>
      </c>
      <c r="BN7" s="149" t="n">
        <f aca="false">+BN6/$AP$2</f>
        <v>1</v>
      </c>
      <c r="BO7" s="149" t="n">
        <f aca="false">+BO6/$AP$2</f>
        <v>0</v>
      </c>
      <c r="BP7" s="149" t="n">
        <f aca="false">+BP6/$AP$2</f>
        <v>0</v>
      </c>
      <c r="BQ7" s="149" t="n">
        <f aca="false">+BQ6/$AP$2</f>
        <v>0</v>
      </c>
      <c r="BR7" s="149" t="n">
        <f aca="false">+BR6/$AP$2</f>
        <v>0</v>
      </c>
      <c r="BS7" s="149" t="n">
        <f aca="false">+BS6/$AP$2</f>
        <v>0</v>
      </c>
      <c r="BT7" s="149" t="n">
        <f aca="false">+BT6/$AP$2</f>
        <v>0</v>
      </c>
      <c r="BU7" s="149" t="n">
        <f aca="false">+BU6/$AP$2</f>
        <v>0</v>
      </c>
      <c r="BV7" s="149" t="n">
        <f aca="false">+BV6/$AP$2</f>
        <v>0</v>
      </c>
      <c r="BW7" s="145"/>
    </row>
    <row r="8" customFormat="false" ht="15" hidden="false" customHeight="false" outlineLevel="0" collapsed="false">
      <c r="A8" s="118"/>
      <c r="B8" s="118"/>
      <c r="C8" s="214"/>
      <c r="D8" s="118"/>
      <c r="E8" s="118"/>
      <c r="F8" s="118"/>
      <c r="G8" s="118"/>
      <c r="H8" s="118"/>
      <c r="I8" s="118"/>
      <c r="J8" s="118"/>
      <c r="K8" s="118"/>
      <c r="L8" s="118"/>
      <c r="M8" s="118"/>
      <c r="N8" s="118"/>
      <c r="O8" s="118"/>
      <c r="R8" s="118"/>
      <c r="S8" s="118"/>
      <c r="T8" s="118"/>
      <c r="U8" s="118"/>
      <c r="V8" s="118"/>
      <c r="W8" s="118"/>
      <c r="X8" s="118"/>
      <c r="Y8" s="118"/>
      <c r="Z8" s="118"/>
      <c r="AA8" s="118"/>
      <c r="AB8" s="118"/>
      <c r="AC8" s="118"/>
      <c r="AD8" s="118"/>
      <c r="AE8" s="118"/>
      <c r="AF8" s="118"/>
      <c r="AG8" s="118"/>
      <c r="AH8" s="118"/>
      <c r="AI8" s="118"/>
      <c r="AJ8" s="118"/>
      <c r="AK8" s="142"/>
      <c r="AL8" s="142"/>
      <c r="AM8" s="147"/>
      <c r="AN8" s="148" t="s">
        <v>11632</v>
      </c>
      <c r="AO8" s="151" t="e">
        <f aca="false">+AO5-AO7</f>
        <v>#DIV/0!</v>
      </c>
      <c r="AP8" s="151" t="e">
        <f aca="false">+AP5-AP7</f>
        <v>#DIV/0!</v>
      </c>
      <c r="AQ8" s="151" t="e">
        <f aca="false">+AQ5-AQ7</f>
        <v>#DIV/0!</v>
      </c>
      <c r="AR8" s="151" t="e">
        <f aca="false">+AR5-AR7</f>
        <v>#DIV/0!</v>
      </c>
      <c r="AS8" s="151" t="e">
        <f aca="false">+AS5-AS7</f>
        <v>#DIV/0!</v>
      </c>
      <c r="AT8" s="151" t="e">
        <f aca="false">+AT5-AT7</f>
        <v>#DIV/0!</v>
      </c>
      <c r="AU8" s="151" t="e">
        <f aca="false">+AU5-AU7</f>
        <v>#DIV/0!</v>
      </c>
      <c r="AV8" s="151" t="e">
        <f aca="false">+AV5-AV7</f>
        <v>#DIV/0!</v>
      </c>
      <c r="AW8" s="151" t="e">
        <f aca="false">+AW5-AW7</f>
        <v>#DIV/0!</v>
      </c>
      <c r="AX8" s="151" t="e">
        <f aca="false">+AX5-AX7</f>
        <v>#DIV/0!</v>
      </c>
      <c r="AY8" s="151" t="e">
        <f aca="false">+AY5-AY7</f>
        <v>#DIV/0!</v>
      </c>
      <c r="AZ8" s="151" t="e">
        <f aca="false">+AZ5-AZ7</f>
        <v>#DIV/0!</v>
      </c>
      <c r="BA8" s="151" t="e">
        <f aca="false">+BA5-BA7</f>
        <v>#DIV/0!</v>
      </c>
      <c r="BB8" s="151" t="e">
        <f aca="false">+BB5-BB7</f>
        <v>#DIV/0!</v>
      </c>
      <c r="BC8" s="151" t="e">
        <f aca="false">+BC5-BC7</f>
        <v>#DIV/0!</v>
      </c>
      <c r="BD8" s="151" t="e">
        <f aca="false">+BD5-BD7</f>
        <v>#DIV/0!</v>
      </c>
      <c r="BE8" s="151" t="e">
        <f aca="false">+BE5-BE7</f>
        <v>#DIV/0!</v>
      </c>
      <c r="BF8" s="151" t="e">
        <f aca="false">+BF5-BF7</f>
        <v>#DIV/0!</v>
      </c>
      <c r="BG8" s="151" t="e">
        <f aca="false">+BG5-BG7</f>
        <v>#DIV/0!</v>
      </c>
      <c r="BH8" s="151" t="e">
        <f aca="false">+BH5-BH7</f>
        <v>#DIV/0!</v>
      </c>
      <c r="BI8" s="151" t="e">
        <f aca="false">+BI5-BI7</f>
        <v>#DIV/0!</v>
      </c>
      <c r="BJ8" s="151" t="e">
        <f aca="false">+BJ5-BJ7</f>
        <v>#DIV/0!</v>
      </c>
      <c r="BK8" s="151" t="e">
        <f aca="false">+BK5-BK7</f>
        <v>#DIV/0!</v>
      </c>
      <c r="BL8" s="151" t="e">
        <f aca="false">+BL5-BL7</f>
        <v>#DIV/0!</v>
      </c>
      <c r="BM8" s="151" t="e">
        <f aca="false">+BM5-BM7</f>
        <v>#DIV/0!</v>
      </c>
      <c r="BN8" s="151" t="e">
        <f aca="false">+BN5-BN7</f>
        <v>#DIV/0!</v>
      </c>
      <c r="BO8" s="151" t="e">
        <f aca="false">+BO5-BO7</f>
        <v>#DIV/0!</v>
      </c>
      <c r="BP8" s="151" t="e">
        <f aca="false">+BP5-BP7</f>
        <v>#DIV/0!</v>
      </c>
      <c r="BQ8" s="151" t="e">
        <f aca="false">+BQ5-BQ7</f>
        <v>#DIV/0!</v>
      </c>
      <c r="BR8" s="151" t="e">
        <f aca="false">+BR5-BR7</f>
        <v>#DIV/0!</v>
      </c>
      <c r="BS8" s="151" t="e">
        <f aca="false">+BS5-BS7</f>
        <v>#DIV/0!</v>
      </c>
      <c r="BT8" s="151" t="e">
        <f aca="false">+BT5-BT7</f>
        <v>#DIV/0!</v>
      </c>
      <c r="BU8" s="151" t="e">
        <f aca="false">+BU5-BU7</f>
        <v>#DIV/0!</v>
      </c>
      <c r="BV8" s="151" t="e">
        <f aca="false">+BV5-BV7</f>
        <v>#DIV/0!</v>
      </c>
      <c r="BW8" s="145" t="n">
        <f aca="false">+BW4-BW6</f>
        <v>-16</v>
      </c>
    </row>
    <row r="9" customFormat="false" ht="15" hidden="false" customHeight="false" outlineLevel="0" collapsed="false">
      <c r="A9" s="118"/>
      <c r="B9" s="118"/>
      <c r="C9" s="214"/>
      <c r="D9" s="118"/>
      <c r="E9" s="118"/>
      <c r="F9" s="118"/>
      <c r="G9" s="118"/>
      <c r="H9" s="118"/>
      <c r="I9" s="118"/>
      <c r="J9" s="118"/>
      <c r="K9" s="118"/>
      <c r="L9" s="118"/>
      <c r="M9" s="118"/>
      <c r="N9" s="118"/>
      <c r="O9" s="118"/>
      <c r="R9" s="118"/>
      <c r="S9" s="118"/>
      <c r="T9" s="118"/>
      <c r="U9" s="118"/>
      <c r="V9" s="118"/>
      <c r="W9" s="118"/>
      <c r="X9" s="118"/>
      <c r="Y9" s="118"/>
      <c r="Z9" s="118"/>
      <c r="AA9" s="118"/>
      <c r="AB9" s="118"/>
      <c r="AC9" s="118"/>
      <c r="AD9" s="118"/>
      <c r="AE9" s="118"/>
      <c r="AF9" s="118"/>
      <c r="AG9" s="118"/>
      <c r="AH9" s="118"/>
      <c r="AI9" s="118"/>
      <c r="AJ9" s="118"/>
      <c r="AK9" s="142"/>
      <c r="AL9" s="142"/>
      <c r="AM9" s="147"/>
      <c r="AN9" s="142"/>
      <c r="AO9" s="142"/>
      <c r="AP9" s="142"/>
      <c r="AQ9" s="142"/>
      <c r="AR9" s="142"/>
      <c r="AS9" s="142"/>
      <c r="AT9" s="142"/>
      <c r="AU9" s="142"/>
      <c r="AV9" s="142"/>
      <c r="AW9" s="142"/>
      <c r="AX9" s="142"/>
      <c r="AY9" s="142"/>
      <c r="AZ9" s="142"/>
      <c r="BA9" s="142"/>
      <c r="BB9" s="142"/>
      <c r="BC9" s="142"/>
      <c r="BD9" s="142"/>
      <c r="BE9" s="142"/>
      <c r="BF9" s="142"/>
      <c r="BG9" s="142"/>
      <c r="BH9" s="142"/>
      <c r="BI9" s="142"/>
      <c r="BJ9" s="142"/>
      <c r="BK9" s="142"/>
      <c r="BL9" s="142"/>
      <c r="BM9" s="142"/>
      <c r="BN9" s="142"/>
      <c r="BO9" s="142"/>
      <c r="BP9" s="142"/>
      <c r="BQ9" s="142"/>
      <c r="BR9" s="142"/>
      <c r="BS9" s="142"/>
      <c r="BT9" s="142"/>
      <c r="BU9" s="142"/>
      <c r="BV9" s="142"/>
      <c r="BW9" s="152" t="n">
        <f aca="false">+BW8/BW6</f>
        <v>-1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A4" activeCellId="0" sqref="A4"/>
    </sheetView>
  </sheetViews>
  <sheetFormatPr defaultColWidth="8.6953125" defaultRowHeight="12.75" zeroHeight="false" outlineLevelRow="0" outlineLevelCol="0"/>
  <cols>
    <col collapsed="false" customWidth="true" hidden="false" outlineLevel="0" max="1" min="1" style="0" width="14.57"/>
    <col collapsed="false" customWidth="true" hidden="false" outlineLevel="0" max="2" min="2" style="0" width="15.42"/>
    <col collapsed="false" customWidth="true" hidden="false" outlineLevel="0" max="3" min="3" style="0" width="17"/>
    <col collapsed="false" customWidth="true" hidden="false" outlineLevel="0" max="5" min="5" style="142" width="21.71"/>
    <col collapsed="false" customWidth="true" hidden="false" outlineLevel="0" max="7" min="7" style="0" width="19.57"/>
    <col collapsed="false" customWidth="true" hidden="false" outlineLevel="0" max="8" min="8" style="0" width="17.59"/>
  </cols>
  <sheetData>
    <row r="1" customFormat="false" ht="56.25" hidden="false" customHeight="false" outlineLevel="0" collapsed="false">
      <c r="A1" s="119" t="s">
        <v>11633</v>
      </c>
      <c r="B1" s="119" t="s">
        <v>11645</v>
      </c>
      <c r="C1" s="119" t="s">
        <v>11646</v>
      </c>
      <c r="D1" s="121" t="s">
        <v>11510</v>
      </c>
      <c r="G1" s="153" t="s">
        <v>11636</v>
      </c>
      <c r="H1" s="153" t="e">
        <f aca="false">+IF(SUM(E:E)=0,"OK","Stato opera non congruente")</f>
        <v>#N/A</v>
      </c>
    </row>
    <row r="2" customFormat="false" ht="67.5" hidden="false" customHeight="false" outlineLevel="0" collapsed="false">
      <c r="A2" s="126" t="s">
        <v>11637</v>
      </c>
      <c r="B2" s="126" t="s">
        <v>11647</v>
      </c>
      <c r="C2" s="126" t="s">
        <v>11648</v>
      </c>
      <c r="D2" s="128"/>
      <c r="G2" s="137" t="s">
        <v>11640</v>
      </c>
      <c r="H2" s="137" t="n">
        <f aca="false">+COUNTA(A:A)+COUNTA(B:B)+COUNTA(C:C)-9</f>
        <v>0</v>
      </c>
    </row>
    <row r="3" customFormat="false" ht="12.75" hidden="false" customHeight="false" outlineLevel="0" collapsed="false">
      <c r="A3" s="133" t="s">
        <v>12152</v>
      </c>
      <c r="B3" s="133" t="s">
        <v>12153</v>
      </c>
      <c r="C3" s="133" t="s">
        <v>12154</v>
      </c>
      <c r="D3" s="134"/>
      <c r="E3" s="135" t="s">
        <v>11644</v>
      </c>
    </row>
    <row r="4" customFormat="false" ht="12.75" hidden="false" customHeight="false" outlineLevel="0" collapsed="false">
      <c r="A4" s="118"/>
      <c r="B4" s="118"/>
      <c r="C4" s="118"/>
      <c r="D4" s="118"/>
      <c r="E4" s="156" t="e">
        <f aca="false">+IF(VLOOKUP(A4,Adduttrici!B:Z,25,FALSE())&lt;3,0,1)</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9CCFF"/>
    <pageSetUpPr fitToPage="false"/>
  </sheetPr>
  <dimension ref="A1:D52"/>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3" activeCellId="0" sqref="A33"/>
    </sheetView>
  </sheetViews>
  <sheetFormatPr defaultColWidth="9.1484375" defaultRowHeight="12.75" zeroHeight="false" outlineLevelRow="0" outlineLevelCol="0"/>
  <cols>
    <col collapsed="false" customWidth="true" hidden="false" outlineLevel="0" max="1" min="1" style="35" width="7.87"/>
    <col collapsed="false" customWidth="true" hidden="false" outlineLevel="0" max="2" min="2" style="35" width="32.71"/>
    <col collapsed="false" customWidth="true" hidden="false" outlineLevel="0" max="3" min="3" style="35" width="45.14"/>
    <col collapsed="false" customWidth="true" hidden="false" outlineLevel="0" max="4" min="4" style="35" width="57.71"/>
    <col collapsed="false" customWidth="true" hidden="false" outlineLevel="0" max="5" min="5" style="0" width="9"/>
    <col collapsed="false" customWidth="false" hidden="false" outlineLevel="0" max="1024" min="6" style="35" width="9.13"/>
  </cols>
  <sheetData>
    <row r="1" customFormat="false" ht="12.75" hidden="false" customHeight="true" outlineLevel="0" collapsed="false">
      <c r="A1" s="36" t="s">
        <v>1172</v>
      </c>
      <c r="B1" s="36" t="s">
        <v>1173</v>
      </c>
      <c r="C1" s="36" t="s">
        <v>67</v>
      </c>
      <c r="D1" s="36" t="s">
        <v>1174</v>
      </c>
    </row>
    <row r="2" customFormat="false" ht="12.75" hidden="false" customHeight="true" outlineLevel="0" collapsed="false">
      <c r="A2" s="37" t="n">
        <v>884</v>
      </c>
      <c r="B2" s="38" t="s">
        <v>1175</v>
      </c>
      <c r="C2" s="38" t="s">
        <v>1176</v>
      </c>
      <c r="D2" s="38" t="s">
        <v>1177</v>
      </c>
    </row>
    <row r="3" customFormat="false" ht="12.75" hidden="false" customHeight="true" outlineLevel="0" collapsed="false">
      <c r="A3" s="37" t="n">
        <v>885</v>
      </c>
      <c r="B3" s="38" t="s">
        <v>1175</v>
      </c>
      <c r="C3" s="38" t="s">
        <v>1178</v>
      </c>
      <c r="D3" s="38" t="s">
        <v>1179</v>
      </c>
    </row>
    <row r="4" customFormat="false" ht="12.75" hidden="false" customHeight="true" outlineLevel="0" collapsed="false">
      <c r="A4" s="39" t="n">
        <v>886</v>
      </c>
      <c r="B4" s="40" t="s">
        <v>1180</v>
      </c>
      <c r="C4" s="40" t="s">
        <v>1181</v>
      </c>
      <c r="D4" s="40" t="s">
        <v>1182</v>
      </c>
    </row>
    <row r="5" customFormat="false" ht="12.75" hidden="false" customHeight="true" outlineLevel="0" collapsed="false">
      <c r="A5" s="39" t="n">
        <v>887</v>
      </c>
      <c r="B5" s="40" t="s">
        <v>1180</v>
      </c>
      <c r="C5" s="40" t="s">
        <v>1183</v>
      </c>
      <c r="D5" s="40" t="s">
        <v>1184</v>
      </c>
    </row>
    <row r="6" customFormat="false" ht="12.75" hidden="false" customHeight="true" outlineLevel="0" collapsed="false">
      <c r="A6" s="37" t="n">
        <v>888</v>
      </c>
      <c r="B6" s="38" t="s">
        <v>1185</v>
      </c>
      <c r="C6" s="38" t="s">
        <v>1186</v>
      </c>
      <c r="D6" s="38" t="s">
        <v>1187</v>
      </c>
    </row>
    <row r="7" customFormat="false" ht="12.75" hidden="false" customHeight="true" outlineLevel="0" collapsed="false">
      <c r="A7" s="37" t="n">
        <v>889</v>
      </c>
      <c r="B7" s="38" t="s">
        <v>1185</v>
      </c>
      <c r="C7" s="38" t="s">
        <v>1188</v>
      </c>
      <c r="D7" s="38" t="s">
        <v>1189</v>
      </c>
    </row>
    <row r="8" customFormat="false" ht="12.75" hidden="false" customHeight="true" outlineLevel="0" collapsed="false">
      <c r="A8" s="39" t="n">
        <v>890</v>
      </c>
      <c r="B8" s="40" t="s">
        <v>1190</v>
      </c>
      <c r="C8" s="40" t="s">
        <v>1191</v>
      </c>
      <c r="D8" s="40" t="s">
        <v>1192</v>
      </c>
    </row>
    <row r="9" customFormat="false" ht="12.75" hidden="false" customHeight="true" outlineLevel="0" collapsed="false">
      <c r="A9" s="39" t="n">
        <v>891</v>
      </c>
      <c r="B9" s="40" t="s">
        <v>1190</v>
      </c>
      <c r="C9" s="40" t="s">
        <v>1193</v>
      </c>
      <c r="D9" s="40" t="s">
        <v>1194</v>
      </c>
    </row>
    <row r="10" customFormat="false" ht="12.75" hidden="false" customHeight="true" outlineLevel="0" collapsed="false">
      <c r="A10" s="37" t="n">
        <v>892</v>
      </c>
      <c r="B10" s="38" t="s">
        <v>1195</v>
      </c>
      <c r="C10" s="38" t="s">
        <v>1196</v>
      </c>
      <c r="D10" s="38" t="s">
        <v>1197</v>
      </c>
    </row>
    <row r="11" customFormat="false" ht="12.75" hidden="false" customHeight="true" outlineLevel="0" collapsed="false">
      <c r="A11" s="37" t="n">
        <v>893</v>
      </c>
      <c r="B11" s="38" t="s">
        <v>1195</v>
      </c>
      <c r="C11" s="38" t="s">
        <v>1198</v>
      </c>
      <c r="D11" s="38" t="s">
        <v>1199</v>
      </c>
    </row>
    <row r="12" customFormat="false" ht="12.75" hidden="false" customHeight="true" outlineLevel="0" collapsed="false">
      <c r="A12" s="39" t="n">
        <v>894</v>
      </c>
      <c r="B12" s="40" t="s">
        <v>1200</v>
      </c>
      <c r="C12" s="40" t="s">
        <v>1201</v>
      </c>
      <c r="D12" s="40" t="s">
        <v>1202</v>
      </c>
    </row>
    <row r="13" customFormat="false" ht="12.75" hidden="false" customHeight="true" outlineLevel="0" collapsed="false">
      <c r="A13" s="39" t="n">
        <v>895</v>
      </c>
      <c r="B13" s="40" t="s">
        <v>1200</v>
      </c>
      <c r="C13" s="40" t="s">
        <v>1203</v>
      </c>
      <c r="D13" s="40" t="s">
        <v>1204</v>
      </c>
    </row>
    <row r="14" customFormat="false" ht="12.75" hidden="false" customHeight="true" outlineLevel="0" collapsed="false">
      <c r="A14" s="37" t="n">
        <v>896</v>
      </c>
      <c r="B14" s="38" t="s">
        <v>1205</v>
      </c>
      <c r="C14" s="38" t="s">
        <v>1206</v>
      </c>
      <c r="D14" s="38" t="s">
        <v>1207</v>
      </c>
    </row>
    <row r="15" customFormat="false" ht="12.75" hidden="false" customHeight="true" outlineLevel="0" collapsed="false">
      <c r="A15" s="37" t="n">
        <v>897</v>
      </c>
      <c r="B15" s="38" t="s">
        <v>1205</v>
      </c>
      <c r="C15" s="38" t="s">
        <v>1208</v>
      </c>
      <c r="D15" s="38" t="s">
        <v>1209</v>
      </c>
    </row>
    <row r="16" customFormat="false" ht="12.75" hidden="false" customHeight="true" outlineLevel="0" collapsed="false">
      <c r="A16" s="39" t="n">
        <v>898</v>
      </c>
      <c r="B16" s="40" t="s">
        <v>1210</v>
      </c>
      <c r="C16" s="40" t="s">
        <v>1211</v>
      </c>
      <c r="D16" s="40" t="s">
        <v>1212</v>
      </c>
    </row>
    <row r="17" customFormat="false" ht="12.75" hidden="false" customHeight="true" outlineLevel="0" collapsed="false">
      <c r="A17" s="39" t="n">
        <v>899</v>
      </c>
      <c r="B17" s="40" t="s">
        <v>1210</v>
      </c>
      <c r="C17" s="40" t="s">
        <v>1213</v>
      </c>
      <c r="D17" s="40" t="s">
        <v>1214</v>
      </c>
    </row>
    <row r="18" customFormat="false" ht="12.75" hidden="false" customHeight="true" outlineLevel="0" collapsed="false">
      <c r="A18" s="37" t="n">
        <v>900</v>
      </c>
      <c r="B18" s="38" t="s">
        <v>1215</v>
      </c>
      <c r="C18" s="38" t="s">
        <v>1216</v>
      </c>
      <c r="D18" s="38" t="s">
        <v>1217</v>
      </c>
    </row>
    <row r="19" customFormat="false" ht="12.75" hidden="false" customHeight="true" outlineLevel="0" collapsed="false">
      <c r="A19" s="37" t="n">
        <v>901</v>
      </c>
      <c r="B19" s="38" t="s">
        <v>1215</v>
      </c>
      <c r="C19" s="38" t="s">
        <v>1203</v>
      </c>
      <c r="D19" s="38" t="s">
        <v>1218</v>
      </c>
    </row>
    <row r="20" customFormat="false" ht="12.75" hidden="false" customHeight="true" outlineLevel="0" collapsed="false">
      <c r="A20" s="39" t="n">
        <v>902</v>
      </c>
      <c r="B20" s="40" t="s">
        <v>1219</v>
      </c>
      <c r="C20" s="40" t="s">
        <v>1220</v>
      </c>
      <c r="D20" s="40" t="s">
        <v>1221</v>
      </c>
    </row>
    <row r="21" customFormat="false" ht="12.75" hidden="false" customHeight="true" outlineLevel="0" collapsed="false">
      <c r="A21" s="39" t="n">
        <v>903</v>
      </c>
      <c r="B21" s="40" t="s">
        <v>1219</v>
      </c>
      <c r="C21" s="40" t="s">
        <v>1222</v>
      </c>
      <c r="D21" s="40" t="s">
        <v>1223</v>
      </c>
    </row>
    <row r="22" customFormat="false" ht="12.75" hidden="false" customHeight="true" outlineLevel="0" collapsed="false">
      <c r="A22" s="37" t="n">
        <v>904</v>
      </c>
      <c r="B22" s="38" t="s">
        <v>1224</v>
      </c>
      <c r="C22" s="38" t="s">
        <v>1225</v>
      </c>
      <c r="D22" s="38" t="s">
        <v>1226</v>
      </c>
    </row>
    <row r="23" customFormat="false" ht="12.75" hidden="false" customHeight="true" outlineLevel="0" collapsed="false">
      <c r="A23" s="37" t="n">
        <v>905</v>
      </c>
      <c r="B23" s="38" t="s">
        <v>1224</v>
      </c>
      <c r="C23" s="38" t="s">
        <v>1227</v>
      </c>
      <c r="D23" s="38" t="s">
        <v>1228</v>
      </c>
    </row>
    <row r="24" customFormat="false" ht="12.75" hidden="false" customHeight="true" outlineLevel="0" collapsed="false">
      <c r="A24" s="41" t="n">
        <v>906</v>
      </c>
      <c r="B24" s="42" t="s">
        <v>1229</v>
      </c>
      <c r="C24" s="42" t="s">
        <v>1230</v>
      </c>
      <c r="D24" s="42" t="s">
        <v>1231</v>
      </c>
    </row>
    <row r="25" customFormat="false" ht="12.75" hidden="false" customHeight="true" outlineLevel="0" collapsed="false">
      <c r="A25" s="41" t="n">
        <v>907</v>
      </c>
      <c r="B25" s="42" t="s">
        <v>1229</v>
      </c>
      <c r="C25" s="42" t="s">
        <v>1232</v>
      </c>
      <c r="D25" s="42" t="s">
        <v>1233</v>
      </c>
    </row>
    <row r="26" customFormat="false" ht="12.75" hidden="false" customHeight="true" outlineLevel="0" collapsed="false">
      <c r="A26" s="41" t="n">
        <v>908</v>
      </c>
      <c r="B26" s="42" t="s">
        <v>1229</v>
      </c>
      <c r="C26" s="42" t="s">
        <v>1234</v>
      </c>
      <c r="D26" s="42" t="s">
        <v>1235</v>
      </c>
    </row>
    <row r="27" customFormat="false" ht="12.75" hidden="false" customHeight="true" outlineLevel="0" collapsed="false">
      <c r="A27" s="41" t="n">
        <v>909</v>
      </c>
      <c r="B27" s="42" t="s">
        <v>1229</v>
      </c>
      <c r="C27" s="42" t="s">
        <v>1236</v>
      </c>
      <c r="D27" s="42" t="s">
        <v>1237</v>
      </c>
    </row>
    <row r="28" customFormat="false" ht="12.75" hidden="false" customHeight="true" outlineLevel="0" collapsed="false">
      <c r="A28" s="37" t="n">
        <v>910</v>
      </c>
      <c r="B28" s="38" t="s">
        <v>1238</v>
      </c>
      <c r="C28" s="38" t="s">
        <v>1239</v>
      </c>
      <c r="D28" s="38" t="s">
        <v>1240</v>
      </c>
    </row>
    <row r="29" customFormat="false" ht="12.75" hidden="false" customHeight="true" outlineLevel="0" collapsed="false">
      <c r="A29" s="37" t="n">
        <v>911</v>
      </c>
      <c r="B29" s="38" t="s">
        <v>1238</v>
      </c>
      <c r="C29" s="38" t="s">
        <v>1241</v>
      </c>
      <c r="D29" s="38" t="s">
        <v>1242</v>
      </c>
    </row>
    <row r="30" customFormat="false" ht="12.75" hidden="false" customHeight="true" outlineLevel="0" collapsed="false">
      <c r="A30" s="39" t="n">
        <v>912</v>
      </c>
      <c r="B30" s="40" t="s">
        <v>1243</v>
      </c>
      <c r="C30" s="40" t="s">
        <v>1244</v>
      </c>
      <c r="D30" s="40" t="s">
        <v>1245</v>
      </c>
    </row>
    <row r="31" customFormat="false" ht="12.75" hidden="false" customHeight="true" outlineLevel="0" collapsed="false">
      <c r="A31" s="39" t="n">
        <v>913</v>
      </c>
      <c r="B31" s="40" t="s">
        <v>1243</v>
      </c>
      <c r="C31" s="40" t="s">
        <v>1225</v>
      </c>
      <c r="D31" s="40" t="s">
        <v>1226</v>
      </c>
    </row>
    <row r="32" customFormat="false" ht="12.75" hidden="false" customHeight="true" outlineLevel="0" collapsed="false">
      <c r="A32" s="39" t="n">
        <v>914</v>
      </c>
      <c r="B32" s="40" t="s">
        <v>1243</v>
      </c>
      <c r="C32" s="40" t="s">
        <v>1246</v>
      </c>
      <c r="D32" s="40" t="s">
        <v>1247</v>
      </c>
    </row>
    <row r="33" customFormat="false" ht="12.75" hidden="false" customHeight="true" outlineLevel="0" collapsed="false">
      <c r="A33" s="39" t="n">
        <v>915</v>
      </c>
      <c r="B33" s="40" t="s">
        <v>1243</v>
      </c>
      <c r="C33" s="40" t="s">
        <v>1248</v>
      </c>
      <c r="D33" s="40" t="s">
        <v>1249</v>
      </c>
    </row>
    <row r="34" customFormat="false" ht="12.75" hidden="false" customHeight="true" outlineLevel="0" collapsed="false">
      <c r="A34" s="39" t="n">
        <v>916</v>
      </c>
      <c r="B34" s="40" t="s">
        <v>1243</v>
      </c>
      <c r="C34" s="40" t="s">
        <v>1250</v>
      </c>
      <c r="D34" s="40" t="s">
        <v>1251</v>
      </c>
    </row>
    <row r="35" customFormat="false" ht="12.75" hidden="false" customHeight="true" outlineLevel="0" collapsed="false">
      <c r="A35" s="37" t="n">
        <v>917</v>
      </c>
      <c r="B35" s="38" t="s">
        <v>1252</v>
      </c>
      <c r="C35" s="38" t="s">
        <v>1253</v>
      </c>
      <c r="D35" s="38" t="s">
        <v>1254</v>
      </c>
    </row>
    <row r="36" customFormat="false" ht="12.75" hidden="false" customHeight="true" outlineLevel="0" collapsed="false">
      <c r="A36" s="37" t="n">
        <v>918</v>
      </c>
      <c r="B36" s="38" t="s">
        <v>1252</v>
      </c>
      <c r="C36" s="38" t="s">
        <v>1255</v>
      </c>
      <c r="D36" s="38" t="s">
        <v>1256</v>
      </c>
    </row>
    <row r="37" customFormat="false" ht="12.75" hidden="false" customHeight="true" outlineLevel="0" collapsed="false">
      <c r="A37" s="39" t="n">
        <v>919</v>
      </c>
      <c r="B37" s="40" t="s">
        <v>1257</v>
      </c>
      <c r="C37" s="40" t="s">
        <v>1258</v>
      </c>
      <c r="D37" s="40" t="s">
        <v>1259</v>
      </c>
    </row>
    <row r="38" customFormat="false" ht="12.75" hidden="false" customHeight="true" outlineLevel="0" collapsed="false">
      <c r="A38" s="39" t="n">
        <v>920</v>
      </c>
      <c r="B38" s="40" t="s">
        <v>1257</v>
      </c>
      <c r="C38" s="40" t="s">
        <v>1260</v>
      </c>
      <c r="D38" s="40" t="s">
        <v>1261</v>
      </c>
    </row>
    <row r="39" customFormat="false" ht="12.75" hidden="false" customHeight="true" outlineLevel="0" collapsed="false">
      <c r="A39" s="37" t="n">
        <v>921</v>
      </c>
      <c r="B39" s="38" t="s">
        <v>1262</v>
      </c>
      <c r="C39" s="38" t="s">
        <v>1263</v>
      </c>
      <c r="D39" s="38" t="s">
        <v>1264</v>
      </c>
    </row>
    <row r="40" customFormat="false" ht="12.75" hidden="false" customHeight="true" outlineLevel="0" collapsed="false">
      <c r="A40" s="37" t="n">
        <v>922</v>
      </c>
      <c r="B40" s="38" t="s">
        <v>1262</v>
      </c>
      <c r="C40" s="38" t="s">
        <v>1265</v>
      </c>
      <c r="D40" s="38" t="s">
        <v>1266</v>
      </c>
    </row>
    <row r="41" customFormat="false" ht="12.75" hidden="false" customHeight="true" outlineLevel="0" collapsed="false">
      <c r="A41" s="39" t="n">
        <v>923</v>
      </c>
      <c r="B41" s="40" t="s">
        <v>1267</v>
      </c>
      <c r="C41" s="40" t="s">
        <v>1268</v>
      </c>
      <c r="D41" s="40" t="s">
        <v>1269</v>
      </c>
    </row>
    <row r="42" customFormat="false" ht="12.75" hidden="false" customHeight="true" outlineLevel="0" collapsed="false">
      <c r="A42" s="39" t="n">
        <v>924</v>
      </c>
      <c r="B42" s="40" t="s">
        <v>1267</v>
      </c>
      <c r="C42" s="40" t="s">
        <v>1270</v>
      </c>
      <c r="D42" s="40" t="s">
        <v>1271</v>
      </c>
    </row>
    <row r="43" customFormat="false" ht="12.75" hidden="false" customHeight="true" outlineLevel="0" collapsed="false">
      <c r="A43" s="37" t="n">
        <v>925</v>
      </c>
      <c r="B43" s="38" t="s">
        <v>1272</v>
      </c>
      <c r="C43" s="38" t="s">
        <v>1273</v>
      </c>
      <c r="D43" s="38" t="s">
        <v>1274</v>
      </c>
    </row>
    <row r="44" customFormat="false" ht="12.75" hidden="false" customHeight="true" outlineLevel="0" collapsed="false">
      <c r="A44" s="37" t="n">
        <v>926</v>
      </c>
      <c r="B44" s="38" t="s">
        <v>1272</v>
      </c>
      <c r="C44" s="38" t="s">
        <v>1275</v>
      </c>
      <c r="D44" s="38" t="s">
        <v>1276</v>
      </c>
    </row>
    <row r="45" customFormat="false" ht="12.75" hidden="false" customHeight="true" outlineLevel="0" collapsed="false">
      <c r="A45" s="39" t="n">
        <v>927</v>
      </c>
      <c r="B45" s="40" t="s">
        <v>1277</v>
      </c>
      <c r="C45" s="40" t="s">
        <v>1278</v>
      </c>
      <c r="D45" s="40" t="s">
        <v>1279</v>
      </c>
    </row>
    <row r="46" customFormat="false" ht="12.75" hidden="false" customHeight="true" outlineLevel="0" collapsed="false">
      <c r="A46" s="39" t="n">
        <v>928</v>
      </c>
      <c r="B46" s="40" t="s">
        <v>1277</v>
      </c>
      <c r="C46" s="40" t="s">
        <v>1280</v>
      </c>
      <c r="D46" s="40" t="s">
        <v>1281</v>
      </c>
    </row>
    <row r="47" customFormat="false" ht="12.75" hidden="false" customHeight="true" outlineLevel="0" collapsed="false">
      <c r="A47" s="37" t="n">
        <v>929</v>
      </c>
      <c r="B47" s="38" t="s">
        <v>1282</v>
      </c>
      <c r="C47" s="38" t="s">
        <v>1283</v>
      </c>
      <c r="D47" s="38" t="s">
        <v>1284</v>
      </c>
    </row>
    <row r="48" customFormat="false" ht="12.75" hidden="false" customHeight="true" outlineLevel="0" collapsed="false">
      <c r="A48" s="37" t="n">
        <v>930</v>
      </c>
      <c r="B48" s="38" t="s">
        <v>1282</v>
      </c>
      <c r="C48" s="38" t="s">
        <v>1285</v>
      </c>
      <c r="D48" s="38" t="s">
        <v>1286</v>
      </c>
    </row>
    <row r="49" customFormat="false" ht="12.75" hidden="false" customHeight="true" outlineLevel="0" collapsed="false">
      <c r="A49" s="39" t="n">
        <v>931</v>
      </c>
      <c r="B49" s="40" t="s">
        <v>1287</v>
      </c>
      <c r="C49" s="40" t="s">
        <v>1288</v>
      </c>
      <c r="D49" s="40" t="s">
        <v>1289</v>
      </c>
    </row>
    <row r="50" customFormat="false" ht="12.75" hidden="false" customHeight="true" outlineLevel="0" collapsed="false">
      <c r="A50" s="39" t="n">
        <v>932</v>
      </c>
      <c r="B50" s="40" t="s">
        <v>1287</v>
      </c>
      <c r="C50" s="40" t="s">
        <v>1290</v>
      </c>
      <c r="D50" s="40" t="s">
        <v>1291</v>
      </c>
    </row>
    <row r="51" customFormat="false" ht="12.75" hidden="false" customHeight="true" outlineLevel="0" collapsed="false">
      <c r="A51" s="37" t="n">
        <v>933</v>
      </c>
      <c r="B51" s="38" t="s">
        <v>1292</v>
      </c>
      <c r="C51" s="38" t="s">
        <v>1293</v>
      </c>
      <c r="D51" s="38" t="s">
        <v>1294</v>
      </c>
    </row>
    <row r="52" customFormat="false" ht="12.75" hidden="false" customHeight="true" outlineLevel="0" collapsed="false">
      <c r="A52" s="37" t="n">
        <v>934</v>
      </c>
      <c r="B52" s="38" t="s">
        <v>1292</v>
      </c>
      <c r="C52" s="38" t="s">
        <v>1295</v>
      </c>
      <c r="D52" s="38" t="s">
        <v>1296</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8.6953125" defaultRowHeight="12.75" zeroHeight="false" outlineLevelRow="0" outlineLevelCol="0"/>
  <cols>
    <col collapsed="false" customWidth="true" hidden="false" outlineLevel="0" max="1" min="1" style="0" width="17.86"/>
    <col collapsed="false" customWidth="true" hidden="false" outlineLevel="0" max="2" min="2" style="0" width="15"/>
    <col collapsed="false" customWidth="true" hidden="false" outlineLevel="0" max="6" min="6" style="0" width="17"/>
    <col collapsed="false" customWidth="true" hidden="false" outlineLevel="0" max="7" min="7" style="0" width="20.71"/>
  </cols>
  <sheetData>
    <row r="1" customFormat="false" ht="56.25" hidden="false" customHeight="false" outlineLevel="0" collapsed="false">
      <c r="A1" s="119" t="s">
        <v>11633</v>
      </c>
      <c r="B1" s="119" t="s">
        <v>11466</v>
      </c>
      <c r="C1" s="121" t="s">
        <v>11510</v>
      </c>
    </row>
    <row r="2" customFormat="false" ht="45" hidden="false" customHeight="false" outlineLevel="0" collapsed="false">
      <c r="A2" s="126" t="s">
        <v>11637</v>
      </c>
      <c r="B2" s="126" t="s">
        <v>11523</v>
      </c>
      <c r="C2" s="128"/>
      <c r="F2" s="137" t="s">
        <v>11640</v>
      </c>
      <c r="G2" s="137" t="n">
        <f aca="false">+COUNTA(A:A)+COUNTA(B:B)-6</f>
        <v>0</v>
      </c>
    </row>
    <row r="3" customFormat="false" ht="12.75" hidden="false" customHeight="false" outlineLevel="0" collapsed="false">
      <c r="A3" s="133" t="s">
        <v>12155</v>
      </c>
      <c r="B3" s="133" t="s">
        <v>12156</v>
      </c>
      <c r="C3" s="134"/>
    </row>
  </sheetData>
  <conditionalFormatting sqref="C4:C760">
    <cfRule type="duplicateValues" priority="2" aboveAverage="0" equalAverage="0" bottom="0" percent="0" rank="0" text="" dxfId="1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O9"/>
  <sheetViews>
    <sheetView showFormulas="false" showGridLines="true" showRowColHeaders="true" showZeros="true" rightToLeft="false" tabSelected="false" showOutlineSymbols="true" defaultGridColor="true" view="normal" topLeftCell="BL1" colorId="64" zoomScale="90" zoomScaleNormal="90" zoomScalePageLayoutView="100" workbookViewId="0">
      <selection pane="topLeft" activeCell="A4" activeCellId="0" sqref="A4"/>
    </sheetView>
  </sheetViews>
  <sheetFormatPr defaultColWidth="10.72265625" defaultRowHeight="12.75" zeroHeight="false" outlineLevelRow="0" outlineLevelCol="0"/>
  <cols>
    <col collapsed="false" customWidth="true" hidden="false" outlineLevel="0" max="1" min="1" style="0" width="12.42"/>
    <col collapsed="false" customWidth="true" hidden="false" outlineLevel="0" max="2" min="2" style="0" width="9"/>
    <col collapsed="false" customWidth="true" hidden="false" outlineLevel="0" max="3" min="3" style="0" width="37.14"/>
    <col collapsed="false" customWidth="true" hidden="false" outlineLevel="0" max="5" min="4" style="0" width="12.57"/>
    <col collapsed="false" customWidth="true" hidden="false" outlineLevel="0" max="7" min="6" style="0" width="9"/>
    <col collapsed="false" customWidth="true" hidden="false" outlineLevel="0" max="8" min="8" style="0" width="33"/>
    <col collapsed="false" customWidth="true" hidden="false" outlineLevel="0" max="26" min="9" style="0" width="9"/>
    <col collapsed="false" customWidth="true" hidden="false" outlineLevel="0" max="27" min="27" style="0" width="11.3"/>
    <col collapsed="false" customWidth="true" hidden="false" outlineLevel="0" max="30" min="28" style="0" width="8.29"/>
    <col collapsed="false" customWidth="true" hidden="false" outlineLevel="0" max="31" min="31" style="215" width="17.59"/>
    <col collapsed="false" customWidth="true" hidden="false" outlineLevel="0" max="32" min="32" style="0" width="16.14"/>
    <col collapsed="false" customWidth="true" hidden="false" outlineLevel="0" max="33" min="33" style="0" width="22.86"/>
    <col collapsed="false" customWidth="true" hidden="false" outlineLevel="0" max="34" min="34" style="118" width="19.71"/>
    <col collapsed="false" customWidth="true" hidden="false" outlineLevel="0" max="35" min="35" style="0" width="16.29"/>
    <col collapsed="false" customWidth="true" hidden="false" outlineLevel="0" max="36" min="36" style="0" width="24.15"/>
    <col collapsed="false" customWidth="true" hidden="false" outlineLevel="0" max="37" min="37" style="0" width="28.14"/>
    <col collapsed="false" customWidth="true" hidden="false" outlineLevel="0" max="38" min="38" style="0" width="13.86"/>
    <col collapsed="false" customWidth="true" hidden="false" outlineLevel="0" max="41" min="39" style="0" width="9.13"/>
    <col collapsed="false" customWidth="true" hidden="false" outlineLevel="0" max="42" min="42" style="0" width="13.14"/>
    <col collapsed="false" customWidth="true" hidden="false" outlineLevel="0" max="43" min="43" style="0" width="12.29"/>
    <col collapsed="false" customWidth="false" hidden="false" outlineLevel="0" max="63" min="44" style="118" width="10.71"/>
    <col collapsed="false" customWidth="true" hidden="false" outlineLevel="0" max="64" min="64" style="118" width="14.15"/>
    <col collapsed="false" customWidth="false" hidden="false" outlineLevel="0" max="65" min="65" style="118" width="10.71"/>
    <col collapsed="false" customWidth="true" hidden="false" outlineLevel="0" max="66" min="66" style="118" width="42.71"/>
    <col collapsed="false" customWidth="true" hidden="false" outlineLevel="0" max="67" min="67" style="118" width="44"/>
    <col collapsed="false" customWidth="false" hidden="false" outlineLevel="0" max="1024" min="68" style="118" width="10.71"/>
  </cols>
  <sheetData>
    <row r="1" s="130" customFormat="true" ht="67.5" hidden="false" customHeight="false" outlineLevel="0" collapsed="false">
      <c r="A1" s="119" t="s">
        <v>11456</v>
      </c>
      <c r="B1" s="119" t="s">
        <v>11457</v>
      </c>
      <c r="C1" s="119" t="s">
        <v>11458</v>
      </c>
      <c r="D1" s="119" t="s">
        <v>11459</v>
      </c>
      <c r="E1" s="119" t="s">
        <v>11460</v>
      </c>
      <c r="F1" s="119" t="s">
        <v>11461</v>
      </c>
      <c r="G1" s="120" t="s">
        <v>11462</v>
      </c>
      <c r="H1" s="120" t="s">
        <v>11463</v>
      </c>
      <c r="I1" s="119" t="s">
        <v>11464</v>
      </c>
      <c r="J1" s="119" t="s">
        <v>11465</v>
      </c>
      <c r="K1" s="119" t="s">
        <v>11466</v>
      </c>
      <c r="L1" s="119" t="s">
        <v>11473</v>
      </c>
      <c r="M1" s="119" t="s">
        <v>11474</v>
      </c>
      <c r="N1" s="119" t="s">
        <v>11475</v>
      </c>
      <c r="O1" s="119" t="s">
        <v>12157</v>
      </c>
      <c r="P1" s="119" t="s">
        <v>12158</v>
      </c>
      <c r="Q1" s="119" t="s">
        <v>12159</v>
      </c>
      <c r="R1" s="119" t="s">
        <v>12160</v>
      </c>
      <c r="S1" s="119" t="s">
        <v>11491</v>
      </c>
      <c r="T1" s="119" t="s">
        <v>12161</v>
      </c>
      <c r="U1" s="119" t="s">
        <v>11492</v>
      </c>
      <c r="V1" s="119" t="s">
        <v>11496</v>
      </c>
      <c r="W1" s="119" t="s">
        <v>11497</v>
      </c>
      <c r="X1" s="119" t="s">
        <v>11498</v>
      </c>
      <c r="Y1" s="119" t="s">
        <v>11499</v>
      </c>
      <c r="Z1" s="119" t="s">
        <v>11501</v>
      </c>
      <c r="AA1" s="119" t="s">
        <v>11502</v>
      </c>
      <c r="AB1" s="119" t="s">
        <v>12162</v>
      </c>
      <c r="AC1" s="119" t="s">
        <v>11509</v>
      </c>
      <c r="AD1" s="121" t="s">
        <v>11510</v>
      </c>
      <c r="AE1" s="135"/>
      <c r="AG1" s="138"/>
      <c r="AI1" s="122"/>
      <c r="AJ1" s="122" t="s">
        <v>11511</v>
      </c>
      <c r="AK1" s="122" t="n">
        <f aca="false">+COUNTA(B:B)-3</f>
        <v>0</v>
      </c>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N1" s="125" t="s">
        <v>11512</v>
      </c>
      <c r="BO1" s="125" t="str">
        <f aca="false">IF(SUM(AE:AE)=SUM(AF:AF),"OK","Errore: ripetizione codice origine")</f>
        <v>OK</v>
      </c>
    </row>
    <row r="2" s="158" customFormat="true" ht="78.75" hidden="false" customHeight="false" outlineLevel="0" collapsed="false">
      <c r="A2" s="126" t="s">
        <v>12163</v>
      </c>
      <c r="B2" s="126" t="s">
        <v>11514</v>
      </c>
      <c r="C2" s="126" t="s">
        <v>11515</v>
      </c>
      <c r="D2" s="126" t="s">
        <v>11516</v>
      </c>
      <c r="E2" s="126" t="s">
        <v>11517</v>
      </c>
      <c r="F2" s="126" t="s">
        <v>11518</v>
      </c>
      <c r="G2" s="127" t="s">
        <v>11519</v>
      </c>
      <c r="H2" s="127" t="s">
        <v>11520</v>
      </c>
      <c r="I2" s="126" t="s">
        <v>11521</v>
      </c>
      <c r="J2" s="126" t="s">
        <v>11522</v>
      </c>
      <c r="K2" s="126" t="s">
        <v>11523</v>
      </c>
      <c r="L2" s="126" t="s">
        <v>11530</v>
      </c>
      <c r="M2" s="126" t="s">
        <v>11531</v>
      </c>
      <c r="N2" s="126" t="s">
        <v>11532</v>
      </c>
      <c r="O2" s="126" t="s">
        <v>12164</v>
      </c>
      <c r="P2" s="126" t="s">
        <v>12165</v>
      </c>
      <c r="Q2" s="126" t="s">
        <v>12166</v>
      </c>
      <c r="R2" s="126" t="s">
        <v>12167</v>
      </c>
      <c r="S2" s="126" t="s">
        <v>11548</v>
      </c>
      <c r="T2" s="126" t="s">
        <v>12168</v>
      </c>
      <c r="U2" s="126" t="s">
        <v>11549</v>
      </c>
      <c r="V2" s="126" t="s">
        <v>11553</v>
      </c>
      <c r="W2" s="126" t="s">
        <v>11554</v>
      </c>
      <c r="X2" s="126" t="s">
        <v>11555</v>
      </c>
      <c r="Y2" s="126" t="s">
        <v>11556</v>
      </c>
      <c r="Z2" s="126" t="s">
        <v>11558</v>
      </c>
      <c r="AA2" s="126" t="s">
        <v>11559</v>
      </c>
      <c r="AB2" s="126" t="s">
        <v>12169</v>
      </c>
      <c r="AC2" s="126" t="s">
        <v>11566</v>
      </c>
      <c r="AD2" s="128"/>
      <c r="AE2" s="135"/>
      <c r="AF2" s="129"/>
      <c r="AG2" s="138"/>
      <c r="AI2" s="122"/>
      <c r="AJ2" s="122" t="s">
        <v>11567</v>
      </c>
      <c r="AK2" s="122" t="n">
        <f aca="false">+COUNTA([2]Accumuli!B$1:B$1048576)-3</f>
        <v>1</v>
      </c>
      <c r="AL2" s="122"/>
      <c r="AM2" s="122"/>
      <c r="AN2" s="122"/>
      <c r="AO2" s="122"/>
      <c r="AP2" s="122"/>
      <c r="AQ2" s="122"/>
      <c r="AR2" s="122"/>
      <c r="AS2" s="122"/>
      <c r="AT2" s="122"/>
      <c r="AU2" s="122"/>
      <c r="AV2" s="122"/>
      <c r="AW2" s="122"/>
      <c r="AX2" s="122"/>
      <c r="AY2" s="122"/>
      <c r="AZ2" s="122"/>
      <c r="BA2" s="122"/>
      <c r="BB2" s="122"/>
      <c r="BC2" s="122"/>
      <c r="BD2" s="122"/>
      <c r="BE2" s="122"/>
      <c r="BF2" s="122"/>
      <c r="BG2" s="122"/>
      <c r="BH2" s="122"/>
      <c r="BI2" s="122"/>
      <c r="BJ2" s="122"/>
      <c r="BK2" s="122"/>
      <c r="BN2" s="132" t="s">
        <v>11665</v>
      </c>
      <c r="BO2" s="132" t="str">
        <f aca="false">+IF(SUM(AG:AG)=0,"OK","NO, stato nuove opere non congruente")</f>
        <v>OK</v>
      </c>
    </row>
    <row r="3" s="130" customFormat="true" ht="63.75" hidden="false" customHeight="false" outlineLevel="0" collapsed="false">
      <c r="A3" s="133" t="n">
        <v>43500</v>
      </c>
      <c r="B3" s="133" t="s">
        <v>12170</v>
      </c>
      <c r="C3" s="133" t="s">
        <v>12171</v>
      </c>
      <c r="D3" s="133" t="s">
        <v>12172</v>
      </c>
      <c r="E3" s="133" t="s">
        <v>12173</v>
      </c>
      <c r="F3" s="133" t="s">
        <v>12174</v>
      </c>
      <c r="G3" s="133" t="n">
        <v>112800</v>
      </c>
      <c r="H3" s="133" t="n">
        <v>112900</v>
      </c>
      <c r="I3" s="133" t="s">
        <v>12175</v>
      </c>
      <c r="J3" s="133" t="s">
        <v>12176</v>
      </c>
      <c r="K3" s="133" t="s">
        <v>12177</v>
      </c>
      <c r="L3" s="133" t="s">
        <v>12178</v>
      </c>
      <c r="M3" s="133" t="s">
        <v>12179</v>
      </c>
      <c r="N3" s="133" t="s">
        <v>12180</v>
      </c>
      <c r="O3" s="133" t="s">
        <v>12181</v>
      </c>
      <c r="P3" s="133" t="s">
        <v>12182</v>
      </c>
      <c r="Q3" s="133" t="s">
        <v>12183</v>
      </c>
      <c r="R3" s="133" t="s">
        <v>12184</v>
      </c>
      <c r="S3" s="133" t="s">
        <v>12185</v>
      </c>
      <c r="T3" s="133" t="s">
        <v>12186</v>
      </c>
      <c r="U3" s="133" t="s">
        <v>12187</v>
      </c>
      <c r="V3" s="133" t="s">
        <v>12188</v>
      </c>
      <c r="W3" s="133" t="s">
        <v>12189</v>
      </c>
      <c r="X3" s="133" t="s">
        <v>12190</v>
      </c>
      <c r="Y3" s="133" t="s">
        <v>12191</v>
      </c>
      <c r="Z3" s="133" t="s">
        <v>12192</v>
      </c>
      <c r="AA3" s="133" t="s">
        <v>12193</v>
      </c>
      <c r="AB3" s="133" t="s">
        <v>12194</v>
      </c>
      <c r="AC3" s="133" t="s">
        <v>12195</v>
      </c>
      <c r="AD3" s="134"/>
      <c r="AE3" s="135" t="s">
        <v>11620</v>
      </c>
      <c r="AF3" s="136" t="s">
        <v>11621</v>
      </c>
      <c r="AG3" s="135" t="s">
        <v>11622</v>
      </c>
      <c r="AH3" s="135" t="s">
        <v>12196</v>
      </c>
      <c r="AI3" s="122" t="s">
        <v>11625</v>
      </c>
      <c r="AJ3" s="122" t="str">
        <f aca="false">+A1</f>
        <v>codice opera [idt]</v>
      </c>
      <c r="AK3" s="122" t="str">
        <f aca="false">+B1</f>
        <v>codice origine [testo]</v>
      </c>
      <c r="AL3" s="122" t="str">
        <f aca="false">+C1</f>
        <v>descrizione impianto [testo]</v>
      </c>
      <c r="AM3" s="122" t="str">
        <f aca="false">+D1</f>
        <v>g.boaga NORD [m]</v>
      </c>
      <c r="AN3" s="122" t="str">
        <f aca="false">+E1</f>
        <v>g.boaga EST [m]</v>
      </c>
      <c r="AO3" s="122" t="str">
        <f aca="false">+F1</f>
        <v>fuso RIF. [nr]</v>
      </c>
      <c r="AP3" s="188" t="str">
        <f aca="false">+G1</f>
        <v>codice schema acquedottistico [idt]</v>
      </c>
      <c r="AQ3" s="188" t="str">
        <f aca="false">+H1</f>
        <v>descrizione schema acquedottistico [testo]</v>
      </c>
      <c r="AR3" s="122" t="str">
        <f aca="false">+I1</f>
        <v>quota s.l.m [m]</v>
      </c>
      <c r="AS3" s="122" t="str">
        <f aca="false">+J1</f>
        <v>località [testo]</v>
      </c>
      <c r="AT3" s="122" t="str">
        <f aca="false">+K1</f>
        <v>comune [istat]</v>
      </c>
      <c r="AU3" s="122" t="str">
        <f aca="false">+L1</f>
        <v>anno costruzione [anno]</v>
      </c>
      <c r="AV3" s="122" t="str">
        <f aca="false">+M1</f>
        <v>anno ristrutturazione [anno]</v>
      </c>
      <c r="AW3" s="122" t="str">
        <f aca="false">+N1</f>
        <v>conservazione [idn]</v>
      </c>
      <c r="AX3" s="122" t="str">
        <f aca="false">+O1</f>
        <v>tipo serbatoio [idn]</v>
      </c>
      <c r="AY3" s="122" t="str">
        <f aca="false">+P1</f>
        <v>materiale [idn]</v>
      </c>
      <c r="AZ3" s="122" t="str">
        <f aca="false">+Q1</f>
        <v>volume serbatoio [mc]</v>
      </c>
      <c r="BA3" s="122" t="str">
        <f aca="false">+R1</f>
        <v>quota del serbatoio da terra [m]</v>
      </c>
      <c r="BB3" s="122" t="str">
        <f aca="false">+S1</f>
        <v>tipo telecontrollo [idn]</v>
      </c>
      <c r="BC3" s="122" t="str">
        <f aca="false">+T1</f>
        <v>misura livello [sn]</v>
      </c>
      <c r="BD3" s="122" t="str">
        <f aca="false">+U1</f>
        <v>misura portata [sn]</v>
      </c>
      <c r="BE3" s="122" t="str">
        <f aca="false">+V1</f>
        <v>tipo di clorazione [idn]</v>
      </c>
      <c r="BF3" s="122" t="str">
        <f aca="false">+W1</f>
        <v>anno istallazione cloratore [anno]</v>
      </c>
      <c r="BG3" s="122" t="str">
        <f aca="false">+X1</f>
        <v>anno ristrutturazione cloratore [anno]</v>
      </c>
      <c r="BH3" s="122" t="str">
        <f aca="false">+Y1</f>
        <v>opera stato [idn]</v>
      </c>
      <c r="BI3" s="122" t="str">
        <f aca="false">+Z1</f>
        <v>ind.conf. anno costruzione [idt]</v>
      </c>
      <c r="BJ3" s="122" t="str">
        <f aca="false">+AA1</f>
        <v>ind.conf. anno ristrutturazione [idt]</v>
      </c>
      <c r="BK3" s="122" t="str">
        <f aca="false">+AB1</f>
        <v>ind.conf. volume serbatoio [idt]</v>
      </c>
      <c r="BL3" s="137" t="s">
        <v>11626</v>
      </c>
      <c r="BM3" s="138"/>
      <c r="BN3" s="131" t="s">
        <v>11627</v>
      </c>
      <c r="BO3" s="131" t="str">
        <f aca="false">+IF(SUM(AH:AH)=0,"OK","Dati non completi")</f>
        <v>Dati non completi</v>
      </c>
    </row>
    <row r="4" s="118" customFormat="true" ht="25.5" hidden="false" customHeight="false" outlineLevel="0" collapsed="false">
      <c r="AA4" s="165"/>
      <c r="AB4" s="0"/>
      <c r="AC4" s="0"/>
      <c r="AD4" s="0"/>
      <c r="AE4" s="142" t="n">
        <f aca="false">+IF(B4&gt;0,1,0)</f>
        <v>0</v>
      </c>
      <c r="AF4" s="135" t="n">
        <f aca="false">COUNTIF(B:B,B4)</f>
        <v>0</v>
      </c>
      <c r="AG4" s="142" t="n">
        <f aca="false">+IF(L4=9999,0,IF(L4&lt;'[3]Input anno'!$A$1,0,IF(Y4&lt;4,0,1)))</f>
        <v>0</v>
      </c>
      <c r="AH4" s="143" t="n">
        <f aca="false">+IF(Y4&gt;=3,0,IF(COUNTIF(Accumuli_inreti!A:A,B4)&gt;0,0,1))</f>
        <v>1</v>
      </c>
      <c r="AI4" s="144"/>
      <c r="AJ4" s="144" t="n">
        <f aca="false">+COUNTA(A:A)-3</f>
        <v>0</v>
      </c>
      <c r="AK4" s="144" t="n">
        <f aca="false">+COUNTA(B:B)-3</f>
        <v>0</v>
      </c>
      <c r="AL4" s="144" t="n">
        <f aca="false">+COUNTA(C:C)-3</f>
        <v>0</v>
      </c>
      <c r="AM4" s="144" t="n">
        <f aca="false">+COUNTA(D:D)-3</f>
        <v>0</v>
      </c>
      <c r="AN4" s="144" t="n">
        <f aca="false">+COUNTA(E:E)-3</f>
        <v>0</v>
      </c>
      <c r="AO4" s="144" t="n">
        <f aca="false">+COUNTA(F:F)-3</f>
        <v>0</v>
      </c>
      <c r="AP4" s="144" t="n">
        <f aca="false">+COUNTA(G:G)-3</f>
        <v>0</v>
      </c>
      <c r="AQ4" s="144" t="n">
        <f aca="false">+COUNTA(H:H)-3</f>
        <v>0</v>
      </c>
      <c r="AR4" s="144" t="n">
        <f aca="false">+COUNTA(I:I)-3</f>
        <v>0</v>
      </c>
      <c r="AS4" s="144" t="n">
        <f aca="false">+COUNTA(J:J)-3</f>
        <v>0</v>
      </c>
      <c r="AT4" s="144" t="n">
        <f aca="false">+COUNTA(K:K)-3</f>
        <v>0</v>
      </c>
      <c r="AU4" s="144" t="n">
        <f aca="false">+COUNTA(L:L)-3</f>
        <v>0</v>
      </c>
      <c r="AV4" s="144" t="n">
        <f aca="false">+COUNTA(M:M)-3</f>
        <v>0</v>
      </c>
      <c r="AW4" s="144" t="n">
        <f aca="false">+COUNTA(N:N)-3</f>
        <v>0</v>
      </c>
      <c r="AX4" s="144" t="n">
        <f aca="false">+COUNTA(O:O)-3</f>
        <v>0</v>
      </c>
      <c r="AY4" s="144" t="n">
        <f aca="false">+COUNTA(P:P)-3</f>
        <v>0</v>
      </c>
      <c r="AZ4" s="144" t="n">
        <f aca="false">+COUNTA(Q:Q)-3</f>
        <v>0</v>
      </c>
      <c r="BA4" s="144" t="n">
        <f aca="false">+COUNTA(R:R)-3</f>
        <v>0</v>
      </c>
      <c r="BB4" s="144" t="n">
        <f aca="false">+COUNTA(S:S)-3</f>
        <v>0</v>
      </c>
      <c r="BC4" s="144" t="n">
        <f aca="false">+COUNTA(T:T)-3</f>
        <v>0</v>
      </c>
      <c r="BD4" s="144" t="n">
        <f aca="false">+COUNTA(U:U)-3</f>
        <v>0</v>
      </c>
      <c r="BE4" s="144" t="n">
        <f aca="false">+COUNTA(V:V)-3</f>
        <v>0</v>
      </c>
      <c r="BF4" s="144" t="n">
        <f aca="false">+COUNTA(W:W)-3</f>
        <v>0</v>
      </c>
      <c r="BG4" s="144" t="n">
        <f aca="false">+COUNTA(X:X)-3</f>
        <v>0</v>
      </c>
      <c r="BH4" s="144" t="n">
        <f aca="false">+COUNTA(Y:Y)-3</f>
        <v>0</v>
      </c>
      <c r="BI4" s="144" t="n">
        <f aca="false">+COUNTA(Z:Z)-3</f>
        <v>0</v>
      </c>
      <c r="BJ4" s="144" t="n">
        <f aca="false">+COUNTA(AA:AA)-3</f>
        <v>0</v>
      </c>
      <c r="BK4" s="144" t="n">
        <f aca="false">+COUNTA(AB:AB)-3</f>
        <v>0</v>
      </c>
      <c r="BL4" s="145" t="n">
        <f aca="false">SUM(AJ4:BK4)</f>
        <v>0</v>
      </c>
      <c r="BM4" s="155"/>
      <c r="BN4" s="131" t="s">
        <v>11630</v>
      </c>
      <c r="BO4" s="150" t="e">
        <f aca="false">+IF(MIN(AJ8:BK8)=0%,"OK","Grado di compilazione inferiore a quello del DBI A-1")</f>
        <v>#DIV/0!</v>
      </c>
    </row>
    <row r="5" s="118" customFormat="true" ht="15" hidden="false" customHeight="false" outlineLevel="0" collapsed="false">
      <c r="D5" s="163"/>
      <c r="E5" s="163"/>
      <c r="AA5" s="165"/>
      <c r="AB5" s="0"/>
      <c r="AC5" s="0"/>
      <c r="AD5" s="0"/>
      <c r="AE5" s="187"/>
      <c r="AF5" s="142"/>
      <c r="AG5" s="142"/>
      <c r="AH5" s="216"/>
      <c r="AI5" s="148" t="s">
        <v>11629</v>
      </c>
      <c r="AJ5" s="149" t="e">
        <f aca="false">+AJ4/$AK$1</f>
        <v>#DIV/0!</v>
      </c>
      <c r="AK5" s="149" t="e">
        <f aca="false">+AK4/$AK$1</f>
        <v>#DIV/0!</v>
      </c>
      <c r="AL5" s="149" t="e">
        <f aca="false">+AL4/$AK$1</f>
        <v>#DIV/0!</v>
      </c>
      <c r="AM5" s="149" t="e">
        <f aca="false">+AM4/$AK$1</f>
        <v>#DIV/0!</v>
      </c>
      <c r="AN5" s="149" t="e">
        <f aca="false">+AN4/$AK$1</f>
        <v>#DIV/0!</v>
      </c>
      <c r="AO5" s="149" t="e">
        <f aca="false">+AO4/$AK$1</f>
        <v>#DIV/0!</v>
      </c>
      <c r="AP5" s="149" t="e">
        <f aca="false">+AP4/$AK$1</f>
        <v>#DIV/0!</v>
      </c>
      <c r="AQ5" s="149" t="e">
        <f aca="false">+AQ4/$AK$1</f>
        <v>#DIV/0!</v>
      </c>
      <c r="AR5" s="149" t="e">
        <f aca="false">+AR4/$AK$1</f>
        <v>#DIV/0!</v>
      </c>
      <c r="AS5" s="149" t="e">
        <f aca="false">+AS4/$AK$1</f>
        <v>#DIV/0!</v>
      </c>
      <c r="AT5" s="149" t="e">
        <f aca="false">+AT4/$AK$1</f>
        <v>#DIV/0!</v>
      </c>
      <c r="AU5" s="149" t="e">
        <f aca="false">+AU4/$AK$1</f>
        <v>#DIV/0!</v>
      </c>
      <c r="AV5" s="149" t="e">
        <f aca="false">+AV4/$AK$1</f>
        <v>#DIV/0!</v>
      </c>
      <c r="AW5" s="149" t="e">
        <f aca="false">+AW4/$AK$1</f>
        <v>#DIV/0!</v>
      </c>
      <c r="AX5" s="149" t="e">
        <f aca="false">+AX4/$AK$1</f>
        <v>#DIV/0!</v>
      </c>
      <c r="AY5" s="149" t="e">
        <f aca="false">+AY4/$AK$1</f>
        <v>#DIV/0!</v>
      </c>
      <c r="AZ5" s="149" t="e">
        <f aca="false">+AZ4/$AK$1</f>
        <v>#DIV/0!</v>
      </c>
      <c r="BA5" s="149" t="e">
        <f aca="false">+BA4/$AK$1</f>
        <v>#DIV/0!</v>
      </c>
      <c r="BB5" s="149" t="e">
        <f aca="false">+BB4/$AK$1</f>
        <v>#DIV/0!</v>
      </c>
      <c r="BC5" s="149" t="e">
        <f aca="false">+BC4/$AK$1</f>
        <v>#DIV/0!</v>
      </c>
      <c r="BD5" s="149" t="e">
        <f aca="false">+BD4/$AK$1</f>
        <v>#DIV/0!</v>
      </c>
      <c r="BE5" s="149" t="e">
        <f aca="false">+BE4/$AK$1</f>
        <v>#DIV/0!</v>
      </c>
      <c r="BF5" s="149" t="e">
        <f aca="false">+BF4/$AK$1</f>
        <v>#DIV/0!</v>
      </c>
      <c r="BG5" s="149" t="e">
        <f aca="false">+BG4/$AK$1</f>
        <v>#DIV/0!</v>
      </c>
      <c r="BH5" s="149" t="e">
        <f aca="false">+BH4/$AK$1</f>
        <v>#DIV/0!</v>
      </c>
      <c r="BI5" s="149" t="e">
        <f aca="false">+BI4/$AK$1</f>
        <v>#DIV/0!</v>
      </c>
      <c r="BJ5" s="149" t="e">
        <f aca="false">+BJ4/$AK$1</f>
        <v>#DIV/0!</v>
      </c>
      <c r="BK5" s="149" t="e">
        <f aca="false">+BK4/$AK$1</f>
        <v>#DIV/0!</v>
      </c>
      <c r="BL5" s="145"/>
    </row>
    <row r="6" s="118" customFormat="true" ht="15" hidden="false" customHeight="false" outlineLevel="0" collapsed="false">
      <c r="D6" s="163"/>
      <c r="E6" s="163"/>
      <c r="AA6" s="165"/>
      <c r="AB6" s="0"/>
      <c r="AC6" s="0"/>
      <c r="AD6" s="0"/>
      <c r="AE6" s="187"/>
      <c r="AF6" s="142"/>
      <c r="AG6" s="142"/>
      <c r="AH6" s="216"/>
      <c r="AI6" s="148"/>
      <c r="AJ6" s="144" t="n">
        <f aca="false">+COUNTA([2]Accumuli!A$1:A$1048576)-3</f>
        <v>0</v>
      </c>
      <c r="AK6" s="144" t="n">
        <f aca="false">+COUNTA([2]Accumuli!B$1:B$1048576)-3</f>
        <v>1</v>
      </c>
      <c r="AL6" s="144" t="n">
        <f aca="false">+COUNTA([2]Accumuli!C$1:C$1048576)-3</f>
        <v>1</v>
      </c>
      <c r="AM6" s="144" t="n">
        <f aca="false">+COUNTA([2]Accumuli!D$1:D$1048576)-3</f>
        <v>1</v>
      </c>
      <c r="AN6" s="144" t="n">
        <f aca="false">+COUNTA([2]Accumuli!E$1:E$1048576)-3</f>
        <v>1</v>
      </c>
      <c r="AO6" s="144" t="n">
        <f aca="false">+COUNTA([2]Accumuli!F$1:F$1048576)-3</f>
        <v>1</v>
      </c>
      <c r="AP6" s="144" t="n">
        <f aca="false">+COUNTA([2]Accumuli!G$1:G$1048576)-3</f>
        <v>1</v>
      </c>
      <c r="AQ6" s="144" t="n">
        <f aca="false">+COUNTA([2]Accumuli!H$1:H$1048576)-3</f>
        <v>1</v>
      </c>
      <c r="AR6" s="144" t="n">
        <f aca="false">+COUNTA([2]Accumuli!I$1:I$1048576)-3</f>
        <v>1</v>
      </c>
      <c r="AS6" s="144" t="n">
        <f aca="false">+COUNTA([2]Accumuli!J$1:J$1048576)-3</f>
        <v>1</v>
      </c>
      <c r="AT6" s="144" t="n">
        <f aca="false">+COUNTA([2]Accumuli!K$1:K$1048576)-3</f>
        <v>1</v>
      </c>
      <c r="AU6" s="144" t="n">
        <f aca="false">+COUNTA([2]Accumuli!L$1:L$1048576)-3</f>
        <v>1</v>
      </c>
      <c r="AV6" s="144" t="n">
        <f aca="false">+COUNTA([2]Accumuli!M$1:M$1048576)-3</f>
        <v>1</v>
      </c>
      <c r="AW6" s="144" t="n">
        <f aca="false">+COUNTA([2]Accumuli!N$1:N$1048576)-3</f>
        <v>1</v>
      </c>
      <c r="AX6" s="144" t="n">
        <f aca="false">+COUNTA([2]Accumuli!O$1:O$1048576)-3</f>
        <v>1</v>
      </c>
      <c r="AY6" s="144" t="n">
        <f aca="false">+COUNTA([2]Accumuli!P$1:P$1048576)-3</f>
        <v>1</v>
      </c>
      <c r="AZ6" s="144" t="n">
        <f aca="false">+COUNTA([2]Accumuli!Q$1:Q$1048576)-3</f>
        <v>1</v>
      </c>
      <c r="BA6" s="144" t="n">
        <f aca="false">+COUNTA([2]Accumuli!R$1:R$1048576)-3</f>
        <v>1</v>
      </c>
      <c r="BB6" s="144" t="n">
        <f aca="false">+COUNTA([2]Accumuli!S$1:S$1048576)-3</f>
        <v>1</v>
      </c>
      <c r="BC6" s="144" t="n">
        <f aca="false">+COUNTA([2]Accumuli!T$1:T$1048576)-3</f>
        <v>1</v>
      </c>
      <c r="BD6" s="144" t="n">
        <f aca="false">+COUNTA([2]Accumuli!U$1:U$1048576)-3</f>
        <v>1</v>
      </c>
      <c r="BE6" s="144" t="n">
        <f aca="false">+COUNTA([2]Accumuli!V$1:V$1048576)-3</f>
        <v>1</v>
      </c>
      <c r="BF6" s="144" t="n">
        <f aca="false">+COUNTA([2]Accumuli!W$1:W$1048576)-3</f>
        <v>0</v>
      </c>
      <c r="BG6" s="144" t="n">
        <f aca="false">+COUNTA([2]Accumuli!X$1:X$1048576)-3</f>
        <v>0</v>
      </c>
      <c r="BH6" s="144" t="n">
        <f aca="false">+COUNTA([2]Accumuli!Y$1:Y$1048576)-3</f>
        <v>1</v>
      </c>
      <c r="BI6" s="144" t="n">
        <f aca="false">+COUNTA([2]Accumuli!Z$1:Z$1048576)-3</f>
        <v>1</v>
      </c>
      <c r="BJ6" s="144" t="n">
        <f aca="false">+COUNTA([2]Accumuli!AA$1:AA$1048576)-3</f>
        <v>1</v>
      </c>
      <c r="BK6" s="144" t="n">
        <f aca="false">+COUNTA([2]Accumuli!AB$1:AB$1048576)-3</f>
        <v>0</v>
      </c>
      <c r="BL6" s="145" t="n">
        <f aca="false">SUM(AJ6:BK6)</f>
        <v>24</v>
      </c>
    </row>
    <row r="7" s="118" customFormat="true" ht="15" hidden="false" customHeight="false" outlineLevel="0" collapsed="false">
      <c r="D7" s="163"/>
      <c r="E7" s="163"/>
      <c r="AA7" s="165"/>
      <c r="AB7" s="0"/>
      <c r="AC7" s="0"/>
      <c r="AD7" s="0"/>
      <c r="AE7" s="187"/>
      <c r="AF7" s="142"/>
      <c r="AG7" s="142"/>
      <c r="AH7" s="216"/>
      <c r="AI7" s="148" t="s">
        <v>11631</v>
      </c>
      <c r="AJ7" s="149" t="n">
        <f aca="false">+AJ6/$AK$2</f>
        <v>0</v>
      </c>
      <c r="AK7" s="149" t="n">
        <f aca="false">+AK6/$AK$2</f>
        <v>1</v>
      </c>
      <c r="AL7" s="149" t="n">
        <f aca="false">+AL6/$AK$2</f>
        <v>1</v>
      </c>
      <c r="AM7" s="149" t="n">
        <f aca="false">+AM6/$AK$2</f>
        <v>1</v>
      </c>
      <c r="AN7" s="149" t="n">
        <f aca="false">+AN6/$AK$2</f>
        <v>1</v>
      </c>
      <c r="AO7" s="149" t="n">
        <f aca="false">+AO6/$AK$2</f>
        <v>1</v>
      </c>
      <c r="AP7" s="149" t="n">
        <f aca="false">+AP6/$AK$2</f>
        <v>1</v>
      </c>
      <c r="AQ7" s="149" t="n">
        <f aca="false">+AQ6/$AK$2</f>
        <v>1</v>
      </c>
      <c r="AR7" s="149" t="n">
        <f aca="false">+AR6/$AK$2</f>
        <v>1</v>
      </c>
      <c r="AS7" s="149" t="n">
        <f aca="false">+AS6/$AK$2</f>
        <v>1</v>
      </c>
      <c r="AT7" s="149" t="n">
        <f aca="false">+AT6/$AK$2</f>
        <v>1</v>
      </c>
      <c r="AU7" s="149" t="n">
        <f aca="false">+AU6/$AK$2</f>
        <v>1</v>
      </c>
      <c r="AV7" s="149" t="n">
        <f aca="false">+AV6/$AK$2</f>
        <v>1</v>
      </c>
      <c r="AW7" s="149" t="n">
        <f aca="false">+AW6/$AK$2</f>
        <v>1</v>
      </c>
      <c r="AX7" s="149" t="n">
        <f aca="false">+AX6/$AK$2</f>
        <v>1</v>
      </c>
      <c r="AY7" s="149" t="n">
        <f aca="false">+AY6/$AK$2</f>
        <v>1</v>
      </c>
      <c r="AZ7" s="149" t="n">
        <f aca="false">+AZ6/$AK$2</f>
        <v>1</v>
      </c>
      <c r="BA7" s="149" t="n">
        <f aca="false">+BA6/$AK$2</f>
        <v>1</v>
      </c>
      <c r="BB7" s="149" t="n">
        <f aca="false">+BB6/$AK$2</f>
        <v>1</v>
      </c>
      <c r="BC7" s="149" t="n">
        <f aca="false">+BC6/$AK$2</f>
        <v>1</v>
      </c>
      <c r="BD7" s="149" t="n">
        <f aca="false">+BD6/$AK$2</f>
        <v>1</v>
      </c>
      <c r="BE7" s="149" t="n">
        <f aca="false">+BE6/$AK$2</f>
        <v>1</v>
      </c>
      <c r="BF7" s="149" t="n">
        <f aca="false">+BF6/$AK$2</f>
        <v>0</v>
      </c>
      <c r="BG7" s="149" t="n">
        <f aca="false">+BG6/$AK$2</f>
        <v>0</v>
      </c>
      <c r="BH7" s="149" t="n">
        <f aca="false">+BH6/$AK$2</f>
        <v>1</v>
      </c>
      <c r="BI7" s="149" t="n">
        <f aca="false">+BI6/$AK$2</f>
        <v>1</v>
      </c>
      <c r="BJ7" s="149" t="n">
        <f aca="false">+BJ6/$AK$2</f>
        <v>1</v>
      </c>
      <c r="BK7" s="149" t="n">
        <f aca="false">+BK6/$AK$2</f>
        <v>0</v>
      </c>
      <c r="BL7" s="145"/>
    </row>
    <row r="8" s="118" customFormat="true" ht="15" hidden="false" customHeight="false" outlineLevel="0" collapsed="false">
      <c r="D8" s="163"/>
      <c r="E8" s="163"/>
      <c r="AA8" s="165"/>
      <c r="AB8" s="0"/>
      <c r="AC8" s="0"/>
      <c r="AD8" s="0"/>
      <c r="AE8" s="187"/>
      <c r="AF8" s="142"/>
      <c r="AG8" s="142"/>
      <c r="AH8" s="216"/>
      <c r="AI8" s="148" t="s">
        <v>11632</v>
      </c>
      <c r="AJ8" s="151" t="e">
        <f aca="false">+AJ5-AJ7</f>
        <v>#DIV/0!</v>
      </c>
      <c r="AK8" s="151" t="e">
        <f aca="false">+AK5-AK7</f>
        <v>#DIV/0!</v>
      </c>
      <c r="AL8" s="151" t="e">
        <f aca="false">+AL5-AL7</f>
        <v>#DIV/0!</v>
      </c>
      <c r="AM8" s="151" t="e">
        <f aca="false">+AM5-AM7</f>
        <v>#DIV/0!</v>
      </c>
      <c r="AN8" s="151" t="e">
        <f aca="false">+AN5-AN7</f>
        <v>#DIV/0!</v>
      </c>
      <c r="AO8" s="151" t="e">
        <f aca="false">+AO5-AO7</f>
        <v>#DIV/0!</v>
      </c>
      <c r="AP8" s="151" t="e">
        <f aca="false">+AP5-AP7</f>
        <v>#DIV/0!</v>
      </c>
      <c r="AQ8" s="151" t="e">
        <f aca="false">+AQ5-AQ7</f>
        <v>#DIV/0!</v>
      </c>
      <c r="AR8" s="151" t="e">
        <f aca="false">+AR5-AR7</f>
        <v>#DIV/0!</v>
      </c>
      <c r="AS8" s="151" t="e">
        <f aca="false">+AS5-AS7</f>
        <v>#DIV/0!</v>
      </c>
      <c r="AT8" s="151" t="e">
        <f aca="false">+AT5-AT7</f>
        <v>#DIV/0!</v>
      </c>
      <c r="AU8" s="151" t="e">
        <f aca="false">+AU5-AU7</f>
        <v>#DIV/0!</v>
      </c>
      <c r="AV8" s="151" t="e">
        <f aca="false">+AV5-AV7</f>
        <v>#DIV/0!</v>
      </c>
      <c r="AW8" s="151" t="e">
        <f aca="false">+AW5-AW7</f>
        <v>#DIV/0!</v>
      </c>
      <c r="AX8" s="151" t="e">
        <f aca="false">+AX5-AX7</f>
        <v>#DIV/0!</v>
      </c>
      <c r="AY8" s="151" t="e">
        <f aca="false">+AY5-AY7</f>
        <v>#DIV/0!</v>
      </c>
      <c r="AZ8" s="151" t="e">
        <f aca="false">+AZ5-AZ7</f>
        <v>#DIV/0!</v>
      </c>
      <c r="BA8" s="151" t="e">
        <f aca="false">+BA5-BA7</f>
        <v>#DIV/0!</v>
      </c>
      <c r="BB8" s="151" t="e">
        <f aca="false">+BB5-BB7</f>
        <v>#DIV/0!</v>
      </c>
      <c r="BC8" s="151" t="e">
        <f aca="false">+BC5-BC7</f>
        <v>#DIV/0!</v>
      </c>
      <c r="BD8" s="151" t="e">
        <f aca="false">+BD5-BD7</f>
        <v>#DIV/0!</v>
      </c>
      <c r="BE8" s="151" t="e">
        <f aca="false">+BE5-BE7</f>
        <v>#DIV/0!</v>
      </c>
      <c r="BF8" s="151" t="e">
        <f aca="false">+BF5-BF7</f>
        <v>#DIV/0!</v>
      </c>
      <c r="BG8" s="151" t="e">
        <f aca="false">+BG5-BG7</f>
        <v>#DIV/0!</v>
      </c>
      <c r="BH8" s="151" t="e">
        <f aca="false">+BH5-BH7</f>
        <v>#DIV/0!</v>
      </c>
      <c r="BI8" s="151" t="e">
        <f aca="false">+BI5-BI7</f>
        <v>#DIV/0!</v>
      </c>
      <c r="BJ8" s="151" t="e">
        <f aca="false">+BJ5-BJ7</f>
        <v>#DIV/0!</v>
      </c>
      <c r="BK8" s="151" t="e">
        <f aca="false">+BK5-BK7</f>
        <v>#DIV/0!</v>
      </c>
      <c r="BL8" s="145" t="n">
        <f aca="false">+BL4-BL6</f>
        <v>-24</v>
      </c>
    </row>
    <row r="9" s="118" customFormat="true" ht="15" hidden="false" customHeight="false" outlineLevel="0" collapsed="false">
      <c r="D9" s="163"/>
      <c r="E9" s="163"/>
      <c r="AA9" s="165"/>
      <c r="AB9" s="0"/>
      <c r="AC9" s="0"/>
      <c r="AD9" s="0"/>
      <c r="AE9" s="187"/>
      <c r="AF9" s="142"/>
      <c r="AG9" s="142"/>
      <c r="AH9" s="216"/>
      <c r="AI9" s="142"/>
      <c r="AJ9" s="142"/>
      <c r="AK9" s="142"/>
      <c r="AL9" s="142"/>
      <c r="AM9" s="142"/>
      <c r="AN9" s="142"/>
      <c r="AO9" s="142"/>
      <c r="AP9" s="142"/>
      <c r="AQ9" s="142"/>
      <c r="AR9" s="156"/>
      <c r="AS9" s="156"/>
      <c r="AT9" s="156"/>
      <c r="AU9" s="156"/>
      <c r="AV9" s="156"/>
      <c r="AW9" s="156"/>
      <c r="AX9" s="156"/>
      <c r="AY9" s="156"/>
      <c r="AZ9" s="156"/>
      <c r="BA9" s="156"/>
      <c r="BB9" s="156"/>
      <c r="BC9" s="156"/>
      <c r="BD9" s="156"/>
      <c r="BE9" s="156"/>
      <c r="BF9" s="156"/>
      <c r="BG9" s="156"/>
      <c r="BH9" s="156"/>
      <c r="BI9" s="156"/>
      <c r="BJ9" s="156"/>
      <c r="BK9" s="156"/>
      <c r="BL9" s="152" t="n">
        <f aca="false">+BL8/BL6</f>
        <v>-1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H1" activeCellId="0" sqref="H1"/>
    </sheetView>
  </sheetViews>
  <sheetFormatPr defaultColWidth="8.6953125" defaultRowHeight="12.75" zeroHeight="false" outlineLevelRow="0" outlineLevelCol="0"/>
  <cols>
    <col collapsed="false" customWidth="true" hidden="false" outlineLevel="0" max="3" min="1" style="0" width="9"/>
    <col collapsed="false" customWidth="true" hidden="false" outlineLevel="0" max="5" min="5" style="0" width="19.14"/>
    <col collapsed="false" customWidth="true" hidden="false" outlineLevel="0" max="6" min="6" style="0" width="14.57"/>
    <col collapsed="false" customWidth="true" hidden="false" outlineLevel="0" max="7" min="7" style="0" width="24.57"/>
    <col collapsed="false" customWidth="true" hidden="false" outlineLevel="0" max="8" min="8" style="0" width="18"/>
  </cols>
  <sheetData>
    <row r="1" customFormat="false" ht="78.75" hidden="false" customHeight="false" outlineLevel="0" collapsed="false">
      <c r="A1" s="119" t="s">
        <v>11633</v>
      </c>
      <c r="B1" s="119" t="s">
        <v>12197</v>
      </c>
      <c r="C1" s="119" t="s">
        <v>12198</v>
      </c>
      <c r="D1" s="121" t="s">
        <v>11510</v>
      </c>
      <c r="G1" s="153" t="s">
        <v>11636</v>
      </c>
      <c r="H1" s="153" t="e">
        <f aca="false">+IF(SUM(E:E)=0,"OK","Codici stato opera non accettabili")</f>
        <v>#N/A</v>
      </c>
    </row>
    <row r="2" customFormat="false" ht="90" hidden="false" customHeight="false" outlineLevel="0" collapsed="false">
      <c r="A2" s="126" t="s">
        <v>11637</v>
      </c>
      <c r="B2" s="126" t="s">
        <v>12199</v>
      </c>
      <c r="C2" s="126" t="s">
        <v>12200</v>
      </c>
      <c r="D2" s="128"/>
      <c r="G2" s="137" t="s">
        <v>11640</v>
      </c>
      <c r="H2" s="137" t="n">
        <f aca="false">+COUNTA(A:A)+COUNTA(B:B)+COUNTA(C:C)-9</f>
        <v>0</v>
      </c>
    </row>
    <row r="3" customFormat="false" ht="25.5" hidden="false" customHeight="false" outlineLevel="0" collapsed="false">
      <c r="A3" s="133" t="s">
        <v>12201</v>
      </c>
      <c r="B3" s="133" t="s">
        <v>12202</v>
      </c>
      <c r="C3" s="133" t="s">
        <v>12203</v>
      </c>
      <c r="D3" s="134"/>
      <c r="E3" s="135" t="s">
        <v>11644</v>
      </c>
    </row>
    <row r="4" customFormat="false" ht="12.75" hidden="false" customHeight="false" outlineLevel="0" collapsed="false">
      <c r="A4" s="118"/>
      <c r="B4" s="118"/>
      <c r="C4" s="118"/>
      <c r="E4" s="156" t="e">
        <f aca="false">+IF(VLOOKUP(A4,Accumuli!B:Y,24,FALSE())&lt;3,0,1)</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ColWidth="8.6953125" defaultRowHeight="12.75" zeroHeight="false" outlineLevelRow="0" outlineLevelCol="0"/>
  <cols>
    <col collapsed="false" customWidth="true" hidden="false" outlineLevel="0" max="4" min="4" style="0" width="10.99"/>
    <col collapsed="false" customWidth="true" hidden="false" outlineLevel="0" max="5" min="5" style="142" width="20.71"/>
    <col collapsed="false" customWidth="true" hidden="false" outlineLevel="0" max="7" min="7" style="0" width="21.14"/>
    <col collapsed="false" customWidth="true" hidden="false" outlineLevel="0" max="8" min="8" style="0" width="32.15"/>
  </cols>
  <sheetData>
    <row r="1" customFormat="false" ht="78.75" hidden="false" customHeight="false" outlineLevel="0" collapsed="false">
      <c r="A1" s="119" t="s">
        <v>11633</v>
      </c>
      <c r="B1" s="119" t="s">
        <v>11645</v>
      </c>
      <c r="C1" s="119" t="s">
        <v>11646</v>
      </c>
      <c r="D1" s="121" t="s">
        <v>11510</v>
      </c>
      <c r="G1" s="132" t="s">
        <v>11636</v>
      </c>
      <c r="H1" s="153" t="e">
        <f aca="false">+IF(SUM(E:E)=0,"OK","Stato opera non congruente")</f>
        <v>#N/A</v>
      </c>
    </row>
    <row r="2" customFormat="false" ht="90" hidden="false" customHeight="false" outlineLevel="0" collapsed="false">
      <c r="A2" s="126" t="s">
        <v>11637</v>
      </c>
      <c r="B2" s="126" t="s">
        <v>11647</v>
      </c>
      <c r="C2" s="126" t="s">
        <v>11648</v>
      </c>
      <c r="D2" s="128"/>
      <c r="G2" s="137" t="s">
        <v>11640</v>
      </c>
      <c r="H2" s="137" t="n">
        <f aca="false">+COUNTA(A:A)+COUNTA(B:B)+COUNTA(C:C)-9</f>
        <v>0</v>
      </c>
    </row>
    <row r="3" customFormat="false" ht="12.75" hidden="false" customHeight="false" outlineLevel="0" collapsed="false">
      <c r="A3" s="133" t="s">
        <v>12204</v>
      </c>
      <c r="B3" s="133" t="s">
        <v>12205</v>
      </c>
      <c r="C3" s="133" t="s">
        <v>12206</v>
      </c>
      <c r="D3" s="134"/>
      <c r="E3" s="135" t="s">
        <v>11644</v>
      </c>
    </row>
    <row r="4" customFormat="false" ht="12.75" hidden="false" customHeight="false" outlineLevel="0" collapsed="false">
      <c r="A4" s="118"/>
      <c r="B4" s="118"/>
      <c r="C4" s="118"/>
      <c r="D4" s="118"/>
      <c r="E4" s="156" t="e">
        <f aca="false">+IF(VLOOKUP(A4,Accumuli!B:Y,24,FALSE())&lt;3,0,1)</f>
        <v>#N/A</v>
      </c>
    </row>
  </sheetData>
  <conditionalFormatting sqref="D4:D916">
    <cfRule type="duplicateValues" priority="2" aboveAverage="0" equalAverage="0" bottom="0" percent="0" rank="0" text="" dxfId="11"/>
    <cfRule type="duplicateValues" priority="3" aboveAverage="0" equalAverage="0" bottom="0" percent="0" rank="0" text="" dxfId="12"/>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P9"/>
  <sheetViews>
    <sheetView showFormulas="false" showGridLines="true" showRowColHeaders="true" showZeros="true" rightToLeft="false" tabSelected="false" showOutlineSymbols="true" defaultGridColor="true" view="normal" topLeftCell="BM1" colorId="64" zoomScale="90" zoomScaleNormal="90" zoomScalePageLayoutView="100" workbookViewId="0">
      <selection pane="topLeft" activeCell="AG4" activeCellId="0" sqref="AG4"/>
    </sheetView>
  </sheetViews>
  <sheetFormatPr defaultColWidth="10.72265625" defaultRowHeight="12.75" zeroHeight="false" outlineLevelRow="0" outlineLevelCol="0"/>
  <cols>
    <col collapsed="false" customWidth="true" hidden="false" outlineLevel="0" max="2" min="1" style="0" width="9"/>
    <col collapsed="false" customWidth="true" hidden="false" outlineLevel="0" max="3" min="3" style="0" width="40.71"/>
    <col collapsed="false" customWidth="true" hidden="false" outlineLevel="0" max="5" min="4" style="0" width="12.57"/>
    <col collapsed="false" customWidth="true" hidden="false" outlineLevel="0" max="7" min="6" style="0" width="9"/>
    <col collapsed="false" customWidth="true" hidden="false" outlineLevel="0" max="8" min="8" style="0" width="33"/>
    <col collapsed="false" customWidth="true" hidden="false" outlineLevel="0" max="14" min="9" style="0" width="9"/>
    <col collapsed="false" customWidth="true" hidden="false" outlineLevel="0" max="15" min="15" style="0" width="10.99"/>
    <col collapsed="false" customWidth="true" hidden="false" outlineLevel="0" max="16" min="16" style="0" width="11.99"/>
    <col collapsed="false" customWidth="true" hidden="false" outlineLevel="0" max="24" min="17" style="0" width="9"/>
    <col collapsed="false" customWidth="true" hidden="false" outlineLevel="0" max="25" min="25" style="0" width="17.71"/>
    <col collapsed="false" customWidth="true" hidden="false" outlineLevel="0" max="26" min="26" style="0" width="11.99"/>
    <col collapsed="false" customWidth="true" hidden="false" outlineLevel="0" max="27" min="27" style="0" width="10.13"/>
    <col collapsed="false" customWidth="true" hidden="false" outlineLevel="0" max="28" min="28" style="0" width="11.57"/>
    <col collapsed="false" customWidth="true" hidden="false" outlineLevel="0" max="29" min="29" style="0" width="11.3"/>
    <col collapsed="false" customWidth="true" hidden="false" outlineLevel="0" max="30" min="30" style="0" width="15.15"/>
    <col collapsed="false" customWidth="true" hidden="false" outlineLevel="0" max="31" min="31" style="0" width="5.01"/>
    <col collapsed="false" customWidth="true" hidden="false" outlineLevel="0" max="32" min="32" style="142" width="20.14"/>
    <col collapsed="false" customWidth="true" hidden="false" outlineLevel="0" max="33" min="33" style="0" width="16.14"/>
    <col collapsed="false" customWidth="true" hidden="false" outlineLevel="0" max="34" min="34" style="142" width="18.58"/>
    <col collapsed="false" customWidth="true" hidden="false" outlineLevel="0" max="35" min="35" style="142" width="16"/>
    <col collapsed="false" customWidth="true" hidden="false" outlineLevel="0" max="36" min="36" style="142" width="16.41"/>
    <col collapsed="false" customWidth="true" hidden="false" outlineLevel="0" max="37" min="37" style="142" width="12.14"/>
    <col collapsed="false" customWidth="true" hidden="false" outlineLevel="0" max="41" min="38" style="142" width="9.13"/>
    <col collapsed="false" customWidth="true" hidden="false" outlineLevel="0" max="42" min="42" style="142" width="12.57"/>
    <col collapsed="false" customWidth="true" hidden="false" outlineLevel="0" max="43" min="43" style="142" width="17.29"/>
    <col collapsed="false" customWidth="true" hidden="false" outlineLevel="0" max="64" min="44" style="142" width="9.13"/>
    <col collapsed="false" customWidth="false" hidden="false" outlineLevel="0" max="66" min="65" style="118" width="10.71"/>
    <col collapsed="false" customWidth="true" hidden="false" outlineLevel="0" max="67" min="67" style="118" width="38.14"/>
    <col collapsed="false" customWidth="true" hidden="false" outlineLevel="0" max="68" min="68" style="118" width="40.28"/>
    <col collapsed="false" customWidth="false" hidden="false" outlineLevel="0" max="1024" min="69" style="118" width="10.71"/>
  </cols>
  <sheetData>
    <row r="1" s="130" customFormat="true" ht="67.5" hidden="false" customHeight="false" outlineLevel="0" collapsed="false">
      <c r="A1" s="119" t="s">
        <v>11456</v>
      </c>
      <c r="B1" s="119" t="s">
        <v>11457</v>
      </c>
      <c r="C1" s="119" t="s">
        <v>11458</v>
      </c>
      <c r="D1" s="119" t="s">
        <v>11459</v>
      </c>
      <c r="E1" s="119" t="s">
        <v>11460</v>
      </c>
      <c r="F1" s="119" t="s">
        <v>11461</v>
      </c>
      <c r="G1" s="120" t="s">
        <v>11462</v>
      </c>
      <c r="H1" s="120" t="s">
        <v>11463</v>
      </c>
      <c r="I1" s="119" t="s">
        <v>11464</v>
      </c>
      <c r="J1" s="119" t="s">
        <v>11465</v>
      </c>
      <c r="K1" s="119" t="s">
        <v>11466</v>
      </c>
      <c r="L1" s="119" t="s">
        <v>11473</v>
      </c>
      <c r="M1" s="119" t="s">
        <v>11922</v>
      </c>
      <c r="N1" s="119" t="s">
        <v>11923</v>
      </c>
      <c r="O1" s="119" t="s">
        <v>11924</v>
      </c>
      <c r="P1" s="119" t="s">
        <v>11925</v>
      </c>
      <c r="Q1" s="119" t="s">
        <v>11729</v>
      </c>
      <c r="R1" s="119" t="s">
        <v>11730</v>
      </c>
      <c r="S1" s="119" t="s">
        <v>11491</v>
      </c>
      <c r="T1" s="119" t="s">
        <v>11733</v>
      </c>
      <c r="U1" s="119" t="s">
        <v>11492</v>
      </c>
      <c r="V1" s="120" t="s">
        <v>11496</v>
      </c>
      <c r="W1" s="120" t="s">
        <v>11497</v>
      </c>
      <c r="X1" s="120" t="s">
        <v>11498</v>
      </c>
      <c r="Y1" s="119" t="s">
        <v>11499</v>
      </c>
      <c r="Z1" s="119" t="s">
        <v>11501</v>
      </c>
      <c r="AA1" s="119" t="s">
        <v>11959</v>
      </c>
      <c r="AB1" s="119" t="s">
        <v>11960</v>
      </c>
      <c r="AC1" s="119" t="s">
        <v>11736</v>
      </c>
      <c r="AD1" s="119" t="s">
        <v>11509</v>
      </c>
      <c r="AE1" s="121" t="s">
        <v>11510</v>
      </c>
      <c r="AF1" s="135"/>
      <c r="AH1" s="135"/>
      <c r="AI1" s="122"/>
      <c r="AJ1" s="122" t="s">
        <v>11511</v>
      </c>
      <c r="AK1" s="122" t="n">
        <f aca="false">+COUNTA(B:B)-3</f>
        <v>0</v>
      </c>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O1" s="125" t="s">
        <v>11512</v>
      </c>
      <c r="BP1" s="125" t="str">
        <f aca="false">IF(SUM(AF:AF)=SUM(AG:AG),"OK","Errore: ripetizione codice origine")</f>
        <v>OK</v>
      </c>
    </row>
    <row r="2" s="130" customFormat="true" ht="55.5" hidden="false" customHeight="true" outlineLevel="0" collapsed="false">
      <c r="A2" s="126" t="s">
        <v>12207</v>
      </c>
      <c r="B2" s="126" t="s">
        <v>11514</v>
      </c>
      <c r="C2" s="126" t="s">
        <v>11515</v>
      </c>
      <c r="D2" s="126" t="s">
        <v>11516</v>
      </c>
      <c r="E2" s="126" t="s">
        <v>11517</v>
      </c>
      <c r="F2" s="126" t="s">
        <v>11518</v>
      </c>
      <c r="G2" s="127" t="s">
        <v>11519</v>
      </c>
      <c r="H2" s="127" t="s">
        <v>11520</v>
      </c>
      <c r="I2" s="126" t="s">
        <v>11521</v>
      </c>
      <c r="J2" s="126" t="s">
        <v>11522</v>
      </c>
      <c r="K2" s="126" t="s">
        <v>11523</v>
      </c>
      <c r="L2" s="126" t="s">
        <v>11530</v>
      </c>
      <c r="M2" s="126" t="s">
        <v>11966</v>
      </c>
      <c r="N2" s="126" t="s">
        <v>11967</v>
      </c>
      <c r="O2" s="126" t="s">
        <v>11968</v>
      </c>
      <c r="P2" s="126" t="s">
        <v>11969</v>
      </c>
      <c r="Q2" s="126" t="s">
        <v>11745</v>
      </c>
      <c r="R2" s="126" t="s">
        <v>11746</v>
      </c>
      <c r="S2" s="126" t="s">
        <v>11548</v>
      </c>
      <c r="T2" s="126" t="s">
        <v>11749</v>
      </c>
      <c r="U2" s="126" t="s">
        <v>11549</v>
      </c>
      <c r="V2" s="127" t="s">
        <v>11553</v>
      </c>
      <c r="W2" s="127" t="s">
        <v>11554</v>
      </c>
      <c r="X2" s="127" t="s">
        <v>11555</v>
      </c>
      <c r="Y2" s="126" t="s">
        <v>11556</v>
      </c>
      <c r="Z2" s="126" t="s">
        <v>11558</v>
      </c>
      <c r="AA2" s="126" t="s">
        <v>12000</v>
      </c>
      <c r="AB2" s="126" t="s">
        <v>12001</v>
      </c>
      <c r="AC2" s="126" t="s">
        <v>11752</v>
      </c>
      <c r="AD2" s="126" t="s">
        <v>11566</v>
      </c>
      <c r="AE2" s="128"/>
      <c r="AF2" s="135"/>
      <c r="AG2" s="129"/>
      <c r="AH2" s="135"/>
      <c r="AI2" s="122"/>
      <c r="AJ2" s="122" t="s">
        <v>11567</v>
      </c>
      <c r="AK2" s="122" t="n">
        <f aca="false">+COUNTA([2]Pompaggi!B$1:B$1048576)-3</f>
        <v>1</v>
      </c>
      <c r="AL2" s="122"/>
      <c r="AM2" s="122"/>
      <c r="AN2" s="122"/>
      <c r="AO2" s="122"/>
      <c r="AP2" s="122"/>
      <c r="AQ2" s="122"/>
      <c r="AR2" s="122"/>
      <c r="AS2" s="122"/>
      <c r="AT2" s="122"/>
      <c r="AU2" s="122"/>
      <c r="AV2" s="122"/>
      <c r="AW2" s="122"/>
      <c r="AX2" s="122"/>
      <c r="AY2" s="122"/>
      <c r="AZ2" s="122"/>
      <c r="BA2" s="122"/>
      <c r="BB2" s="122"/>
      <c r="BC2" s="122"/>
      <c r="BD2" s="122"/>
      <c r="BE2" s="122"/>
      <c r="BF2" s="122"/>
      <c r="BG2" s="122"/>
      <c r="BH2" s="122"/>
      <c r="BI2" s="122"/>
      <c r="BJ2" s="122"/>
      <c r="BK2" s="122"/>
      <c r="BL2" s="122"/>
      <c r="BO2" s="153" t="s">
        <v>11665</v>
      </c>
      <c r="BP2" s="159" t="str">
        <f aca="false">+IF(SUM(AH:AH)=0,"OK","NO, stato nuove opere non congruente")</f>
        <v>OK</v>
      </c>
    </row>
    <row r="3" s="158" customFormat="true" ht="76.5" hidden="false" customHeight="false" outlineLevel="0" collapsed="false">
      <c r="A3" s="133" t="s">
        <v>12208</v>
      </c>
      <c r="B3" s="133" t="s">
        <v>12209</v>
      </c>
      <c r="C3" s="133" t="s">
        <v>12210</v>
      </c>
      <c r="D3" s="133" t="s">
        <v>12211</v>
      </c>
      <c r="E3" s="133" t="s">
        <v>12212</v>
      </c>
      <c r="F3" s="133" t="s">
        <v>12213</v>
      </c>
      <c r="G3" s="133" t="n">
        <v>113000</v>
      </c>
      <c r="H3" s="133" t="n">
        <v>113100</v>
      </c>
      <c r="I3" s="133" t="s">
        <v>12214</v>
      </c>
      <c r="J3" s="133" t="s">
        <v>12215</v>
      </c>
      <c r="K3" s="133" t="s">
        <v>12216</v>
      </c>
      <c r="L3" s="133" t="s">
        <v>12217</v>
      </c>
      <c r="M3" s="133" t="s">
        <v>12218</v>
      </c>
      <c r="N3" s="133" t="s">
        <v>12219</v>
      </c>
      <c r="O3" s="133" t="s">
        <v>12220</v>
      </c>
      <c r="P3" s="133" t="s">
        <v>12221</v>
      </c>
      <c r="Q3" s="133" t="s">
        <v>12222</v>
      </c>
      <c r="R3" s="133" t="s">
        <v>12223</v>
      </c>
      <c r="S3" s="133" t="s">
        <v>12224</v>
      </c>
      <c r="T3" s="133" t="s">
        <v>12225</v>
      </c>
      <c r="U3" s="133" t="s">
        <v>12226</v>
      </c>
      <c r="V3" s="133" t="n">
        <v>113200</v>
      </c>
      <c r="W3" s="133" t="n">
        <v>113300</v>
      </c>
      <c r="X3" s="133" t="n">
        <v>113400</v>
      </c>
      <c r="Y3" s="133" t="s">
        <v>12227</v>
      </c>
      <c r="Z3" s="133" t="s">
        <v>12228</v>
      </c>
      <c r="AA3" s="133" t="s">
        <v>12229</v>
      </c>
      <c r="AB3" s="133" t="s">
        <v>12230</v>
      </c>
      <c r="AC3" s="133" t="s">
        <v>12231</v>
      </c>
      <c r="AD3" s="133" t="s">
        <v>12232</v>
      </c>
      <c r="AE3" s="134"/>
      <c r="AF3" s="135" t="s">
        <v>11620</v>
      </c>
      <c r="AG3" s="136" t="s">
        <v>11621</v>
      </c>
      <c r="AH3" s="135" t="s">
        <v>11622</v>
      </c>
      <c r="AI3" s="122" t="s">
        <v>11625</v>
      </c>
      <c r="AJ3" s="122" t="str">
        <f aca="false">+A1</f>
        <v>codice opera [idt]</v>
      </c>
      <c r="AK3" s="122" t="str">
        <f aca="false">+B1</f>
        <v>codice origine [testo]</v>
      </c>
      <c r="AL3" s="122" t="str">
        <f aca="false">+C1</f>
        <v>descrizione impianto [testo]</v>
      </c>
      <c r="AM3" s="122" t="str">
        <f aca="false">+D1</f>
        <v>g.boaga NORD [m]</v>
      </c>
      <c r="AN3" s="122" t="str">
        <f aca="false">+E1</f>
        <v>g.boaga EST [m]</v>
      </c>
      <c r="AO3" s="122" t="str">
        <f aca="false">+F1</f>
        <v>fuso RIF. [nr]</v>
      </c>
      <c r="AP3" s="188" t="str">
        <f aca="false">+G1</f>
        <v>codice schema acquedottistico [idt]</v>
      </c>
      <c r="AQ3" s="188" t="str">
        <f aca="false">+H1</f>
        <v>descrizione schema acquedottistico [testo]</v>
      </c>
      <c r="AR3" s="122" t="str">
        <f aca="false">+I1</f>
        <v>quota s.l.m [m]</v>
      </c>
      <c r="AS3" s="122" t="str">
        <f aca="false">+J1</f>
        <v>località [testo]</v>
      </c>
      <c r="AT3" s="122" t="str">
        <f aca="false">+K1</f>
        <v>comune [istat]</v>
      </c>
      <c r="AU3" s="122" t="str">
        <f aca="false">+L1</f>
        <v>anno costruzione [anno]</v>
      </c>
      <c r="AV3" s="122" t="str">
        <f aca="false">+M1</f>
        <v>anno ristrutturazione civili [anno]</v>
      </c>
      <c r="AW3" s="122" t="str">
        <f aca="false">+N1</f>
        <v>conservazione op.civili [idn]</v>
      </c>
      <c r="AX3" s="122" t="str">
        <f aca="false">+O1</f>
        <v>anno ristrutturazione elet.mecc. [anno]</v>
      </c>
      <c r="AY3" s="122" t="str">
        <f aca="false">+P1</f>
        <v>conservazione op.elettr.mecc. [idn]</v>
      </c>
      <c r="AZ3" s="122" t="str">
        <f aca="false">+Q1</f>
        <v>potenza installata [Kw]</v>
      </c>
      <c r="BA3" s="122" t="str">
        <f aca="false">+R1</f>
        <v>consumo di energia [kwh/anno]</v>
      </c>
      <c r="BB3" s="122" t="str">
        <f aca="false">+S1</f>
        <v>tipo telecontrollo [idn]</v>
      </c>
      <c r="BC3" s="122" t="str">
        <f aca="false">+T1</f>
        <v>misura pressione [sn]</v>
      </c>
      <c r="BD3" s="122" t="str">
        <f aca="false">+U1</f>
        <v>misura portata [sn]</v>
      </c>
      <c r="BE3" s="188" t="str">
        <f aca="false">+V1</f>
        <v>tipo di clorazione [idn]</v>
      </c>
      <c r="BF3" s="188" t="str">
        <f aca="false">+W1</f>
        <v>anno istallazione cloratore [anno]</v>
      </c>
      <c r="BG3" s="188" t="str">
        <f aca="false">+X1</f>
        <v>anno ristrutturazione cloratore [anno]</v>
      </c>
      <c r="BH3" s="122" t="str">
        <f aca="false">+Y1</f>
        <v>opera stato [idn]</v>
      </c>
      <c r="BI3" s="122" t="str">
        <f aca="false">+Z1</f>
        <v>ind.conf. anno costruzione [idt]</v>
      </c>
      <c r="BJ3" s="122" t="str">
        <f aca="false">+AA1</f>
        <v>ind.conf. anno ristruttura op.civili [idt]</v>
      </c>
      <c r="BK3" s="122" t="str">
        <f aca="false">+AB1</f>
        <v>ind.conf. anno ristruttura op.el.mec. [idt]</v>
      </c>
      <c r="BL3" s="122" t="str">
        <f aca="false">+AC1</f>
        <v>ind.conf. potenza installata [idt]</v>
      </c>
      <c r="BM3" s="137" t="s">
        <v>11626</v>
      </c>
      <c r="BN3" s="138"/>
      <c r="BO3" s="160" t="s">
        <v>11630</v>
      </c>
      <c r="BP3" s="166" t="e">
        <f aca="false">+IF(MIN(AJ8:BL8)=0%,"OK","Grado di compilazione inferiore a quello del DBI A-1")</f>
        <v>#DIV/0!</v>
      </c>
    </row>
    <row r="4" s="118" customFormat="true" ht="12.75" hidden="false" customHeight="false" outlineLevel="0" collapsed="false">
      <c r="Z4" s="0"/>
      <c r="AA4" s="0"/>
      <c r="AB4" s="0"/>
      <c r="AC4" s="0"/>
      <c r="AD4" s="0"/>
      <c r="AE4" s="0"/>
      <c r="AF4" s="142" t="n">
        <f aca="false">+IF(B4&gt;0,1,0)</f>
        <v>0</v>
      </c>
      <c r="AG4" s="135" t="n">
        <f aca="false">COUNTIF(B:B,B4)</f>
        <v>0</v>
      </c>
      <c r="AH4" s="142" t="n">
        <f aca="false">+IF(L4=9999,0,IF(L4&lt;'[3]Input anno'!$A$1,0,IF(Y4&lt;4,0,1)))</f>
        <v>0</v>
      </c>
      <c r="AI4" s="144"/>
      <c r="AJ4" s="144" t="n">
        <f aca="false">+COUNTA(A:A)-3</f>
        <v>0</v>
      </c>
      <c r="AK4" s="144" t="n">
        <f aca="false">+COUNTA(B:B)-3</f>
        <v>0</v>
      </c>
      <c r="AL4" s="144" t="n">
        <f aca="false">+COUNTA(C:C)-3</f>
        <v>0</v>
      </c>
      <c r="AM4" s="144" t="n">
        <f aca="false">+COUNTA(D:D)-3</f>
        <v>0</v>
      </c>
      <c r="AN4" s="144" t="n">
        <f aca="false">+COUNTA(E:E)-3</f>
        <v>0</v>
      </c>
      <c r="AO4" s="144" t="n">
        <f aca="false">+COUNTA(F:F)-3</f>
        <v>0</v>
      </c>
      <c r="AP4" s="144" t="n">
        <f aca="false">+COUNTA(G:G)-3</f>
        <v>0</v>
      </c>
      <c r="AQ4" s="144" t="n">
        <f aca="false">+COUNTA(H:H)-3</f>
        <v>0</v>
      </c>
      <c r="AR4" s="144" t="n">
        <f aca="false">+COUNTA(I:I)-3</f>
        <v>0</v>
      </c>
      <c r="AS4" s="144" t="n">
        <f aca="false">+COUNTA(J:J)-3</f>
        <v>0</v>
      </c>
      <c r="AT4" s="144" t="n">
        <f aca="false">+COUNTA(K:K)-3</f>
        <v>0</v>
      </c>
      <c r="AU4" s="144" t="n">
        <f aca="false">+COUNTA(L:L)-3</f>
        <v>0</v>
      </c>
      <c r="AV4" s="144" t="n">
        <f aca="false">+COUNTA(M:M)-3</f>
        <v>0</v>
      </c>
      <c r="AW4" s="144" t="n">
        <f aca="false">+COUNTA(N:N)-3</f>
        <v>0</v>
      </c>
      <c r="AX4" s="144" t="n">
        <f aca="false">+COUNTA(O:O)-3</f>
        <v>0</v>
      </c>
      <c r="AY4" s="144" t="n">
        <f aca="false">+COUNTA(P:P)-3</f>
        <v>0</v>
      </c>
      <c r="AZ4" s="144" t="n">
        <f aca="false">+COUNTA(Q:Q)-3</f>
        <v>0</v>
      </c>
      <c r="BA4" s="144" t="n">
        <f aca="false">+COUNTA(R:R)-3</f>
        <v>0</v>
      </c>
      <c r="BB4" s="144" t="n">
        <f aca="false">+COUNTA(S:S)-3</f>
        <v>0</v>
      </c>
      <c r="BC4" s="144" t="n">
        <f aca="false">+COUNTA(T:T)-3</f>
        <v>0</v>
      </c>
      <c r="BD4" s="144" t="n">
        <f aca="false">+COUNTA(U:U)-3</f>
        <v>0</v>
      </c>
      <c r="BE4" s="144" t="n">
        <f aca="false">+COUNTA(V:V)-3</f>
        <v>0</v>
      </c>
      <c r="BF4" s="144" t="n">
        <f aca="false">+COUNTA(W:W)-3</f>
        <v>0</v>
      </c>
      <c r="BG4" s="144" t="n">
        <f aca="false">+COUNTA(X:X)-3</f>
        <v>0</v>
      </c>
      <c r="BH4" s="144" t="n">
        <f aca="false">+COUNTA(Y:Y)-3</f>
        <v>0</v>
      </c>
      <c r="BI4" s="144" t="n">
        <f aca="false">+COUNTA(Z:Z)-3</f>
        <v>0</v>
      </c>
      <c r="BJ4" s="144" t="n">
        <f aca="false">+COUNTA(AA:AA)-3</f>
        <v>0</v>
      </c>
      <c r="BK4" s="144" t="n">
        <f aca="false">+COUNTA(AB:AB)-3</f>
        <v>0</v>
      </c>
      <c r="BL4" s="144" t="n">
        <f aca="false">+COUNTA(AC:AC)-3</f>
        <v>0</v>
      </c>
      <c r="BM4" s="145" t="n">
        <f aca="false">SUM(AJ4:BL4)</f>
        <v>0</v>
      </c>
    </row>
    <row r="5" s="118" customFormat="true" ht="12.75" hidden="false" customHeight="false" outlineLevel="0" collapsed="false">
      <c r="D5" s="163"/>
      <c r="E5" s="163"/>
      <c r="Y5" s="165"/>
      <c r="Z5" s="0"/>
      <c r="AA5" s="0"/>
      <c r="AB5" s="0"/>
      <c r="AC5" s="0"/>
      <c r="AD5" s="0"/>
      <c r="AE5" s="0"/>
      <c r="AF5" s="142"/>
      <c r="AG5" s="142"/>
      <c r="AH5" s="142"/>
      <c r="AI5" s="148" t="s">
        <v>11629</v>
      </c>
      <c r="AJ5" s="149" t="e">
        <f aca="false">+AJ4/$AK$1</f>
        <v>#DIV/0!</v>
      </c>
      <c r="AK5" s="149" t="e">
        <f aca="false">+AK4/$AK$1</f>
        <v>#DIV/0!</v>
      </c>
      <c r="AL5" s="149" t="e">
        <f aca="false">+AL4/$AK$1</f>
        <v>#DIV/0!</v>
      </c>
      <c r="AM5" s="149" t="e">
        <f aca="false">+AM4/$AK$1</f>
        <v>#DIV/0!</v>
      </c>
      <c r="AN5" s="149" t="e">
        <f aca="false">+AN4/$AK$1</f>
        <v>#DIV/0!</v>
      </c>
      <c r="AO5" s="149" t="e">
        <f aca="false">+AO4/$AK$1</f>
        <v>#DIV/0!</v>
      </c>
      <c r="AP5" s="149" t="e">
        <f aca="false">+AP4/$AK$1</f>
        <v>#DIV/0!</v>
      </c>
      <c r="AQ5" s="149" t="e">
        <f aca="false">+AQ4/$AK$1</f>
        <v>#DIV/0!</v>
      </c>
      <c r="AR5" s="149" t="e">
        <f aca="false">+AR4/$AK$1</f>
        <v>#DIV/0!</v>
      </c>
      <c r="AS5" s="149" t="e">
        <f aca="false">+AS4/$AK$1</f>
        <v>#DIV/0!</v>
      </c>
      <c r="AT5" s="149" t="e">
        <f aca="false">+AT4/$AK$1</f>
        <v>#DIV/0!</v>
      </c>
      <c r="AU5" s="149" t="e">
        <f aca="false">+AU4/$AK$1</f>
        <v>#DIV/0!</v>
      </c>
      <c r="AV5" s="149" t="e">
        <f aca="false">+AV4/$AK$1</f>
        <v>#DIV/0!</v>
      </c>
      <c r="AW5" s="149" t="e">
        <f aca="false">+AW4/$AK$1</f>
        <v>#DIV/0!</v>
      </c>
      <c r="AX5" s="149" t="e">
        <f aca="false">+AX4/$AK$1</f>
        <v>#DIV/0!</v>
      </c>
      <c r="AY5" s="149" t="e">
        <f aca="false">+AY4/$AK$1</f>
        <v>#DIV/0!</v>
      </c>
      <c r="AZ5" s="149" t="e">
        <f aca="false">+AZ4/$AK$1</f>
        <v>#DIV/0!</v>
      </c>
      <c r="BA5" s="149" t="e">
        <f aca="false">+BA4/$AK$1</f>
        <v>#DIV/0!</v>
      </c>
      <c r="BB5" s="149" t="e">
        <f aca="false">+BB4/$AK$1</f>
        <v>#DIV/0!</v>
      </c>
      <c r="BC5" s="149" t="e">
        <f aca="false">+BC4/$AK$1</f>
        <v>#DIV/0!</v>
      </c>
      <c r="BD5" s="149" t="e">
        <f aca="false">+BD4/$AK$1</f>
        <v>#DIV/0!</v>
      </c>
      <c r="BE5" s="149" t="e">
        <f aca="false">+BE4/$AK$1</f>
        <v>#DIV/0!</v>
      </c>
      <c r="BF5" s="149" t="e">
        <f aca="false">+BF4/$AK$1</f>
        <v>#DIV/0!</v>
      </c>
      <c r="BG5" s="149" t="e">
        <f aca="false">+BG4/$AK$1</f>
        <v>#DIV/0!</v>
      </c>
      <c r="BH5" s="149" t="e">
        <f aca="false">+BH4/$AK$1</f>
        <v>#DIV/0!</v>
      </c>
      <c r="BI5" s="149" t="e">
        <f aca="false">+BI4/$AK$1</f>
        <v>#DIV/0!</v>
      </c>
      <c r="BJ5" s="149" t="e">
        <f aca="false">+BJ4/$AK$1</f>
        <v>#DIV/0!</v>
      </c>
      <c r="BK5" s="149" t="e">
        <f aca="false">+BK4/$AK$1</f>
        <v>#DIV/0!</v>
      </c>
      <c r="BL5" s="149" t="e">
        <f aca="false">+BL4/$AK$1</f>
        <v>#DIV/0!</v>
      </c>
      <c r="BM5" s="145"/>
    </row>
    <row r="6" s="118" customFormat="true" ht="12.75" hidden="false" customHeight="false" outlineLevel="0" collapsed="false">
      <c r="D6" s="163"/>
      <c r="E6" s="163"/>
      <c r="Y6" s="165"/>
      <c r="Z6" s="0"/>
      <c r="AA6" s="0"/>
      <c r="AB6" s="0"/>
      <c r="AC6" s="0"/>
      <c r="AD6" s="0"/>
      <c r="AE6" s="0"/>
      <c r="AF6" s="142"/>
      <c r="AG6" s="142"/>
      <c r="AH6" s="142"/>
      <c r="AI6" s="148"/>
      <c r="AJ6" s="144" t="n">
        <f aca="false">+COUNTA([2]Pompaggi!A$1:A$1048576)-3</f>
        <v>0</v>
      </c>
      <c r="AK6" s="144" t="n">
        <f aca="false">+COUNTA([2]Pompaggi!B$1:B$1048576)-3</f>
        <v>1</v>
      </c>
      <c r="AL6" s="144" t="n">
        <f aca="false">+COUNTA([2]Pompaggi!C$1:C$1048576)-3</f>
        <v>1</v>
      </c>
      <c r="AM6" s="144" t="n">
        <f aca="false">+COUNTA([2]Pompaggi!D$1:D$1048576)-3</f>
        <v>1</v>
      </c>
      <c r="AN6" s="144" t="n">
        <f aca="false">+COUNTA([2]Pompaggi!E$1:E$1048576)-3</f>
        <v>1</v>
      </c>
      <c r="AO6" s="144" t="n">
        <f aca="false">+COUNTA([2]Pompaggi!F$1:F$1048576)-3</f>
        <v>1</v>
      </c>
      <c r="AP6" s="144" t="n">
        <f aca="false">+COUNTA([2]Pompaggi!G$1:G$1048576)-3</f>
        <v>1</v>
      </c>
      <c r="AQ6" s="144" t="n">
        <f aca="false">+COUNTA([2]Pompaggi!H$1:H$1048576)-3</f>
        <v>1</v>
      </c>
      <c r="AR6" s="144" t="n">
        <f aca="false">+COUNTA([2]Pompaggi!I$1:I$1048576)-3</f>
        <v>1</v>
      </c>
      <c r="AS6" s="144" t="n">
        <f aca="false">+COUNTA([2]Pompaggi!J$1:J$1048576)-3</f>
        <v>1</v>
      </c>
      <c r="AT6" s="144" t="n">
        <f aca="false">+COUNTA([2]Pompaggi!K$1:K$1048576)-3</f>
        <v>1</v>
      </c>
      <c r="AU6" s="144" t="n">
        <f aca="false">+COUNTA([2]Pompaggi!L$1:L$1048576)-3</f>
        <v>1</v>
      </c>
      <c r="AV6" s="144" t="n">
        <f aca="false">+COUNTA([2]Pompaggi!M$1:M$1048576)-3</f>
        <v>1</v>
      </c>
      <c r="AW6" s="144" t="n">
        <f aca="false">+COUNTA([2]Pompaggi!N$1:N$1048576)-3</f>
        <v>1</v>
      </c>
      <c r="AX6" s="144" t="n">
        <f aca="false">+COUNTA([2]Pompaggi!O$1:O$1048576)-3</f>
        <v>1</v>
      </c>
      <c r="AY6" s="144" t="n">
        <f aca="false">+COUNTA([2]Pompaggi!P$1:P$1048576)-3</f>
        <v>1</v>
      </c>
      <c r="AZ6" s="144" t="n">
        <f aca="false">+COUNTA([2]Pompaggi!Q$1:Q$1048576)-3</f>
        <v>1</v>
      </c>
      <c r="BA6" s="144" t="n">
        <f aca="false">+COUNTA([2]Pompaggi!R$1:R$1048576)-3</f>
        <v>1</v>
      </c>
      <c r="BB6" s="144" t="n">
        <f aca="false">+COUNTA([2]Pompaggi!S$1:S$1048576)-3</f>
        <v>1</v>
      </c>
      <c r="BC6" s="144" t="n">
        <f aca="false">+COUNTA([2]Pompaggi!T$1:T$1048576)-3</f>
        <v>1</v>
      </c>
      <c r="BD6" s="144" t="n">
        <f aca="false">+COUNTA([2]Pompaggi!U$1:U$1048576)-3</f>
        <v>1</v>
      </c>
      <c r="BE6" s="144" t="n">
        <f aca="false">+COUNTA([2]Pompaggi!V$1:V$1048576)-3</f>
        <v>1</v>
      </c>
      <c r="BF6" s="144" t="n">
        <f aca="false">+COUNTA([2]Pompaggi!W$1:W$1048576)-3</f>
        <v>1</v>
      </c>
      <c r="BG6" s="144" t="n">
        <f aca="false">+COUNTA([2]Pompaggi!X$1:X$1048576)-3</f>
        <v>1</v>
      </c>
      <c r="BH6" s="144" t="n">
        <f aca="false">+COUNTA([2]Pompaggi!Y$1:Y$1048576)-3</f>
        <v>1</v>
      </c>
      <c r="BI6" s="144" t="n">
        <f aca="false">+COUNTA([2]Pompaggi!Z$1:Z$1048576)-3</f>
        <v>0</v>
      </c>
      <c r="BJ6" s="144" t="n">
        <f aca="false">+COUNTA([2]Pompaggi!AA$1:AA$1048576)-3</f>
        <v>0</v>
      </c>
      <c r="BK6" s="144" t="n">
        <f aca="false">+COUNTA([2]Pompaggi!AB$1:AB$1048576)-3</f>
        <v>0</v>
      </c>
      <c r="BL6" s="144" t="n">
        <f aca="false">+COUNTA([2]Pompaggi!AC$1:AC$1048576)-3</f>
        <v>0</v>
      </c>
      <c r="BM6" s="145" t="n">
        <f aca="false">SUM(AJ6:BL6)</f>
        <v>24</v>
      </c>
    </row>
    <row r="7" s="118" customFormat="true" ht="12.75" hidden="false" customHeight="false" outlineLevel="0" collapsed="false">
      <c r="D7" s="163"/>
      <c r="E7" s="163"/>
      <c r="Y7" s="165"/>
      <c r="Z7" s="0"/>
      <c r="AA7" s="0"/>
      <c r="AB7" s="0"/>
      <c r="AC7" s="0"/>
      <c r="AD7" s="0"/>
      <c r="AE7" s="0"/>
      <c r="AF7" s="142"/>
      <c r="AG7" s="142"/>
      <c r="AH7" s="142"/>
      <c r="AI7" s="148" t="s">
        <v>11631</v>
      </c>
      <c r="AJ7" s="149" t="n">
        <f aca="false">+AJ6/$AK$2</f>
        <v>0</v>
      </c>
      <c r="AK7" s="149" t="n">
        <f aca="false">+AK6/$AK$2</f>
        <v>1</v>
      </c>
      <c r="AL7" s="149" t="n">
        <f aca="false">+AL6/$AK$2</f>
        <v>1</v>
      </c>
      <c r="AM7" s="149" t="n">
        <f aca="false">+AM6/$AK$2</f>
        <v>1</v>
      </c>
      <c r="AN7" s="149" t="n">
        <f aca="false">+AN6/$AK$2</f>
        <v>1</v>
      </c>
      <c r="AO7" s="149" t="n">
        <f aca="false">+AO6/$AK$2</f>
        <v>1</v>
      </c>
      <c r="AP7" s="149" t="n">
        <f aca="false">+AP6/$AK$2</f>
        <v>1</v>
      </c>
      <c r="AQ7" s="149" t="n">
        <f aca="false">+AQ6/$AK$2</f>
        <v>1</v>
      </c>
      <c r="AR7" s="149" t="n">
        <f aca="false">+AR6/$AK$2</f>
        <v>1</v>
      </c>
      <c r="AS7" s="149" t="n">
        <f aca="false">+AS6/$AK$2</f>
        <v>1</v>
      </c>
      <c r="AT7" s="149" t="n">
        <f aca="false">+AT6/$AK$2</f>
        <v>1</v>
      </c>
      <c r="AU7" s="149" t="n">
        <f aca="false">+AU6/$AK$2</f>
        <v>1</v>
      </c>
      <c r="AV7" s="149" t="n">
        <f aca="false">+AV6/$AK$2</f>
        <v>1</v>
      </c>
      <c r="AW7" s="149" t="n">
        <f aca="false">+AW6/$AK$2</f>
        <v>1</v>
      </c>
      <c r="AX7" s="149" t="n">
        <f aca="false">+AX6/$AK$2</f>
        <v>1</v>
      </c>
      <c r="AY7" s="149" t="n">
        <f aca="false">+AY6/$AK$2</f>
        <v>1</v>
      </c>
      <c r="AZ7" s="149" t="n">
        <f aca="false">+AZ6/$AK$2</f>
        <v>1</v>
      </c>
      <c r="BA7" s="149" t="n">
        <f aca="false">+BA6/$AK$2</f>
        <v>1</v>
      </c>
      <c r="BB7" s="149" t="n">
        <f aca="false">+BB6/$AK$2</f>
        <v>1</v>
      </c>
      <c r="BC7" s="149" t="n">
        <f aca="false">+BC6/$AK$2</f>
        <v>1</v>
      </c>
      <c r="BD7" s="149" t="n">
        <f aca="false">+BD6/$AK$2</f>
        <v>1</v>
      </c>
      <c r="BE7" s="149" t="n">
        <f aca="false">+BE6/$AK$2</f>
        <v>1</v>
      </c>
      <c r="BF7" s="149" t="n">
        <f aca="false">+BF6/$AK$2</f>
        <v>1</v>
      </c>
      <c r="BG7" s="149" t="n">
        <f aca="false">+BG6/$AK$2</f>
        <v>1</v>
      </c>
      <c r="BH7" s="149" t="n">
        <f aca="false">+BH6/$AK$2</f>
        <v>1</v>
      </c>
      <c r="BI7" s="149" t="n">
        <f aca="false">+BI6/$AK$2</f>
        <v>0</v>
      </c>
      <c r="BJ7" s="149" t="n">
        <f aca="false">+BJ6/$AK$2</f>
        <v>0</v>
      </c>
      <c r="BK7" s="149" t="n">
        <f aca="false">+BK6/$AK$2</f>
        <v>0</v>
      </c>
      <c r="BL7" s="149" t="n">
        <f aca="false">+BL6/$AK$2</f>
        <v>0</v>
      </c>
      <c r="BM7" s="145"/>
    </row>
    <row r="8" s="118" customFormat="true" ht="12.75" hidden="false" customHeight="false" outlineLevel="0" collapsed="false">
      <c r="D8" s="163"/>
      <c r="E8" s="163"/>
      <c r="Y8" s="165"/>
      <c r="Z8" s="0"/>
      <c r="AA8" s="0"/>
      <c r="AB8" s="0"/>
      <c r="AC8" s="0"/>
      <c r="AD8" s="0"/>
      <c r="AE8" s="0"/>
      <c r="AF8" s="142"/>
      <c r="AG8" s="142"/>
      <c r="AH8" s="142"/>
      <c r="AI8" s="148" t="s">
        <v>11632</v>
      </c>
      <c r="AJ8" s="151" t="e">
        <f aca="false">+AJ5-AJ7</f>
        <v>#DIV/0!</v>
      </c>
      <c r="AK8" s="151" t="e">
        <f aca="false">+AK5-AK7</f>
        <v>#DIV/0!</v>
      </c>
      <c r="AL8" s="151" t="e">
        <f aca="false">+AL5-AL7</f>
        <v>#DIV/0!</v>
      </c>
      <c r="AM8" s="151" t="e">
        <f aca="false">+AM5-AM7</f>
        <v>#DIV/0!</v>
      </c>
      <c r="AN8" s="151" t="e">
        <f aca="false">+AN5-AN7</f>
        <v>#DIV/0!</v>
      </c>
      <c r="AO8" s="151" t="e">
        <f aca="false">+AO5-AO7</f>
        <v>#DIV/0!</v>
      </c>
      <c r="AP8" s="151" t="e">
        <f aca="false">+AP5-AP7</f>
        <v>#DIV/0!</v>
      </c>
      <c r="AQ8" s="151" t="e">
        <f aca="false">+AQ5-AQ7</f>
        <v>#DIV/0!</v>
      </c>
      <c r="AR8" s="151" t="e">
        <f aca="false">+AR5-AR7</f>
        <v>#DIV/0!</v>
      </c>
      <c r="AS8" s="151" t="e">
        <f aca="false">+AS5-AS7</f>
        <v>#DIV/0!</v>
      </c>
      <c r="AT8" s="151" t="e">
        <f aca="false">+AT5-AT7</f>
        <v>#DIV/0!</v>
      </c>
      <c r="AU8" s="151" t="e">
        <f aca="false">+AU5-AU7</f>
        <v>#DIV/0!</v>
      </c>
      <c r="AV8" s="151" t="e">
        <f aca="false">+AV5-AV7</f>
        <v>#DIV/0!</v>
      </c>
      <c r="AW8" s="151" t="e">
        <f aca="false">+AW5-AW7</f>
        <v>#DIV/0!</v>
      </c>
      <c r="AX8" s="151" t="e">
        <f aca="false">+AX5-AX7</f>
        <v>#DIV/0!</v>
      </c>
      <c r="AY8" s="151" t="e">
        <f aca="false">+AY5-AY7</f>
        <v>#DIV/0!</v>
      </c>
      <c r="AZ8" s="151" t="e">
        <f aca="false">+AZ5-AZ7</f>
        <v>#DIV/0!</v>
      </c>
      <c r="BA8" s="151" t="e">
        <f aca="false">+BA5-BA7</f>
        <v>#DIV/0!</v>
      </c>
      <c r="BB8" s="151" t="e">
        <f aca="false">+BB5-BB7</f>
        <v>#DIV/0!</v>
      </c>
      <c r="BC8" s="151" t="e">
        <f aca="false">+BC5-BC7</f>
        <v>#DIV/0!</v>
      </c>
      <c r="BD8" s="151" t="e">
        <f aca="false">+BD5-BD7</f>
        <v>#DIV/0!</v>
      </c>
      <c r="BE8" s="151" t="e">
        <f aca="false">+BE5-BE7</f>
        <v>#DIV/0!</v>
      </c>
      <c r="BF8" s="151" t="e">
        <f aca="false">+BF5-BF7</f>
        <v>#DIV/0!</v>
      </c>
      <c r="BG8" s="151" t="e">
        <f aca="false">+BG5-BG7</f>
        <v>#DIV/0!</v>
      </c>
      <c r="BH8" s="151" t="e">
        <f aca="false">+BH5-BH7</f>
        <v>#DIV/0!</v>
      </c>
      <c r="BI8" s="151" t="e">
        <f aca="false">+BI5-BI7</f>
        <v>#DIV/0!</v>
      </c>
      <c r="BJ8" s="151" t="e">
        <f aca="false">+BJ5-BJ7</f>
        <v>#DIV/0!</v>
      </c>
      <c r="BK8" s="151" t="e">
        <f aca="false">+BK5-BK7</f>
        <v>#DIV/0!</v>
      </c>
      <c r="BL8" s="151" t="e">
        <f aca="false">+BL5-BL7</f>
        <v>#DIV/0!</v>
      </c>
      <c r="BM8" s="145" t="n">
        <f aca="false">+BM4-BM6</f>
        <v>-24</v>
      </c>
    </row>
    <row r="9" customFormat="false" ht="12.75" hidden="false" customHeight="false" outlineLevel="0" collapsed="false">
      <c r="A9" s="118"/>
      <c r="B9" s="118"/>
      <c r="C9" s="118"/>
      <c r="D9" s="163"/>
      <c r="E9" s="163"/>
      <c r="F9" s="118"/>
      <c r="G9" s="118"/>
      <c r="H9" s="118"/>
      <c r="I9" s="118"/>
      <c r="J9" s="118"/>
      <c r="K9" s="118"/>
      <c r="L9" s="118"/>
      <c r="M9" s="118"/>
      <c r="N9" s="118"/>
      <c r="O9" s="118"/>
      <c r="P9" s="118"/>
      <c r="Q9" s="118"/>
      <c r="R9" s="118"/>
      <c r="S9" s="118"/>
      <c r="T9" s="118"/>
      <c r="U9" s="118"/>
      <c r="V9" s="118"/>
      <c r="W9" s="118"/>
      <c r="X9" s="118"/>
      <c r="Y9" s="165"/>
      <c r="AG9" s="142"/>
      <c r="BM9" s="217" t="n">
        <f aca="false">+BM8/BM6</f>
        <v>-1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9"/>
  <sheetViews>
    <sheetView showFormulas="false" showGridLines="true" showRowColHeaders="true" showZeros="true" rightToLeft="false" tabSelected="false" showOutlineSymbols="true" defaultGridColor="true" view="normal" topLeftCell="AF1" colorId="64" zoomScale="90" zoomScaleNormal="90" zoomScalePageLayoutView="100" workbookViewId="0">
      <selection pane="topLeft" activeCell="P4" activeCellId="0" sqref="P4"/>
    </sheetView>
  </sheetViews>
  <sheetFormatPr defaultColWidth="8.6953125" defaultRowHeight="12.75" zeroHeight="false" outlineLevelRow="0" outlineLevelCol="0"/>
  <cols>
    <col collapsed="false" customWidth="true" hidden="false" outlineLevel="0" max="1" min="1" style="118" width="19.71"/>
    <col collapsed="false" customWidth="true" hidden="false" outlineLevel="0" max="13" min="2" style="118" width="10"/>
    <col collapsed="false" customWidth="true" hidden="false" outlineLevel="0" max="15" min="15" style="142" width="16.29"/>
    <col collapsed="false" customWidth="true" hidden="false" outlineLevel="0" max="16" min="16" style="142" width="25.71"/>
    <col collapsed="false" customWidth="true" hidden="false" outlineLevel="0" max="17" min="17" style="142" width="30.7"/>
    <col collapsed="false" customWidth="true" hidden="false" outlineLevel="0" max="18" min="18" style="142" width="27.99"/>
    <col collapsed="false" customWidth="true" hidden="false" outlineLevel="0" max="19" min="19" style="142" width="22.86"/>
    <col collapsed="false" customWidth="true" hidden="false" outlineLevel="0" max="20" min="20" style="142" width="15.87"/>
    <col collapsed="false" customWidth="true" hidden="false" outlineLevel="0" max="21" min="21" style="142" width="14.01"/>
    <col collapsed="false" customWidth="true" hidden="false" outlineLevel="0" max="22" min="22" style="142" width="13.02"/>
    <col collapsed="false" customWidth="true" hidden="false" outlineLevel="0" max="24" min="23" style="142" width="9.13"/>
    <col collapsed="false" customWidth="true" hidden="false" outlineLevel="0" max="25" min="25" style="142" width="12.71"/>
    <col collapsed="false" customWidth="true" hidden="false" outlineLevel="0" max="26" min="26" style="142" width="14.43"/>
    <col collapsed="false" customWidth="true" hidden="false" outlineLevel="0" max="27" min="27" style="142" width="14.01"/>
    <col collapsed="false" customWidth="true" hidden="false" outlineLevel="0" max="28" min="28" style="142" width="13.86"/>
    <col collapsed="false" customWidth="true" hidden="false" outlineLevel="0" max="29" min="29" style="142" width="12.86"/>
    <col collapsed="false" customWidth="true" hidden="false" outlineLevel="0" max="30" min="30" style="142" width="13.29"/>
    <col collapsed="false" customWidth="true" hidden="false" outlineLevel="0" max="31" min="31" style="0" width="24.15"/>
    <col collapsed="false" customWidth="true" hidden="false" outlineLevel="0" max="32" min="32" style="0" width="43.59"/>
    <col collapsed="false" customWidth="true" hidden="false" outlineLevel="0" max="33" min="33" style="0" width="74.42"/>
  </cols>
  <sheetData>
    <row r="1" customFormat="false" ht="56.25" hidden="false" customHeight="false" outlineLevel="0" collapsed="false">
      <c r="A1" s="119" t="s">
        <v>11633</v>
      </c>
      <c r="B1" s="119" t="s">
        <v>11475</v>
      </c>
      <c r="C1" s="119" t="s">
        <v>11801</v>
      </c>
      <c r="D1" s="119" t="s">
        <v>11474</v>
      </c>
      <c r="E1" s="119" t="s">
        <v>11802</v>
      </c>
      <c r="F1" s="119" t="s">
        <v>11803</v>
      </c>
      <c r="G1" s="119" t="s">
        <v>11804</v>
      </c>
      <c r="H1" s="119" t="s">
        <v>11805</v>
      </c>
      <c r="I1" s="119" t="s">
        <v>11806</v>
      </c>
      <c r="J1" s="119" t="s">
        <v>11502</v>
      </c>
      <c r="K1" s="119" t="s">
        <v>11807</v>
      </c>
      <c r="L1" s="119" t="s">
        <v>11808</v>
      </c>
      <c r="M1" s="119" t="s">
        <v>11809</v>
      </c>
      <c r="N1" s="179" t="s">
        <v>11510</v>
      </c>
      <c r="Q1" s="122"/>
      <c r="R1" s="200" t="s">
        <v>11511</v>
      </c>
      <c r="S1" s="122" t="n">
        <f aca="false">+COUNTA(A:A)-3</f>
        <v>0</v>
      </c>
      <c r="T1" s="144"/>
      <c r="U1" s="144"/>
      <c r="V1" s="144"/>
      <c r="W1" s="144"/>
      <c r="X1" s="144"/>
      <c r="Y1" s="144"/>
      <c r="Z1" s="144"/>
      <c r="AA1" s="144"/>
      <c r="AB1" s="144"/>
      <c r="AC1" s="144"/>
      <c r="AD1" s="144"/>
      <c r="AF1" s="160" t="s">
        <v>11810</v>
      </c>
      <c r="AG1" s="160" t="str">
        <f aca="false">+IF(SUM(O:O)=0,"OK","Codice opera non presente nel foglio principale")</f>
        <v>Codice opera non presente nel foglio principale</v>
      </c>
    </row>
    <row r="2" customFormat="false" ht="78.75" hidden="false" customHeight="false" outlineLevel="0" collapsed="false">
      <c r="A2" s="126" t="s">
        <v>11637</v>
      </c>
      <c r="B2" s="126" t="s">
        <v>11532</v>
      </c>
      <c r="C2" s="126" t="s">
        <v>11811</v>
      </c>
      <c r="D2" s="126" t="s">
        <v>11531</v>
      </c>
      <c r="E2" s="126" t="s">
        <v>11812</v>
      </c>
      <c r="F2" s="126" t="s">
        <v>11813</v>
      </c>
      <c r="G2" s="126" t="s">
        <v>11814</v>
      </c>
      <c r="H2" s="126" t="s">
        <v>11815</v>
      </c>
      <c r="I2" s="126" t="s">
        <v>11816</v>
      </c>
      <c r="J2" s="126" t="s">
        <v>11559</v>
      </c>
      <c r="K2" s="126" t="s">
        <v>11817</v>
      </c>
      <c r="L2" s="126" t="s">
        <v>11818</v>
      </c>
      <c r="M2" s="126" t="s">
        <v>11819</v>
      </c>
      <c r="N2" s="182"/>
      <c r="Q2" s="122"/>
      <c r="R2" s="200" t="s">
        <v>11567</v>
      </c>
      <c r="S2" s="122" t="n">
        <f aca="false">+COUNTA([2]Pompaggi_pompe!$A$1:$A$1048576)-3</f>
        <v>1</v>
      </c>
      <c r="T2" s="144"/>
      <c r="U2" s="144"/>
      <c r="V2" s="144"/>
      <c r="W2" s="144"/>
      <c r="X2" s="144"/>
      <c r="Y2" s="144"/>
      <c r="Z2" s="144"/>
      <c r="AA2" s="144"/>
      <c r="AB2" s="144"/>
      <c r="AC2" s="144"/>
      <c r="AD2" s="144"/>
      <c r="AF2" s="160" t="s">
        <v>11820</v>
      </c>
      <c r="AG2" s="160" t="e">
        <f aca="false">+IF(SUM(P:P)=0,"OK","Stato opera non congruente")</f>
        <v>#N/A</v>
      </c>
    </row>
    <row r="3" customFormat="false" ht="56.25" hidden="false" customHeight="true" outlineLevel="0" collapsed="false">
      <c r="A3" s="133" t="s">
        <v>12233</v>
      </c>
      <c r="B3" s="133" t="s">
        <v>12234</v>
      </c>
      <c r="C3" s="133" t="s">
        <v>12235</v>
      </c>
      <c r="D3" s="133" t="s">
        <v>12236</v>
      </c>
      <c r="E3" s="133" t="s">
        <v>12237</v>
      </c>
      <c r="F3" s="133" t="s">
        <v>12238</v>
      </c>
      <c r="G3" s="133" t="s">
        <v>12239</v>
      </c>
      <c r="H3" s="133" t="s">
        <v>12240</v>
      </c>
      <c r="I3" s="133" t="s">
        <v>12241</v>
      </c>
      <c r="J3" s="133" t="s">
        <v>12242</v>
      </c>
      <c r="K3" s="133" t="s">
        <v>12243</v>
      </c>
      <c r="L3" s="133" t="s">
        <v>12244</v>
      </c>
      <c r="M3" s="133" t="s">
        <v>12245</v>
      </c>
      <c r="N3" s="183"/>
      <c r="O3" s="201" t="s">
        <v>11834</v>
      </c>
      <c r="P3" s="201" t="s">
        <v>11835</v>
      </c>
      <c r="Q3" s="122" t="s">
        <v>11625</v>
      </c>
      <c r="R3" s="122" t="str">
        <f aca="false">+A1</f>
        <v>codice opera [idt]
o
codice origine [idt]</v>
      </c>
      <c r="S3" s="122" t="str">
        <f aca="false">+B1</f>
        <v>conservazione [idn]</v>
      </c>
      <c r="T3" s="122" t="str">
        <f aca="false">+C1</f>
        <v>anno installazione [anno]</v>
      </c>
      <c r="U3" s="122" t="str">
        <f aca="false">+D1</f>
        <v>anno ristrutturazione [anno]</v>
      </c>
      <c r="V3" s="122" t="str">
        <f aca="false">+E1</f>
        <v>potenza [Kw]</v>
      </c>
      <c r="W3" s="122" t="str">
        <f aca="false">+F1</f>
        <v>portata [l/s]</v>
      </c>
      <c r="X3" s="122" t="str">
        <f aca="false">+G1</f>
        <v>prevalenza [M.C.A.]</v>
      </c>
      <c r="Y3" s="122" t="str">
        <f aca="false">+H1</f>
        <v>funziona riserva [sn]</v>
      </c>
      <c r="Z3" s="122" t="str">
        <f aca="false">+I1</f>
        <v>ind.conf. anno installazione [idt]</v>
      </c>
      <c r="AA3" s="122" t="str">
        <f aca="false">+J1</f>
        <v>ind.conf. anno ristrutturazione [idt]</v>
      </c>
      <c r="AB3" s="122" t="str">
        <f aca="false">+K1</f>
        <v>ind.conf. potenza [idt]</v>
      </c>
      <c r="AC3" s="122" t="str">
        <f aca="false">+L1</f>
        <v>ind.conf. portata [idt]</v>
      </c>
      <c r="AD3" s="122" t="str">
        <f aca="false">+M1</f>
        <v>ind.conf. prevalenza [idt]</v>
      </c>
      <c r="AE3" s="137" t="s">
        <v>11626</v>
      </c>
      <c r="AF3" s="160" t="s">
        <v>11630</v>
      </c>
      <c r="AG3" s="212" t="e">
        <f aca="false">+IF(MIN(R8:AD8)&gt;=0%,"OK","Grado di compilazione inferiore a quello del DBI A-1")</f>
        <v>#DIV/0!</v>
      </c>
    </row>
    <row r="4" customFormat="false" ht="12.75" hidden="false" customHeight="false" outlineLevel="0" collapsed="false">
      <c r="O4" s="142" t="n">
        <f aca="false">+IF(COUNTIF(Pompaggi!B:B,A4)=1,0,1)</f>
        <v>1</v>
      </c>
      <c r="P4" s="142" t="e">
        <f aca="false">+IF(VLOOKUP(A4,Pompaggi!B:Y,24,FALSE())&lt;3,0,1)</f>
        <v>#N/A</v>
      </c>
      <c r="Q4" s="144"/>
      <c r="R4" s="144" t="n">
        <f aca="false">+COUNTA(A:A)-3</f>
        <v>0</v>
      </c>
      <c r="S4" s="144" t="n">
        <f aca="false">+COUNTA(B:B)-3</f>
        <v>0</v>
      </c>
      <c r="T4" s="144" t="n">
        <f aca="false">+COUNTA(C:C)-3</f>
        <v>0</v>
      </c>
      <c r="U4" s="144" t="n">
        <f aca="false">+COUNTA(D:D)-3</f>
        <v>0</v>
      </c>
      <c r="V4" s="144" t="n">
        <f aca="false">+COUNTA(E:E)-3</f>
        <v>0</v>
      </c>
      <c r="W4" s="144" t="n">
        <f aca="false">+COUNTA(F:F)-3</f>
        <v>0</v>
      </c>
      <c r="X4" s="144" t="n">
        <f aca="false">+COUNTA(G:G)-3</f>
        <v>0</v>
      </c>
      <c r="Y4" s="144" t="n">
        <f aca="false">+COUNTA(H:H)-3</f>
        <v>0</v>
      </c>
      <c r="Z4" s="144" t="n">
        <f aca="false">+COUNTA(I:I)-3</f>
        <v>0</v>
      </c>
      <c r="AA4" s="144" t="n">
        <f aca="false">+COUNTA(J:J)-3</f>
        <v>0</v>
      </c>
      <c r="AB4" s="144" t="n">
        <f aca="false">+COUNTA(K:K)-3</f>
        <v>0</v>
      </c>
      <c r="AC4" s="144" t="n">
        <f aca="false">+COUNTA(L:L)-3</f>
        <v>0</v>
      </c>
      <c r="AD4" s="144" t="n">
        <f aca="false">+COUNTA(M:M)-3</f>
        <v>0</v>
      </c>
      <c r="AE4" s="145" t="n">
        <f aca="false">SUM(R4:AD4)</f>
        <v>0</v>
      </c>
    </row>
    <row r="5" customFormat="false" ht="12.75" hidden="false" customHeight="false" outlineLevel="0" collapsed="false">
      <c r="Q5" s="148" t="s">
        <v>11629</v>
      </c>
      <c r="R5" s="149" t="e">
        <f aca="false">+R4/$S$1</f>
        <v>#DIV/0!</v>
      </c>
      <c r="S5" s="149" t="e">
        <f aca="false">+S4/$S$1</f>
        <v>#DIV/0!</v>
      </c>
      <c r="T5" s="149" t="e">
        <f aca="false">+T4/$S$1</f>
        <v>#DIV/0!</v>
      </c>
      <c r="U5" s="149" t="e">
        <f aca="false">+U4/$S$1</f>
        <v>#DIV/0!</v>
      </c>
      <c r="V5" s="149" t="e">
        <f aca="false">+V4/$S$1</f>
        <v>#DIV/0!</v>
      </c>
      <c r="W5" s="149" t="e">
        <f aca="false">+W4/$S$1</f>
        <v>#DIV/0!</v>
      </c>
      <c r="X5" s="149" t="e">
        <f aca="false">+X4/$S$1</f>
        <v>#DIV/0!</v>
      </c>
      <c r="Y5" s="149" t="e">
        <f aca="false">+Y4/$S$1</f>
        <v>#DIV/0!</v>
      </c>
      <c r="Z5" s="149" t="e">
        <f aca="false">+Z4/$S$1</f>
        <v>#DIV/0!</v>
      </c>
      <c r="AA5" s="149" t="e">
        <f aca="false">+AA4/$S$1</f>
        <v>#DIV/0!</v>
      </c>
      <c r="AB5" s="149" t="e">
        <f aca="false">+AB4/$S$1</f>
        <v>#DIV/0!</v>
      </c>
      <c r="AC5" s="149" t="e">
        <f aca="false">+AC4/$S$1</f>
        <v>#DIV/0!</v>
      </c>
      <c r="AD5" s="149" t="e">
        <f aca="false">+AD4/$S$1</f>
        <v>#DIV/0!</v>
      </c>
      <c r="AE5" s="145"/>
      <c r="AF5" s="218"/>
      <c r="AG5" s="218"/>
    </row>
    <row r="6" customFormat="false" ht="12.75" hidden="false" customHeight="false" outlineLevel="0" collapsed="false">
      <c r="Q6" s="148"/>
      <c r="R6" s="144" t="n">
        <f aca="false">+COUNTA([2]Pompaggi_pompe!A$1:A$1048576)-3</f>
        <v>1</v>
      </c>
      <c r="S6" s="144" t="n">
        <f aca="false">+COUNTA([2]Pompaggi_pompe!B$1:B$1048576)-3</f>
        <v>0</v>
      </c>
      <c r="T6" s="144" t="n">
        <f aca="false">+COUNTA([2]Pompaggi_pompe!C$1:C$1048576)-3</f>
        <v>0</v>
      </c>
      <c r="U6" s="144" t="n">
        <f aca="false">+COUNTA([2]Pompaggi_pompe!D$1:D$1048576)-3</f>
        <v>0</v>
      </c>
      <c r="V6" s="144" t="n">
        <f aca="false">+COUNTA([2]Pompaggi_pompe!E$1:E$1048576)-3</f>
        <v>0</v>
      </c>
      <c r="W6" s="144" t="n">
        <f aca="false">+COUNTA([2]Pompaggi_pompe!F$1:F$1048576)-3</f>
        <v>0</v>
      </c>
      <c r="X6" s="144" t="n">
        <f aca="false">+COUNTA([2]Pompaggi_pompe!G$1:G$1048576)-3</f>
        <v>0</v>
      </c>
      <c r="Y6" s="144" t="n">
        <f aca="false">+COUNTA([2]Pompaggi_pompe!H$1:H$1048576)-3</f>
        <v>0</v>
      </c>
      <c r="Z6" s="144" t="n">
        <f aca="false">+COUNTA([2]Pompaggi_pompe!I$1:I$1048576)-3</f>
        <v>0</v>
      </c>
      <c r="AA6" s="144" t="n">
        <f aca="false">+COUNTA([2]Pompaggi_pompe!J$1:J$1048576)-3</f>
        <v>0</v>
      </c>
      <c r="AB6" s="144" t="n">
        <f aca="false">+COUNTA([2]Pompaggi_pompe!K$1:K$1048576)-3</f>
        <v>0</v>
      </c>
      <c r="AC6" s="144" t="n">
        <f aca="false">+COUNTA([2]Pompaggi_pompe!L$1:L$1048576)-3</f>
        <v>0</v>
      </c>
      <c r="AD6" s="144" t="n">
        <f aca="false">+COUNTA([2]Pompaggi_pompe!M$1:M$1048576)-3</f>
        <v>0</v>
      </c>
      <c r="AE6" s="145" t="n">
        <f aca="false">SUM(R6:AD6)</f>
        <v>1</v>
      </c>
      <c r="AF6" s="155"/>
      <c r="AG6" s="155"/>
    </row>
    <row r="7" customFormat="false" ht="12.75" hidden="false" customHeight="false" outlineLevel="0" collapsed="false">
      <c r="Q7" s="148" t="s">
        <v>11631</v>
      </c>
      <c r="R7" s="149" t="n">
        <f aca="false">+R6/$S$2</f>
        <v>1</v>
      </c>
      <c r="S7" s="149" t="n">
        <f aca="false">+S6/$S$2</f>
        <v>0</v>
      </c>
      <c r="T7" s="149" t="n">
        <f aca="false">+T6/$S$2</f>
        <v>0</v>
      </c>
      <c r="U7" s="149" t="n">
        <f aca="false">+U6/$S$2</f>
        <v>0</v>
      </c>
      <c r="V7" s="149" t="n">
        <f aca="false">+V6/$S$2</f>
        <v>0</v>
      </c>
      <c r="W7" s="149" t="n">
        <f aca="false">+W6/$S$2</f>
        <v>0</v>
      </c>
      <c r="X7" s="149" t="n">
        <f aca="false">+X6/$S$2</f>
        <v>0</v>
      </c>
      <c r="Y7" s="149" t="n">
        <f aca="false">+Y6/$S$2</f>
        <v>0</v>
      </c>
      <c r="Z7" s="149" t="n">
        <f aca="false">+Z6/$S$2</f>
        <v>0</v>
      </c>
      <c r="AA7" s="149" t="n">
        <f aca="false">+AA6/$S$2</f>
        <v>0</v>
      </c>
      <c r="AB7" s="149" t="n">
        <f aca="false">+AB6/$S$2</f>
        <v>0</v>
      </c>
      <c r="AC7" s="149" t="n">
        <f aca="false">+AC6/$S$2</f>
        <v>0</v>
      </c>
      <c r="AD7" s="149" t="n">
        <f aca="false">+AD6/$S$2</f>
        <v>0</v>
      </c>
      <c r="AE7" s="145"/>
      <c r="AF7" s="218"/>
      <c r="AG7" s="218"/>
    </row>
    <row r="8" customFormat="false" ht="12.75" hidden="false" customHeight="false" outlineLevel="0" collapsed="false">
      <c r="Q8" s="148" t="s">
        <v>11632</v>
      </c>
      <c r="R8" s="151" t="e">
        <f aca="false">+R5-R7</f>
        <v>#DIV/0!</v>
      </c>
      <c r="S8" s="151" t="e">
        <f aca="false">+S5-S7</f>
        <v>#DIV/0!</v>
      </c>
      <c r="T8" s="151" t="e">
        <f aca="false">+T5-T7</f>
        <v>#DIV/0!</v>
      </c>
      <c r="U8" s="151" t="e">
        <f aca="false">+U5-U7</f>
        <v>#DIV/0!</v>
      </c>
      <c r="V8" s="151" t="e">
        <f aca="false">+V5-V7</f>
        <v>#DIV/0!</v>
      </c>
      <c r="W8" s="151" t="e">
        <f aca="false">+W5-W7</f>
        <v>#DIV/0!</v>
      </c>
      <c r="X8" s="151" t="e">
        <f aca="false">+X5-X7</f>
        <v>#DIV/0!</v>
      </c>
      <c r="Y8" s="151" t="e">
        <f aca="false">+Y5-Y7</f>
        <v>#DIV/0!</v>
      </c>
      <c r="Z8" s="151" t="e">
        <f aca="false">+Z5-Z7</f>
        <v>#DIV/0!</v>
      </c>
      <c r="AA8" s="151" t="e">
        <f aca="false">+AA5-AA7</f>
        <v>#DIV/0!</v>
      </c>
      <c r="AB8" s="151" t="e">
        <f aca="false">+AB5-AB7</f>
        <v>#DIV/0!</v>
      </c>
      <c r="AC8" s="151" t="e">
        <f aca="false">+AC5-AC7</f>
        <v>#DIV/0!</v>
      </c>
      <c r="AD8" s="151" t="e">
        <f aca="false">+AD5-AD7</f>
        <v>#DIV/0!</v>
      </c>
      <c r="AE8" s="145" t="n">
        <f aca="false">+AE4-AE6</f>
        <v>-1</v>
      </c>
      <c r="AF8" s="219"/>
      <c r="AG8" s="219"/>
    </row>
    <row r="9" customFormat="false" ht="12.75" hidden="false" customHeight="false" outlineLevel="0" collapsed="false">
      <c r="AE9" s="217" t="n">
        <f aca="false">+AE8/AE6</f>
        <v>-1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E4" activeCellId="0" sqref="E4"/>
    </sheetView>
  </sheetViews>
  <sheetFormatPr defaultColWidth="8.6953125" defaultRowHeight="12.75" zeroHeight="false" outlineLevelRow="0" outlineLevelCol="0"/>
  <cols>
    <col collapsed="false" customWidth="true" hidden="false" outlineLevel="0" max="1" min="1" style="118" width="21.29"/>
    <col collapsed="false" customWidth="true" hidden="false" outlineLevel="0" max="3" min="2" style="118" width="21.71"/>
    <col collapsed="false" customWidth="true" hidden="false" outlineLevel="0" max="5" min="5" style="142" width="19.71"/>
    <col collapsed="false" customWidth="true" hidden="false" outlineLevel="0" max="7" min="7" style="0" width="23.87"/>
    <col collapsed="false" customWidth="true" hidden="false" outlineLevel="0" max="8" min="8" style="0" width="12.14"/>
  </cols>
  <sheetData>
    <row r="1" customFormat="false" ht="33.75" hidden="false" customHeight="false" outlineLevel="0" collapsed="false">
      <c r="A1" s="119" t="s">
        <v>11633</v>
      </c>
      <c r="B1" s="119" t="s">
        <v>11634</v>
      </c>
      <c r="C1" s="119" t="s">
        <v>11716</v>
      </c>
      <c r="D1" s="121" t="s">
        <v>11510</v>
      </c>
      <c r="E1" s="156"/>
      <c r="G1" s="132" t="s">
        <v>11636</v>
      </c>
      <c r="H1" s="153" t="e">
        <f aca="false">+IF(SUM(E:E)=0,"OK","Stato opera non congruente")</f>
        <v>#N/A</v>
      </c>
    </row>
    <row r="2" customFormat="false" ht="33.75" hidden="false" customHeight="false" outlineLevel="0" collapsed="false">
      <c r="A2" s="126" t="s">
        <v>11637</v>
      </c>
      <c r="B2" s="126" t="s">
        <v>11638</v>
      </c>
      <c r="C2" s="126" t="s">
        <v>11639</v>
      </c>
      <c r="D2" s="128"/>
      <c r="E2" s="156"/>
      <c r="G2" s="137" t="s">
        <v>11640</v>
      </c>
      <c r="H2" s="137" t="n">
        <f aca="false">+COUNTA(A:A)+COUNTA(B:B)+COUNTA(C:C)-9</f>
        <v>0</v>
      </c>
    </row>
    <row r="3" customFormat="false" ht="25.5" hidden="false" customHeight="false" outlineLevel="0" collapsed="false">
      <c r="A3" s="133" t="s">
        <v>12246</v>
      </c>
      <c r="B3" s="133" t="s">
        <v>12247</v>
      </c>
      <c r="C3" s="133" t="s">
        <v>12248</v>
      </c>
      <c r="D3" s="134"/>
      <c r="E3" s="201" t="s">
        <v>11644</v>
      </c>
    </row>
    <row r="4" customFormat="false" ht="12.75" hidden="false" customHeight="false" outlineLevel="0" collapsed="false">
      <c r="E4" s="156" t="e">
        <f aca="false">+IF(VLOOKUP(A4,Pompaggi!B:Y,24,FALSE())&lt;3,0,1)</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6953125" defaultRowHeight="12.75" zeroHeight="false" outlineLevelRow="0" outlineLevelCol="0"/>
  <cols>
    <col collapsed="false" customWidth="true" hidden="false" outlineLevel="0" max="1" min="1" style="118" width="21.29"/>
    <col collapsed="false" customWidth="true" hidden="false" outlineLevel="0" max="3" min="2" style="118" width="21.71"/>
    <col collapsed="false" customWidth="true" hidden="false" outlineLevel="0" max="5" min="5" style="142" width="24.41"/>
    <col collapsed="false" customWidth="true" hidden="false" outlineLevel="0" max="6" min="6" style="0" width="8"/>
    <col collapsed="false" customWidth="true" hidden="false" outlineLevel="0" max="7" min="7" style="0" width="20.71"/>
    <col collapsed="false" customWidth="true" hidden="false" outlineLevel="0" max="8" min="8" style="0" width="16.41"/>
  </cols>
  <sheetData>
    <row r="1" customFormat="false" ht="33.75" hidden="false" customHeight="false" outlineLevel="0" collapsed="false">
      <c r="A1" s="119" t="s">
        <v>11633</v>
      </c>
      <c r="B1" s="119" t="s">
        <v>12249</v>
      </c>
      <c r="C1" s="119" t="s">
        <v>12250</v>
      </c>
      <c r="D1" s="121" t="s">
        <v>11510</v>
      </c>
      <c r="E1" s="156"/>
      <c r="G1" s="153" t="s">
        <v>11636</v>
      </c>
      <c r="H1" s="153" t="e">
        <f aca="false">+IF(SUM(E:E)=0,"OK","Stato opera non congruente")</f>
        <v>#N/A</v>
      </c>
    </row>
    <row r="2" customFormat="false" ht="33.75" hidden="false" customHeight="false" outlineLevel="0" collapsed="false">
      <c r="A2" s="126" t="s">
        <v>11637</v>
      </c>
      <c r="B2" s="126" t="s">
        <v>12251</v>
      </c>
      <c r="C2" s="126" t="s">
        <v>12252</v>
      </c>
      <c r="D2" s="128"/>
      <c r="E2" s="156"/>
      <c r="G2" s="137" t="s">
        <v>11640</v>
      </c>
      <c r="H2" s="137" t="n">
        <f aca="false">+COUNTA(A:A)+COUNTA(B:B)+COUNTA(C:C)-9</f>
        <v>0</v>
      </c>
    </row>
    <row r="3" customFormat="false" ht="27.75" hidden="false" customHeight="true" outlineLevel="0" collapsed="false">
      <c r="A3" s="133" t="s">
        <v>12253</v>
      </c>
      <c r="B3" s="133" t="s">
        <v>12254</v>
      </c>
      <c r="C3" s="133" t="s">
        <v>12255</v>
      </c>
      <c r="D3" s="134"/>
      <c r="E3" s="201" t="s">
        <v>11644</v>
      </c>
    </row>
    <row r="4" customFormat="false" ht="12.75" hidden="false" customHeight="false" outlineLevel="0" collapsed="false">
      <c r="E4" s="156" t="e">
        <f aca="false">+IF(VLOOKUP(A4,Pompaggi!B:Y,24,FALSE())&lt;3,0,1)</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V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ColWidth="10.72265625" defaultRowHeight="12.75" zeroHeight="false" outlineLevelRow="0" outlineLevelCol="0"/>
  <cols>
    <col collapsed="false" customWidth="true" hidden="false" outlineLevel="0" max="3" min="3" style="0" width="26.71"/>
    <col collapsed="false" customWidth="true" hidden="false" outlineLevel="0" max="5" min="5" style="0" width="18.42"/>
    <col collapsed="false" customWidth="true" hidden="false" outlineLevel="0" max="6" min="6" style="0" width="15.57"/>
    <col collapsed="false" customWidth="true" hidden="false" outlineLevel="0" max="7" min="7" style="0" width="13.14"/>
    <col collapsed="false" customWidth="true" hidden="false" outlineLevel="0" max="8" min="8" style="0" width="14.57"/>
    <col collapsed="false" customWidth="true" hidden="false" outlineLevel="0" max="9" min="9" style="0" width="15"/>
    <col collapsed="false" customWidth="true" hidden="false" outlineLevel="0" max="10" min="10" style="0" width="13.14"/>
    <col collapsed="false" customWidth="true" hidden="false" outlineLevel="0" max="11" min="11" style="0" width="14.15"/>
    <col collapsed="false" customWidth="true" hidden="false" outlineLevel="0" max="12" min="12" style="0" width="14.69"/>
    <col collapsed="false" customWidth="true" hidden="false" outlineLevel="0" max="13" min="13" style="0" width="15"/>
    <col collapsed="false" customWidth="true" hidden="false" outlineLevel="0" max="14" min="14" style="0" width="16.57"/>
    <col collapsed="false" customWidth="true" hidden="false" outlineLevel="0" max="27" min="27" style="0" width="10.99"/>
    <col collapsed="false" customWidth="true" hidden="false" outlineLevel="0" max="42" min="42" style="0" width="18.42"/>
    <col collapsed="false" customWidth="true" hidden="false" outlineLevel="0" max="43" min="43" style="0" width="19"/>
    <col collapsed="false" customWidth="true" hidden="false" outlineLevel="0" max="44" min="44" style="0" width="25.14"/>
    <col collapsed="false" customWidth="true" hidden="false" outlineLevel="0" max="45" min="45" style="0" width="20.57"/>
    <col collapsed="false" customWidth="true" hidden="false" outlineLevel="0" max="46" min="46" style="0" width="23.57"/>
    <col collapsed="false" customWidth="true" hidden="false" outlineLevel="0" max="47" min="47" style="0" width="18"/>
    <col collapsed="false" customWidth="true" hidden="false" outlineLevel="0" max="48" min="48" style="187" width="17.71"/>
    <col collapsed="false" customWidth="true" hidden="false" outlineLevel="0" max="49" min="49" style="0" width="16.14"/>
    <col collapsed="false" customWidth="true" hidden="false" outlineLevel="0" max="50" min="50" style="156" width="24"/>
    <col collapsed="false" customWidth="true" hidden="false" outlineLevel="0" max="51" min="51" style="142" width="19.57"/>
    <col collapsed="false" customWidth="true" hidden="false" outlineLevel="0" max="52" min="52" style="142" width="24.57"/>
    <col collapsed="false" customWidth="true" hidden="false" outlineLevel="0" max="53" min="53" style="142" width="20.42"/>
    <col collapsed="false" customWidth="true" hidden="false" outlineLevel="0" max="59" min="54" style="142" width="15.42"/>
    <col collapsed="false" customWidth="true" hidden="false" outlineLevel="0" max="96" min="60" style="156" width="15.42"/>
    <col collapsed="false" customWidth="true" hidden="false" outlineLevel="0" max="98" min="98" style="118" width="10.42"/>
    <col collapsed="false" customWidth="true" hidden="false" outlineLevel="0" max="99" min="99" style="118" width="65.01"/>
    <col collapsed="false" customWidth="true" hidden="false" outlineLevel="0" max="100" min="100" style="118" width="31.69"/>
    <col collapsed="false" customWidth="false" hidden="false" outlineLevel="0" max="1024" min="101" style="118" width="10.71"/>
  </cols>
  <sheetData>
    <row r="1" s="130" customFormat="true" ht="58.5" hidden="false" customHeight="true" outlineLevel="0" collapsed="false">
      <c r="A1" s="119" t="s">
        <v>11456</v>
      </c>
      <c r="B1" s="119" t="s">
        <v>11457</v>
      </c>
      <c r="C1" s="119" t="s">
        <v>12256</v>
      </c>
      <c r="D1" s="120" t="s">
        <v>11462</v>
      </c>
      <c r="E1" s="120" t="s">
        <v>11463</v>
      </c>
      <c r="F1" s="119" t="s">
        <v>12089</v>
      </c>
      <c r="G1" s="220" t="s">
        <v>12090</v>
      </c>
      <c r="H1" s="120" t="s">
        <v>12257</v>
      </c>
      <c r="I1" s="120" t="s">
        <v>12095</v>
      </c>
      <c r="J1" s="120" t="s">
        <v>12096</v>
      </c>
      <c r="K1" s="120" t="s">
        <v>12097</v>
      </c>
      <c r="L1" s="120" t="s">
        <v>12098</v>
      </c>
      <c r="M1" s="120" t="s">
        <v>12099</v>
      </c>
      <c r="N1" s="120" t="s">
        <v>12100</v>
      </c>
      <c r="O1" s="120" t="s">
        <v>12101</v>
      </c>
      <c r="P1" s="220" t="s">
        <v>12258</v>
      </c>
      <c r="Q1" s="220" t="s">
        <v>12102</v>
      </c>
      <c r="R1" s="119" t="s">
        <v>11480</v>
      </c>
      <c r="S1" s="119" t="s">
        <v>12091</v>
      </c>
      <c r="T1" s="119" t="s">
        <v>12092</v>
      </c>
      <c r="U1" s="119" t="s">
        <v>12093</v>
      </c>
      <c r="V1" s="119" t="s">
        <v>12094</v>
      </c>
      <c r="W1" s="119" t="s">
        <v>11733</v>
      </c>
      <c r="X1" s="119" t="s">
        <v>11492</v>
      </c>
      <c r="Y1" s="120" t="s">
        <v>12104</v>
      </c>
      <c r="Z1" s="220" t="s">
        <v>12259</v>
      </c>
      <c r="AA1" s="220" t="s">
        <v>12260</v>
      </c>
      <c r="AB1" s="220" t="s">
        <v>12261</v>
      </c>
      <c r="AC1" s="119" t="s">
        <v>11491</v>
      </c>
      <c r="AD1" s="119" t="s">
        <v>11499</v>
      </c>
      <c r="AE1" s="220" t="s">
        <v>12262</v>
      </c>
      <c r="AF1" s="220" t="s">
        <v>12263</v>
      </c>
      <c r="AG1" s="220" t="s">
        <v>12264</v>
      </c>
      <c r="AH1" s="119" t="s">
        <v>12106</v>
      </c>
      <c r="AI1" s="119" t="s">
        <v>12265</v>
      </c>
      <c r="AJ1" s="119" t="s">
        <v>12109</v>
      </c>
      <c r="AK1" s="119" t="s">
        <v>12110</v>
      </c>
      <c r="AL1" s="119" t="s">
        <v>12266</v>
      </c>
      <c r="AM1" s="119" t="s">
        <v>12267</v>
      </c>
      <c r="AN1" s="120" t="s">
        <v>12268</v>
      </c>
      <c r="AO1" s="220" t="s">
        <v>12269</v>
      </c>
      <c r="AP1" s="220" t="s">
        <v>12107</v>
      </c>
      <c r="AQ1" s="220" t="s">
        <v>12270</v>
      </c>
      <c r="AR1" s="220" t="s">
        <v>12271</v>
      </c>
      <c r="AS1" s="220" t="s">
        <v>12272</v>
      </c>
      <c r="AT1" s="119" t="s">
        <v>11509</v>
      </c>
      <c r="AU1" s="121" t="s">
        <v>11510</v>
      </c>
      <c r="AV1" s="135"/>
      <c r="AX1" s="135"/>
      <c r="AY1" s="122"/>
      <c r="AZ1" s="200" t="s">
        <v>11511</v>
      </c>
      <c r="BA1" s="122" t="n">
        <f aca="false">+COUNTA(B:B)-3</f>
        <v>0</v>
      </c>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U1" s="125" t="s">
        <v>11512</v>
      </c>
      <c r="CV1" s="125" t="str">
        <f aca="false">IF(SUM(AV:AV)=SUM(AW:AW),"OK","Errore: ripetizione codice origine")</f>
        <v>OK</v>
      </c>
    </row>
    <row r="2" s="158" customFormat="true" ht="42.75" hidden="false" customHeight="true" outlineLevel="0" collapsed="false">
      <c r="A2" s="126" t="s">
        <v>12273</v>
      </c>
      <c r="B2" s="126" t="s">
        <v>11514</v>
      </c>
      <c r="C2" s="126" t="s">
        <v>11515</v>
      </c>
      <c r="D2" s="127" t="s">
        <v>11519</v>
      </c>
      <c r="E2" s="127" t="s">
        <v>11520</v>
      </c>
      <c r="F2" s="126" t="s">
        <v>12115</v>
      </c>
      <c r="G2" s="221" t="s">
        <v>563</v>
      </c>
      <c r="H2" s="127" t="s">
        <v>12274</v>
      </c>
      <c r="I2" s="127" t="s">
        <v>12121</v>
      </c>
      <c r="J2" s="127" t="s">
        <v>12122</v>
      </c>
      <c r="K2" s="127" t="s">
        <v>12123</v>
      </c>
      <c r="L2" s="127" t="s">
        <v>12124</v>
      </c>
      <c r="M2" s="127" t="s">
        <v>12125</v>
      </c>
      <c r="N2" s="127" t="s">
        <v>12126</v>
      </c>
      <c r="O2" s="127" t="s">
        <v>12127</v>
      </c>
      <c r="P2" s="221" t="s">
        <v>82</v>
      </c>
      <c r="Q2" s="221" t="s">
        <v>82</v>
      </c>
      <c r="R2" s="126" t="s">
        <v>12275</v>
      </c>
      <c r="S2" s="126" t="s">
        <v>12276</v>
      </c>
      <c r="T2" s="126" t="s">
        <v>12277</v>
      </c>
      <c r="U2" s="126" t="s">
        <v>12278</v>
      </c>
      <c r="V2" s="126" t="s">
        <v>12279</v>
      </c>
      <c r="W2" s="126" t="s">
        <v>11749</v>
      </c>
      <c r="X2" s="126" t="s">
        <v>11549</v>
      </c>
      <c r="Y2" s="127" t="s">
        <v>12129</v>
      </c>
      <c r="Z2" s="221" t="s">
        <v>126</v>
      </c>
      <c r="AA2" s="221" t="s">
        <v>82</v>
      </c>
      <c r="AB2" s="221" t="s">
        <v>82</v>
      </c>
      <c r="AC2" s="126" t="s">
        <v>11548</v>
      </c>
      <c r="AD2" s="126" t="s">
        <v>11556</v>
      </c>
      <c r="AE2" s="221" t="s">
        <v>347</v>
      </c>
      <c r="AF2" s="221" t="s">
        <v>347</v>
      </c>
      <c r="AG2" s="221" t="s">
        <v>347</v>
      </c>
      <c r="AH2" s="126" t="s">
        <v>12131</v>
      </c>
      <c r="AI2" s="126" t="s">
        <v>12132</v>
      </c>
      <c r="AJ2" s="126" t="s">
        <v>12133</v>
      </c>
      <c r="AK2" s="126" t="s">
        <v>12134</v>
      </c>
      <c r="AL2" s="126" t="s">
        <v>12280</v>
      </c>
      <c r="AM2" s="126" t="s">
        <v>12281</v>
      </c>
      <c r="AN2" s="127" t="s">
        <v>12282</v>
      </c>
      <c r="AO2" s="221" t="s">
        <v>220</v>
      </c>
      <c r="AP2" s="221" t="s">
        <v>220</v>
      </c>
      <c r="AQ2" s="221" t="s">
        <v>220</v>
      </c>
      <c r="AR2" s="221" t="s">
        <v>220</v>
      </c>
      <c r="AS2" s="221" t="s">
        <v>220</v>
      </c>
      <c r="AT2" s="126" t="s">
        <v>11566</v>
      </c>
      <c r="AU2" s="128"/>
      <c r="AV2" s="135"/>
      <c r="AW2" s="129"/>
      <c r="AX2" s="135"/>
      <c r="AY2" s="122"/>
      <c r="AZ2" s="200" t="s">
        <v>11567</v>
      </c>
      <c r="BA2" s="122" t="n">
        <f aca="false">+COUNTA([4]Distribuzioni!B$1:B$1048576)-3</f>
        <v>1</v>
      </c>
      <c r="BB2" s="122"/>
      <c r="BC2" s="122"/>
      <c r="BD2" s="122"/>
      <c r="BE2" s="122"/>
      <c r="BF2" s="122"/>
      <c r="BG2" s="122"/>
      <c r="BH2" s="122"/>
      <c r="BI2" s="122"/>
      <c r="BJ2" s="122"/>
      <c r="BK2" s="122"/>
      <c r="BL2" s="122"/>
      <c r="BM2" s="122"/>
      <c r="BN2" s="122"/>
      <c r="BO2" s="122"/>
      <c r="BP2" s="122"/>
      <c r="BQ2" s="122"/>
      <c r="BR2" s="122"/>
      <c r="BS2" s="122"/>
      <c r="BT2" s="122"/>
      <c r="BU2" s="122"/>
      <c r="BV2" s="122"/>
      <c r="BW2" s="122"/>
      <c r="BX2" s="122"/>
      <c r="BY2" s="122"/>
      <c r="BZ2" s="122"/>
      <c r="CA2" s="122"/>
      <c r="CB2" s="122"/>
      <c r="CC2" s="122"/>
      <c r="CD2" s="122"/>
      <c r="CE2" s="122"/>
      <c r="CF2" s="122"/>
      <c r="CG2" s="122"/>
      <c r="CH2" s="122"/>
      <c r="CI2" s="122"/>
      <c r="CJ2" s="122"/>
      <c r="CK2" s="122"/>
      <c r="CL2" s="122"/>
      <c r="CM2" s="122"/>
      <c r="CN2" s="122"/>
      <c r="CO2" s="122"/>
      <c r="CP2" s="122"/>
      <c r="CQ2" s="122"/>
      <c r="CR2" s="122"/>
      <c r="CT2" s="130"/>
      <c r="CU2" s="160" t="s">
        <v>12283</v>
      </c>
      <c r="CV2" s="160" t="str">
        <f aca="false">+IF(SUM(AX:AX)=0,"OK","Dati non completi nel foglio Distribuzioni comuni serviti")</f>
        <v>Dati non completi nel foglio Distribuzioni comuni serviti</v>
      </c>
    </row>
    <row r="3" s="130" customFormat="true" ht="87.75" hidden="false" customHeight="true" outlineLevel="0" collapsed="false">
      <c r="A3" s="133" t="s">
        <v>12284</v>
      </c>
      <c r="B3" s="133" t="s">
        <v>12285</v>
      </c>
      <c r="C3" s="133" t="s">
        <v>12286</v>
      </c>
      <c r="D3" s="133" t="n">
        <v>113500</v>
      </c>
      <c r="E3" s="133" t="n">
        <v>113600</v>
      </c>
      <c r="F3" s="133" t="s">
        <v>12287</v>
      </c>
      <c r="G3" s="133" t="s">
        <v>12288</v>
      </c>
      <c r="H3" s="133" t="n">
        <v>118900</v>
      </c>
      <c r="I3" s="133" t="n">
        <v>113700</v>
      </c>
      <c r="J3" s="133" t="n">
        <v>113800</v>
      </c>
      <c r="K3" s="133" t="n">
        <v>113900</v>
      </c>
      <c r="L3" s="133" t="n">
        <v>114000</v>
      </c>
      <c r="M3" s="133" t="n">
        <v>114100</v>
      </c>
      <c r="N3" s="133" t="n">
        <v>114200</v>
      </c>
      <c r="O3" s="133" t="n">
        <v>114300</v>
      </c>
      <c r="P3" s="133" t="s">
        <v>12289</v>
      </c>
      <c r="Q3" s="133" t="s">
        <v>12290</v>
      </c>
      <c r="R3" s="133" t="s">
        <v>12291</v>
      </c>
      <c r="S3" s="133" t="s">
        <v>12292</v>
      </c>
      <c r="T3" s="133" t="s">
        <v>12293</v>
      </c>
      <c r="U3" s="133" t="s">
        <v>12294</v>
      </c>
      <c r="V3" s="133" t="s">
        <v>12295</v>
      </c>
      <c r="W3" s="133" t="s">
        <v>12296</v>
      </c>
      <c r="X3" s="133" t="s">
        <v>12297</v>
      </c>
      <c r="Y3" s="133" t="n">
        <v>114600</v>
      </c>
      <c r="Z3" s="133" t="s">
        <v>12298</v>
      </c>
      <c r="AA3" s="133" t="s">
        <v>12299</v>
      </c>
      <c r="AB3" s="133" t="s">
        <v>12300</v>
      </c>
      <c r="AC3" s="133" t="s">
        <v>12301</v>
      </c>
      <c r="AD3" s="133" t="s">
        <v>12302</v>
      </c>
      <c r="AE3" s="133" t="s">
        <v>12303</v>
      </c>
      <c r="AF3" s="133" t="s">
        <v>12304</v>
      </c>
      <c r="AG3" s="133" t="s">
        <v>12305</v>
      </c>
      <c r="AH3" s="133" t="s">
        <v>12306</v>
      </c>
      <c r="AI3" s="133" t="s">
        <v>12307</v>
      </c>
      <c r="AJ3" s="133" t="s">
        <v>12308</v>
      </c>
      <c r="AK3" s="133" t="s">
        <v>12309</v>
      </c>
      <c r="AL3" s="133" t="s">
        <v>12310</v>
      </c>
      <c r="AM3" s="133" t="s">
        <v>12311</v>
      </c>
      <c r="AN3" s="133" t="n">
        <v>119000</v>
      </c>
      <c r="AO3" s="133" t="s">
        <v>12312</v>
      </c>
      <c r="AP3" s="133" t="s">
        <v>12313</v>
      </c>
      <c r="AQ3" s="133" t="s">
        <v>12314</v>
      </c>
      <c r="AR3" s="133" t="s">
        <v>12315</v>
      </c>
      <c r="AS3" s="133" t="s">
        <v>12316</v>
      </c>
      <c r="AT3" s="133" t="s">
        <v>12317</v>
      </c>
      <c r="AU3" s="134"/>
      <c r="AV3" s="135" t="s">
        <v>11620</v>
      </c>
      <c r="AW3" s="136" t="s">
        <v>11621</v>
      </c>
      <c r="AX3" s="135" t="s">
        <v>12318</v>
      </c>
      <c r="AY3" s="122" t="s">
        <v>11625</v>
      </c>
      <c r="AZ3" s="122" t="str">
        <f aca="false">+A1</f>
        <v>codice opera [idt]</v>
      </c>
      <c r="BA3" s="122" t="str">
        <f aca="false">+B1</f>
        <v>codice origine [testo]</v>
      </c>
      <c r="BB3" s="122" t="str">
        <f aca="false">+C1</f>
        <v>descrizione rete distribuzione [testo]</v>
      </c>
      <c r="BC3" s="188" t="str">
        <f aca="false">+D1</f>
        <v>codice schema acquedottistico [idt]</v>
      </c>
      <c r="BD3" s="188" t="str">
        <f aca="false">+E1</f>
        <v>descrizione schema acquedottistico [testo]</v>
      </c>
      <c r="BE3" s="122" t="str">
        <f aca="false">+F1</f>
        <v>lunghezza totale [km]</v>
      </c>
      <c r="BF3" s="122" t="str">
        <f aca="false">+G1</f>
        <v>lunghezza rete telecontrollata [km]</v>
      </c>
      <c r="BG3" s="188" t="str">
        <f aca="false">+H1</f>
        <v>lunghezza rete distrettualizzata [km]</v>
      </c>
      <c r="BH3" s="188" t="str">
        <f aca="false">+I1</f>
        <v>numero utenti diretti [nr]</v>
      </c>
      <c r="BI3" s="188" t="str">
        <f aca="false">+J1</f>
        <v>numero utenti diretti - domestici [nr]</v>
      </c>
      <c r="BJ3" s="188" t="str">
        <f aca="false">+K1</f>
        <v>numero utenti diretti - domestici - residenti [nr]</v>
      </c>
      <c r="BK3" s="188" t="str">
        <f aca="false">+L1</f>
        <v>numero utenze condominiali [nr]</v>
      </c>
      <c r="BL3" s="188" t="str">
        <f aca="false">+M1</f>
        <v>numero utenti indiretti [nr]</v>
      </c>
      <c r="BM3" s="188" t="str">
        <f aca="false">+N1</f>
        <v>numero utenti indiretti - domestici [nr]</v>
      </c>
      <c r="BN3" s="188" t="str">
        <f aca="false">+O1</f>
        <v>numero utenti indiretti - domestici - residenti [nr]</v>
      </c>
      <c r="BO3" s="122" t="str">
        <f aca="false">+P1</f>
        <v>numero allacci [nr]</v>
      </c>
      <c r="BP3" s="122" t="str">
        <f aca="false">+Q1</f>
        <v>utenze dotate di misuratore [nr]</v>
      </c>
      <c r="BQ3" s="122" t="str">
        <f aca="false">+R1</f>
        <v>volume immesso in rete [mc/anno]</v>
      </c>
      <c r="BR3" s="122" t="str">
        <f aca="false">+S1</f>
        <v>volume erogato [mc/anno]</v>
      </c>
      <c r="BS3" s="122" t="str">
        <f aca="false">+T1</f>
        <v>volume fatturato [mc/anno]</v>
      </c>
      <c r="BT3" s="122" t="str">
        <f aca="false">+U1</f>
        <v>volume acquistato da terzi [mc/anno]</v>
      </c>
      <c r="BU3" s="122" t="str">
        <f aca="false">+V1</f>
        <v>volume ceduto a terzi [mc/anno]</v>
      </c>
      <c r="BV3" s="122" t="str">
        <f aca="false">+W1</f>
        <v>misura pressione [sn]</v>
      </c>
      <c r="BW3" s="122" t="str">
        <f aca="false">+X1</f>
        <v>misura portata [sn]</v>
      </c>
      <c r="BX3" s="188" t="str">
        <f aca="false">+Y1</f>
        <v>punti di clorazione sulla rete [nr]</v>
      </c>
      <c r="BY3" s="122" t="str">
        <f aca="false">+Z1</f>
        <v>calcolo Infrastructure Leakage Index (ILI) [sn]</v>
      </c>
      <c r="BZ3" s="122" t="str">
        <f aca="false">+AA1</f>
        <v>numero di riparazioni sugli allacci [nr]</v>
      </c>
      <c r="CA3" s="122" t="str">
        <f aca="false">+AB1</f>
        <v>numero di riparazioni sulla rete [nr]</v>
      </c>
      <c r="CB3" s="122" t="str">
        <f aca="false">+AC1</f>
        <v>tipo telecontrollo [idn]</v>
      </c>
      <c r="CC3" s="122" t="str">
        <f aca="false">+AD1</f>
        <v>opera stato [idn]</v>
      </c>
      <c r="CD3" s="122" t="str">
        <f aca="false">+AE1</f>
        <v>pressione massima di esercizio [M.C.A.]</v>
      </c>
      <c r="CE3" s="122" t="str">
        <f aca="false">+AF1</f>
        <v>pressione media di esercizio [M.C.A.]</v>
      </c>
      <c r="CF3" s="122" t="str">
        <f aca="false">+AG1</f>
        <v>pressione minima di esercizio [M.C.A.]</v>
      </c>
      <c r="CG3" s="122" t="str">
        <f aca="false">+AH1</f>
        <v>ind.conf. lunghezza totale [idt]</v>
      </c>
      <c r="CH3" s="122" t="str">
        <f aca="false">+AI1</f>
        <v>ind.conf. volume immesso rete [idt]</v>
      </c>
      <c r="CI3" s="122" t="str">
        <f aca="false">+AJ1</f>
        <v>ind.conf. volume erogato [idt]</v>
      </c>
      <c r="CJ3" s="122" t="str">
        <f aca="false">+AK1</f>
        <v>ind.conf. volume fatturato [idt]</v>
      </c>
      <c r="CK3" s="122" t="str">
        <f aca="false">+AL1</f>
        <v>ind.conf. volume terzi acquistato [idt]</v>
      </c>
      <c r="CL3" s="122" t="str">
        <f aca="false">+AM1</f>
        <v>ind.conf. volume terzi ceduto [idt]</v>
      </c>
      <c r="CM3" s="188" t="str">
        <f aca="false">+AN1</f>
        <v>ind.conf. lunghezza rete distrettualizzata [idt]</v>
      </c>
      <c r="CN3" s="122" t="str">
        <f aca="false">+AO1</f>
        <v>ind.conf. calcolo Infrastructure Leakage Index (ILI) [idt]</v>
      </c>
      <c r="CO3" s="122" t="str">
        <f aca="false">+AP1</f>
        <v>ind.conf. lunghezza rete telecontrollata [idt]</v>
      </c>
      <c r="CP3" s="122" t="str">
        <f aca="false">+AQ1</f>
        <v>ind.conf. press_esercizio_max [idt]</v>
      </c>
      <c r="CQ3" s="122" t="str">
        <f aca="false">+AR1</f>
        <v>ind.conf. pressione media di esercizio [idt]</v>
      </c>
      <c r="CR3" s="122" t="str">
        <f aca="false">+AS1</f>
        <v>ind.conf. pressione minima di esercizio [idt]</v>
      </c>
      <c r="CS3" s="137" t="s">
        <v>11626</v>
      </c>
      <c r="CT3" s="158"/>
      <c r="CU3" s="160" t="s">
        <v>11630</v>
      </c>
      <c r="CV3" s="212" t="e">
        <f aca="false">+IF(MIN(AZ8:CR8)=0%,"OK","Grado di compilazione inferiore a quello del DBI A-1")</f>
        <v>#DIV/0!</v>
      </c>
    </row>
    <row r="4" customFormat="false" ht="15" hidden="false" customHeight="false" outlineLevel="0" collapsed="false">
      <c r="B4" s="162"/>
      <c r="C4" s="162"/>
      <c r="D4" s="162"/>
      <c r="E4" s="162"/>
      <c r="F4" s="162"/>
      <c r="G4" s="162"/>
      <c r="H4" s="162"/>
      <c r="I4" s="162"/>
      <c r="J4" s="162"/>
      <c r="K4" s="162"/>
      <c r="L4" s="162"/>
      <c r="M4" s="162"/>
      <c r="N4" s="162"/>
      <c r="O4" s="162"/>
      <c r="P4" s="162"/>
      <c r="Q4" s="162"/>
      <c r="R4" s="162"/>
      <c r="S4" s="162"/>
      <c r="T4" s="162"/>
      <c r="U4" s="162"/>
      <c r="V4" s="162"/>
      <c r="W4" s="162"/>
      <c r="X4" s="162"/>
      <c r="Y4" s="162"/>
      <c r="Z4" s="162"/>
      <c r="AA4" s="189"/>
      <c r="AB4" s="155"/>
      <c r="AC4" s="155"/>
      <c r="AD4" s="155"/>
      <c r="AE4" s="155"/>
      <c r="AF4" s="155"/>
      <c r="AG4" s="155"/>
      <c r="AH4" s="155"/>
      <c r="AI4" s="155"/>
      <c r="AJ4" s="155"/>
      <c r="AV4" s="142" t="n">
        <f aca="false">+IF(B4&gt;0,1,0)</f>
        <v>0</v>
      </c>
      <c r="AW4" s="135" t="n">
        <f aca="false">COUNTIF(B:B,B4)</f>
        <v>0</v>
      </c>
      <c r="AX4" s="222" t="n">
        <f aca="false">+IF(AD4&gt;=3,0,IF(COUNTIF(Distrib_com_serv!A:A,B4)&gt;0,0,1))</f>
        <v>1</v>
      </c>
      <c r="AY4" s="144"/>
      <c r="AZ4" s="202" t="n">
        <f aca="false">+COUNTA(A:A)-3</f>
        <v>0</v>
      </c>
      <c r="BA4" s="202" t="n">
        <f aca="false">+COUNTA(B:B)-3</f>
        <v>0</v>
      </c>
      <c r="BB4" s="202" t="n">
        <f aca="false">+COUNTA(C:C)-3</f>
        <v>0</v>
      </c>
      <c r="BC4" s="202" t="n">
        <f aca="false">+COUNTA(D:D)-3</f>
        <v>0</v>
      </c>
      <c r="BD4" s="202" t="n">
        <f aca="false">+COUNTA(E:E)-3</f>
        <v>0</v>
      </c>
      <c r="BE4" s="202" t="n">
        <f aca="false">+COUNTA(F:F)-3</f>
        <v>0</v>
      </c>
      <c r="BF4" s="202" t="n">
        <f aca="false">+COUNTA(G:G)-3</f>
        <v>0</v>
      </c>
      <c r="BG4" s="202" t="n">
        <f aca="false">+COUNTA(H:H)-3</f>
        <v>0</v>
      </c>
      <c r="BH4" s="202" t="n">
        <f aca="false">+COUNTA(I:I)-3</f>
        <v>0</v>
      </c>
      <c r="BI4" s="202" t="n">
        <f aca="false">+COUNTA(J:J)-3</f>
        <v>0</v>
      </c>
      <c r="BJ4" s="202" t="n">
        <f aca="false">+COUNTA(K:K)-3</f>
        <v>0</v>
      </c>
      <c r="BK4" s="202" t="n">
        <f aca="false">+COUNTA(L:L)-3</f>
        <v>0</v>
      </c>
      <c r="BL4" s="202" t="n">
        <f aca="false">+COUNTA(M:M)-3</f>
        <v>0</v>
      </c>
      <c r="BM4" s="202" t="n">
        <f aca="false">+COUNTA(N:N)-3</f>
        <v>0</v>
      </c>
      <c r="BN4" s="202" t="n">
        <f aca="false">+COUNTA(O:O)-3</f>
        <v>0</v>
      </c>
      <c r="BO4" s="202" t="n">
        <f aca="false">+COUNTA(P:P)-3</f>
        <v>0</v>
      </c>
      <c r="BP4" s="202" t="n">
        <f aca="false">+COUNTA(Q:Q)-3</f>
        <v>0</v>
      </c>
      <c r="BQ4" s="202" t="n">
        <f aca="false">+COUNTA(R:R)-3</f>
        <v>0</v>
      </c>
      <c r="BR4" s="202" t="n">
        <f aca="false">+COUNTA(S:S)-3</f>
        <v>0</v>
      </c>
      <c r="BS4" s="202" t="n">
        <f aca="false">+COUNTA(T:T)-3</f>
        <v>0</v>
      </c>
      <c r="BT4" s="202" t="n">
        <f aca="false">+COUNTA(U:U)-3</f>
        <v>0</v>
      </c>
      <c r="BU4" s="202" t="n">
        <f aca="false">+COUNTA(V:V)-3</f>
        <v>0</v>
      </c>
      <c r="BV4" s="202" t="n">
        <f aca="false">+COUNTA(W:W)-3</f>
        <v>0</v>
      </c>
      <c r="BW4" s="202" t="n">
        <f aca="false">+COUNTA(X:X)-3</f>
        <v>0</v>
      </c>
      <c r="BX4" s="202" t="n">
        <f aca="false">+COUNTA(Y:Y)-3</f>
        <v>0</v>
      </c>
      <c r="BY4" s="202" t="n">
        <f aca="false">+COUNTA(Z:Z)-3</f>
        <v>0</v>
      </c>
      <c r="BZ4" s="202" t="n">
        <f aca="false">+COUNTA(AA:AA)-3</f>
        <v>0</v>
      </c>
      <c r="CA4" s="202" t="n">
        <f aca="false">+COUNTA(AB:AB)-3</f>
        <v>0</v>
      </c>
      <c r="CB4" s="202" t="n">
        <f aca="false">+COUNTA(AC:AC)-3</f>
        <v>0</v>
      </c>
      <c r="CC4" s="202" t="n">
        <f aca="false">+COUNTA(AD:AD)-3</f>
        <v>0</v>
      </c>
      <c r="CD4" s="202" t="n">
        <f aca="false">+COUNTA(AE:AE)-3</f>
        <v>0</v>
      </c>
      <c r="CE4" s="202" t="n">
        <f aca="false">+COUNTA(AF:AF)-3</f>
        <v>0</v>
      </c>
      <c r="CF4" s="202" t="n">
        <f aca="false">+COUNTA(AG:AG)-3</f>
        <v>0</v>
      </c>
      <c r="CG4" s="202" t="n">
        <f aca="false">+COUNTA(AH:AH)-3</f>
        <v>0</v>
      </c>
      <c r="CH4" s="202" t="n">
        <f aca="false">+COUNTA(AI:AI)-3</f>
        <v>0</v>
      </c>
      <c r="CI4" s="202" t="n">
        <f aca="false">+COUNTA(AJ:AJ)-3</f>
        <v>0</v>
      </c>
      <c r="CJ4" s="202" t="n">
        <f aca="false">+COUNTA(AK:AK)-3</f>
        <v>0</v>
      </c>
      <c r="CK4" s="202" t="n">
        <f aca="false">+COUNTA(AL:AL)-3</f>
        <v>0</v>
      </c>
      <c r="CL4" s="202" t="n">
        <f aca="false">+COUNTA(AM:AM)-3</f>
        <v>0</v>
      </c>
      <c r="CM4" s="202" t="n">
        <f aca="false">+COUNTA(AN:AN)-3</f>
        <v>0</v>
      </c>
      <c r="CN4" s="202" t="n">
        <f aca="false">+COUNTA(AO:AO)-3</f>
        <v>0</v>
      </c>
      <c r="CO4" s="202" t="n">
        <f aca="false">+COUNTA(AP:AP)-3</f>
        <v>0</v>
      </c>
      <c r="CP4" s="202" t="n">
        <f aca="false">+COUNTA(AQ:AQ)-3</f>
        <v>0</v>
      </c>
      <c r="CQ4" s="202" t="n">
        <f aca="false">+COUNTA(AR:AR)-3</f>
        <v>0</v>
      </c>
      <c r="CR4" s="202" t="n">
        <f aca="false">+COUNTA(AS:AS)-3</f>
        <v>0</v>
      </c>
      <c r="CS4" s="145" t="n">
        <f aca="false">SUM(AZ4:CR4)</f>
        <v>0</v>
      </c>
      <c r="CT4" s="215"/>
    </row>
    <row r="5" customFormat="false" ht="15" hidden="false" customHeight="false" outlineLevel="0" collapsed="false">
      <c r="AA5" s="223"/>
      <c r="AU5" s="224"/>
      <c r="AW5" s="142"/>
      <c r="AX5" s="222"/>
      <c r="AY5" s="148" t="s">
        <v>11629</v>
      </c>
      <c r="AZ5" s="225" t="e">
        <f aca="false">+AZ4/$BA$1</f>
        <v>#DIV/0!</v>
      </c>
      <c r="BA5" s="225" t="e">
        <f aca="false">+BA4/$BA$1</f>
        <v>#DIV/0!</v>
      </c>
      <c r="BB5" s="225" t="e">
        <f aca="false">+BB4/$BA$1</f>
        <v>#DIV/0!</v>
      </c>
      <c r="BC5" s="225" t="e">
        <f aca="false">+BC4/$BA$1</f>
        <v>#DIV/0!</v>
      </c>
      <c r="BD5" s="225" t="e">
        <f aca="false">+BD4/$BA$1</f>
        <v>#DIV/0!</v>
      </c>
      <c r="BE5" s="225" t="e">
        <f aca="false">+BE4/$BA$1</f>
        <v>#DIV/0!</v>
      </c>
      <c r="BF5" s="225" t="e">
        <f aca="false">+BF4/$BA$1</f>
        <v>#DIV/0!</v>
      </c>
      <c r="BG5" s="225" t="e">
        <f aca="false">+BG4/$BA$1</f>
        <v>#DIV/0!</v>
      </c>
      <c r="BH5" s="225" t="e">
        <f aca="false">+BH4/$BA$1</f>
        <v>#DIV/0!</v>
      </c>
      <c r="BI5" s="225" t="e">
        <f aca="false">+BI4/$BA$1</f>
        <v>#DIV/0!</v>
      </c>
      <c r="BJ5" s="225" t="e">
        <f aca="false">+BJ4/$BA$1</f>
        <v>#DIV/0!</v>
      </c>
      <c r="BK5" s="225" t="e">
        <f aca="false">+BK4/$BA$1</f>
        <v>#DIV/0!</v>
      </c>
      <c r="BL5" s="225" t="e">
        <f aca="false">+BL4/$BA$1</f>
        <v>#DIV/0!</v>
      </c>
      <c r="BM5" s="225" t="e">
        <f aca="false">+BM4/$BA$1</f>
        <v>#DIV/0!</v>
      </c>
      <c r="BN5" s="225" t="e">
        <f aca="false">+BN4/$BA$1</f>
        <v>#DIV/0!</v>
      </c>
      <c r="BO5" s="225" t="e">
        <f aca="false">+BO4/$BA$1</f>
        <v>#DIV/0!</v>
      </c>
      <c r="BP5" s="225" t="e">
        <f aca="false">+BP4/$BA$1</f>
        <v>#DIV/0!</v>
      </c>
      <c r="BQ5" s="225" t="e">
        <f aca="false">+BQ4/$BA$1</f>
        <v>#DIV/0!</v>
      </c>
      <c r="BR5" s="225" t="e">
        <f aca="false">+BR4/$BA$1</f>
        <v>#DIV/0!</v>
      </c>
      <c r="BS5" s="225" t="e">
        <f aca="false">+BS4/$BA$1</f>
        <v>#DIV/0!</v>
      </c>
      <c r="BT5" s="225" t="e">
        <f aca="false">+BT4/$BA$1</f>
        <v>#DIV/0!</v>
      </c>
      <c r="BU5" s="225" t="e">
        <f aca="false">+BU4/$BA$1</f>
        <v>#DIV/0!</v>
      </c>
      <c r="BV5" s="225" t="e">
        <f aca="false">+BV4/$BA$1</f>
        <v>#DIV/0!</v>
      </c>
      <c r="BW5" s="225" t="e">
        <f aca="false">+BW4/$BA$1</f>
        <v>#DIV/0!</v>
      </c>
      <c r="BX5" s="225" t="e">
        <f aca="false">+BX4/$BA$1</f>
        <v>#DIV/0!</v>
      </c>
      <c r="BY5" s="225" t="e">
        <f aca="false">+BY4/$BA$1</f>
        <v>#DIV/0!</v>
      </c>
      <c r="BZ5" s="225" t="e">
        <f aca="false">+BZ4/$BA$1</f>
        <v>#DIV/0!</v>
      </c>
      <c r="CA5" s="225" t="e">
        <f aca="false">+CA4/$BA$1</f>
        <v>#DIV/0!</v>
      </c>
      <c r="CB5" s="225" t="e">
        <f aca="false">+CB4/$BA$1</f>
        <v>#DIV/0!</v>
      </c>
      <c r="CC5" s="225" t="e">
        <f aca="false">+CC4/$BA$1</f>
        <v>#DIV/0!</v>
      </c>
      <c r="CD5" s="225" t="e">
        <f aca="false">+CD4/$BA$1</f>
        <v>#DIV/0!</v>
      </c>
      <c r="CE5" s="225" t="e">
        <f aca="false">+CE4/$BA$1</f>
        <v>#DIV/0!</v>
      </c>
      <c r="CF5" s="225" t="e">
        <f aca="false">+CF4/$BA$1</f>
        <v>#DIV/0!</v>
      </c>
      <c r="CG5" s="225" t="e">
        <f aca="false">+CG4/$BA$1</f>
        <v>#DIV/0!</v>
      </c>
      <c r="CH5" s="225" t="e">
        <f aca="false">+CH4/$BA$1</f>
        <v>#DIV/0!</v>
      </c>
      <c r="CI5" s="225" t="e">
        <f aca="false">+CI4/$BA$1</f>
        <v>#DIV/0!</v>
      </c>
      <c r="CJ5" s="225" t="e">
        <f aca="false">+CJ4/$BA$1</f>
        <v>#DIV/0!</v>
      </c>
      <c r="CK5" s="225" t="e">
        <f aca="false">+CK4/$BA$1</f>
        <v>#DIV/0!</v>
      </c>
      <c r="CL5" s="225" t="e">
        <f aca="false">+CL4/$BA$1</f>
        <v>#DIV/0!</v>
      </c>
      <c r="CM5" s="225" t="e">
        <f aca="false">+CM4/$BA$1</f>
        <v>#DIV/0!</v>
      </c>
      <c r="CN5" s="225" t="e">
        <f aca="false">+CN4/$BA$1</f>
        <v>#DIV/0!</v>
      </c>
      <c r="CO5" s="225" t="e">
        <f aca="false">+CO4/$BA$1</f>
        <v>#DIV/0!</v>
      </c>
      <c r="CP5" s="225" t="e">
        <f aca="false">+CP4/$BA$1</f>
        <v>#DIV/0!</v>
      </c>
      <c r="CQ5" s="225" t="e">
        <f aca="false">+CQ4/$BA$1</f>
        <v>#DIV/0!</v>
      </c>
      <c r="CR5" s="225" t="e">
        <f aca="false">+CR4/$BA$1</f>
        <v>#DIV/0!</v>
      </c>
      <c r="CS5" s="145"/>
      <c r="CT5" s="215"/>
    </row>
    <row r="6" customFormat="false" ht="15" hidden="false" customHeight="false" outlineLevel="0" collapsed="false">
      <c r="AA6" s="223"/>
      <c r="AU6" s="224"/>
      <c r="AW6" s="142"/>
      <c r="AX6" s="222"/>
      <c r="AY6" s="148"/>
      <c r="AZ6" s="202" t="n">
        <f aca="false">+COUNTA([4]Distribuzioni!A$1:A$1048576)-3</f>
        <v>0</v>
      </c>
      <c r="BA6" s="202" t="n">
        <f aca="false">+COUNTA([4]Distribuzioni!B$1:B$1048576)-3</f>
        <v>1</v>
      </c>
      <c r="BB6" s="202" t="n">
        <f aca="false">+COUNTA([4]Distribuzioni!C$1:C$1048576)-3</f>
        <v>1</v>
      </c>
      <c r="BC6" s="202" t="n">
        <f aca="false">+COUNTA([4]Distribuzioni!D$1:D$1048576)-3</f>
        <v>1</v>
      </c>
      <c r="BD6" s="202" t="n">
        <f aca="false">+COUNTA([4]Distribuzioni!E$1:E$1048576)-3</f>
        <v>1</v>
      </c>
      <c r="BE6" s="202" t="n">
        <f aca="false">+COUNTA([4]Distribuzioni!F$1:F$1048576)-3</f>
        <v>1</v>
      </c>
      <c r="BF6" s="202" t="n">
        <f aca="false">+COUNTA([4]Distribuzioni!G$1:G$1048576)-3</f>
        <v>0</v>
      </c>
      <c r="BG6" s="202" t="n">
        <f aca="false">+COUNTA([4]Distribuzioni!H$1:H$1048576)-3</f>
        <v>1</v>
      </c>
      <c r="BH6" s="202" t="n">
        <f aca="false">+COUNTA([4]Distribuzioni!I$1:I$1048576)-3</f>
        <v>0</v>
      </c>
      <c r="BI6" s="202" t="n">
        <f aca="false">+COUNTA([4]Distribuzioni!J$1:J$1048576)-3</f>
        <v>1</v>
      </c>
      <c r="BJ6" s="202" t="n">
        <f aca="false">+COUNTA([4]Distribuzioni!K$1:K$1048576)-3</f>
        <v>1</v>
      </c>
      <c r="BK6" s="202" t="n">
        <f aca="false">+COUNTA([4]Distribuzioni!L$1:L$1048576)-3</f>
        <v>1</v>
      </c>
      <c r="BL6" s="202" t="n">
        <f aca="false">+COUNTA([4]Distribuzioni!M$1:M$1048576)-3</f>
        <v>1</v>
      </c>
      <c r="BM6" s="202" t="n">
        <f aca="false">+COUNTA([4]Distribuzioni!N$1:N$1048576)-3</f>
        <v>1</v>
      </c>
      <c r="BN6" s="202" t="n">
        <f aca="false">+COUNTA([4]Distribuzioni!O$1:O$1048576)-3</f>
        <v>1</v>
      </c>
      <c r="BO6" s="202" t="n">
        <f aca="false">+COUNTA([4]Distribuzioni!P$1:P$1048576)-3</f>
        <v>1</v>
      </c>
      <c r="BP6" s="202" t="n">
        <f aca="false">+COUNTA([4]Distribuzioni!Q$1:Q$1048576)-3</f>
        <v>1</v>
      </c>
      <c r="BQ6" s="202" t="n">
        <f aca="false">+COUNTA([4]Distribuzioni!R$1:R$1048576)-3</f>
        <v>1</v>
      </c>
      <c r="BR6" s="202" t="n">
        <f aca="false">+COUNTA([4]Distribuzioni!S$1:S$1048576)-3</f>
        <v>1</v>
      </c>
      <c r="BS6" s="202" t="n">
        <f aca="false">+COUNTA([4]Distribuzioni!T$1:T$1048576)-3</f>
        <v>1</v>
      </c>
      <c r="BT6" s="202" t="n">
        <f aca="false">+COUNTA([4]Distribuzioni!U$1:U$1048576)-3</f>
        <v>1</v>
      </c>
      <c r="BU6" s="202" t="n">
        <f aca="false">+COUNTA([4]Distribuzioni!V$1:V$1048576)-3</f>
        <v>1</v>
      </c>
      <c r="BV6" s="202" t="n">
        <f aca="false">+COUNTA([4]Distribuzioni!W$1:W$1048576)-3</f>
        <v>1</v>
      </c>
      <c r="BW6" s="202" t="n">
        <f aca="false">+COUNTA([4]Distribuzioni!X$1:X$1048576)-3</f>
        <v>1</v>
      </c>
      <c r="BX6" s="202" t="n">
        <f aca="false">+COUNTA([4]Distribuzioni!Y$1:Y$1048576)-3</f>
        <v>1</v>
      </c>
      <c r="BY6" s="202" t="n">
        <f aca="false">+COUNTA([4]Distribuzioni!Z$1:Z$1048576)-3</f>
        <v>1</v>
      </c>
      <c r="BZ6" s="202" t="n">
        <f aca="false">+COUNTA([4]Distribuzioni!AA$1:AA$1048576)-3</f>
        <v>1</v>
      </c>
      <c r="CA6" s="202" t="n">
        <f aca="false">+COUNTA([4]Distribuzioni!AB$1:AB$1048576)-3</f>
        <v>1</v>
      </c>
      <c r="CB6" s="202" t="n">
        <f aca="false">+COUNTA([4]Distribuzioni!AC$1:AC$1048576)-3</f>
        <v>1</v>
      </c>
      <c r="CC6" s="202" t="n">
        <f aca="false">+COUNTA([4]Distribuzioni!AD$1:AD$1048576)-3</f>
        <v>1</v>
      </c>
      <c r="CD6" s="202" t="n">
        <f aca="false">+COUNTA([4]Distribuzioni!AE$1:AE$1048576)-3</f>
        <v>1</v>
      </c>
      <c r="CE6" s="202" t="n">
        <f aca="false">+COUNTA([4]Distribuzioni!AF$1:AF$1048576)-3</f>
        <v>1</v>
      </c>
      <c r="CF6" s="202" t="n">
        <f aca="false">+COUNTA([4]Distribuzioni!AG$1:AG$1048576)-3</f>
        <v>0</v>
      </c>
      <c r="CG6" s="202" t="n">
        <f aca="false">+COUNTA([4]Distribuzioni!AH$1:AH$1048576)-3</f>
        <v>0</v>
      </c>
      <c r="CH6" s="202" t="n">
        <f aca="false">+COUNTA([4]Distribuzioni!AI$1:AI$1048576)-3</f>
        <v>0</v>
      </c>
      <c r="CI6" s="202" t="n">
        <f aca="false">+COUNTA([4]Distribuzioni!AJ$1:AJ$1048576)-3</f>
        <v>0</v>
      </c>
      <c r="CJ6" s="202" t="n">
        <f aca="false">+COUNTA([4]Distribuzioni!AK$1:AK$1048576)-3</f>
        <v>0</v>
      </c>
      <c r="CK6" s="202" t="n">
        <f aca="false">+COUNTA([4]Distribuzioni!AL$1:AL$1048576)-3</f>
        <v>0</v>
      </c>
      <c r="CL6" s="202" t="n">
        <f aca="false">+COUNTA([4]Distribuzioni!AM$1:AM$1048576)-3</f>
        <v>0</v>
      </c>
      <c r="CM6" s="202" t="n">
        <f aca="false">+COUNTA([4]Distribuzioni!AN$1:AN$1048576)-3</f>
        <v>0</v>
      </c>
      <c r="CN6" s="202" t="n">
        <f aca="false">+COUNTA([4]Distribuzioni!AO$1:AO$1048576)-3</f>
        <v>1</v>
      </c>
      <c r="CO6" s="202" t="n">
        <f aca="false">+COUNTA([4]Distribuzioni!AP$1:AP$1048576)-3</f>
        <v>1</v>
      </c>
      <c r="CP6" s="202" t="n">
        <f aca="false">+COUNTA([4]Distribuzioni!AQ$1:AQ$1048576)-3</f>
        <v>0</v>
      </c>
      <c r="CQ6" s="202" t="n">
        <f aca="false">+COUNTA([4]Distribuzioni!AR$1:AR$1048576)-3</f>
        <v>0</v>
      </c>
      <c r="CR6" s="202" t="n">
        <f aca="false">+COUNTA([4]Distribuzioni!AS$1:AS$1048576)-3</f>
        <v>0</v>
      </c>
      <c r="CS6" s="145" t="n">
        <f aca="false">SUM(AZ6:CR6)</f>
        <v>31</v>
      </c>
      <c r="CT6" s="215"/>
    </row>
    <row r="7" customFormat="false" ht="15" hidden="false" customHeight="false" outlineLevel="0" collapsed="false">
      <c r="AA7" s="223"/>
      <c r="AW7" s="142"/>
      <c r="AX7" s="222"/>
      <c r="AY7" s="148" t="s">
        <v>11631</v>
      </c>
      <c r="AZ7" s="225" t="n">
        <f aca="false">+AZ6/$BA$2</f>
        <v>0</v>
      </c>
      <c r="BA7" s="225" t="n">
        <f aca="false">+BA6/$BA$2</f>
        <v>1</v>
      </c>
      <c r="BB7" s="225" t="n">
        <f aca="false">+BB6/$BA$2</f>
        <v>1</v>
      </c>
      <c r="BC7" s="225" t="n">
        <f aca="false">+BC6/$BA$2</f>
        <v>1</v>
      </c>
      <c r="BD7" s="225" t="n">
        <f aca="false">+BD6/$BA$2</f>
        <v>1</v>
      </c>
      <c r="BE7" s="225" t="n">
        <f aca="false">+BE6/$BA$2</f>
        <v>1</v>
      </c>
      <c r="BF7" s="225" t="n">
        <f aca="false">+BF6/$BA$2</f>
        <v>0</v>
      </c>
      <c r="BG7" s="225" t="n">
        <f aca="false">+BG6/$BA$2</f>
        <v>1</v>
      </c>
      <c r="BH7" s="225" t="n">
        <f aca="false">+BH6/$BA$2</f>
        <v>0</v>
      </c>
      <c r="BI7" s="225" t="n">
        <f aca="false">+BI6/$BA$2</f>
        <v>1</v>
      </c>
      <c r="BJ7" s="225" t="n">
        <f aca="false">+BJ6/$BA$2</f>
        <v>1</v>
      </c>
      <c r="BK7" s="225" t="n">
        <f aca="false">+BK6/$BA$2</f>
        <v>1</v>
      </c>
      <c r="BL7" s="225" t="n">
        <f aca="false">+BL6/$BA$2</f>
        <v>1</v>
      </c>
      <c r="BM7" s="225" t="n">
        <f aca="false">+BM6/$BA$2</f>
        <v>1</v>
      </c>
      <c r="BN7" s="225" t="n">
        <f aca="false">+BN6/$BA$2</f>
        <v>1</v>
      </c>
      <c r="BO7" s="225" t="n">
        <f aca="false">+BO6/$BA$2</f>
        <v>1</v>
      </c>
      <c r="BP7" s="225" t="n">
        <f aca="false">+BP6/$BA$2</f>
        <v>1</v>
      </c>
      <c r="BQ7" s="225" t="n">
        <f aca="false">+BQ6/$BA$2</f>
        <v>1</v>
      </c>
      <c r="BR7" s="225" t="n">
        <f aca="false">+BR6/$BA$2</f>
        <v>1</v>
      </c>
      <c r="BS7" s="225" t="n">
        <f aca="false">+BS6/$BA$2</f>
        <v>1</v>
      </c>
      <c r="BT7" s="225" t="n">
        <f aca="false">+BT6/$BA$2</f>
        <v>1</v>
      </c>
      <c r="BU7" s="225" t="n">
        <f aca="false">+BU6/$BA$2</f>
        <v>1</v>
      </c>
      <c r="BV7" s="225" t="n">
        <f aca="false">+BV6/$BA$2</f>
        <v>1</v>
      </c>
      <c r="BW7" s="225" t="n">
        <f aca="false">+BW6/$BA$2</f>
        <v>1</v>
      </c>
      <c r="BX7" s="225" t="n">
        <f aca="false">+BX6/$BA$2</f>
        <v>1</v>
      </c>
      <c r="BY7" s="225" t="n">
        <f aca="false">+BY6/$BA$2</f>
        <v>1</v>
      </c>
      <c r="BZ7" s="225" t="n">
        <f aca="false">+BZ6/$BA$2</f>
        <v>1</v>
      </c>
      <c r="CA7" s="225" t="n">
        <f aca="false">+CA6/$BA$2</f>
        <v>1</v>
      </c>
      <c r="CB7" s="225" t="n">
        <f aca="false">+CB6/$BA$2</f>
        <v>1</v>
      </c>
      <c r="CC7" s="225" t="n">
        <f aca="false">+CC6/$BA$2</f>
        <v>1</v>
      </c>
      <c r="CD7" s="225" t="n">
        <f aca="false">+CD6/$BA$2</f>
        <v>1</v>
      </c>
      <c r="CE7" s="225" t="n">
        <f aca="false">+CE6/$BA$2</f>
        <v>1</v>
      </c>
      <c r="CF7" s="225" t="n">
        <f aca="false">+CF6/$BA$2</f>
        <v>0</v>
      </c>
      <c r="CG7" s="225" t="n">
        <f aca="false">+CG6/$BA$2</f>
        <v>0</v>
      </c>
      <c r="CH7" s="225" t="n">
        <f aca="false">+CH6/$BA$2</f>
        <v>0</v>
      </c>
      <c r="CI7" s="225" t="n">
        <f aca="false">+CI6/$BA$2</f>
        <v>0</v>
      </c>
      <c r="CJ7" s="225" t="n">
        <f aca="false">+CJ6/$BA$2</f>
        <v>0</v>
      </c>
      <c r="CK7" s="225" t="n">
        <f aca="false">+CK6/$BA$2</f>
        <v>0</v>
      </c>
      <c r="CL7" s="225" t="n">
        <f aca="false">+CL6/$BA$2</f>
        <v>0</v>
      </c>
      <c r="CM7" s="225" t="n">
        <f aca="false">+CM6/$BA$2</f>
        <v>0</v>
      </c>
      <c r="CN7" s="225" t="n">
        <f aca="false">+CN6/$BA$2</f>
        <v>1</v>
      </c>
      <c r="CO7" s="225" t="n">
        <f aca="false">+CO6/$BA$2</f>
        <v>1</v>
      </c>
      <c r="CP7" s="225" t="n">
        <f aca="false">+CP6/$BA$2</f>
        <v>0</v>
      </c>
      <c r="CQ7" s="225" t="n">
        <f aca="false">+CQ6/$BA$2</f>
        <v>0</v>
      </c>
      <c r="CR7" s="225" t="n">
        <f aca="false">+CR6/$BA$2</f>
        <v>0</v>
      </c>
      <c r="CS7" s="145"/>
      <c r="CT7" s="215"/>
    </row>
    <row r="8" customFormat="false" ht="15" hidden="false" customHeight="false" outlineLevel="0" collapsed="false">
      <c r="AA8" s="223"/>
      <c r="AW8" s="142"/>
      <c r="AX8" s="222"/>
      <c r="AY8" s="148" t="s">
        <v>11632</v>
      </c>
      <c r="AZ8" s="206" t="e">
        <f aca="false">+AZ5-AZ7</f>
        <v>#DIV/0!</v>
      </c>
      <c r="BA8" s="206" t="e">
        <f aca="false">+BA5-BA7</f>
        <v>#DIV/0!</v>
      </c>
      <c r="BB8" s="206" t="e">
        <f aca="false">+BB5-BB7</f>
        <v>#DIV/0!</v>
      </c>
      <c r="BC8" s="206" t="e">
        <f aca="false">+BC5-BC7</f>
        <v>#DIV/0!</v>
      </c>
      <c r="BD8" s="206" t="e">
        <f aca="false">+BD5-BD7</f>
        <v>#DIV/0!</v>
      </c>
      <c r="BE8" s="206" t="e">
        <f aca="false">+BE5-BE7</f>
        <v>#DIV/0!</v>
      </c>
      <c r="BF8" s="206" t="e">
        <f aca="false">+BF5-BF7</f>
        <v>#DIV/0!</v>
      </c>
      <c r="BG8" s="206" t="e">
        <f aca="false">+BG5-BG7</f>
        <v>#DIV/0!</v>
      </c>
      <c r="BH8" s="206" t="e">
        <f aca="false">+BH5-BH7</f>
        <v>#DIV/0!</v>
      </c>
      <c r="BI8" s="206" t="e">
        <f aca="false">+BI5-BI7</f>
        <v>#DIV/0!</v>
      </c>
      <c r="BJ8" s="206" t="e">
        <f aca="false">+BJ5-BJ7</f>
        <v>#DIV/0!</v>
      </c>
      <c r="BK8" s="206" t="e">
        <f aca="false">+BK5-BK7</f>
        <v>#DIV/0!</v>
      </c>
      <c r="BL8" s="206" t="e">
        <f aca="false">+BL5-BL7</f>
        <v>#DIV/0!</v>
      </c>
      <c r="BM8" s="206" t="e">
        <f aca="false">+BM5-BM7</f>
        <v>#DIV/0!</v>
      </c>
      <c r="BN8" s="206" t="e">
        <f aca="false">+BN5-BN7</f>
        <v>#DIV/0!</v>
      </c>
      <c r="BO8" s="206" t="e">
        <f aca="false">+BO5-BO7</f>
        <v>#DIV/0!</v>
      </c>
      <c r="BP8" s="206" t="e">
        <f aca="false">+BP5-BP7</f>
        <v>#DIV/0!</v>
      </c>
      <c r="BQ8" s="206" t="e">
        <f aca="false">+BQ5-BQ7</f>
        <v>#DIV/0!</v>
      </c>
      <c r="BR8" s="206" t="e">
        <f aca="false">+BR5-BR7</f>
        <v>#DIV/0!</v>
      </c>
      <c r="BS8" s="206" t="e">
        <f aca="false">+BS5-BS7</f>
        <v>#DIV/0!</v>
      </c>
      <c r="BT8" s="206" t="e">
        <f aca="false">+BT5-BT7</f>
        <v>#DIV/0!</v>
      </c>
      <c r="BU8" s="206" t="e">
        <f aca="false">+BU5-BU7</f>
        <v>#DIV/0!</v>
      </c>
      <c r="BV8" s="206" t="e">
        <f aca="false">+BV5-BV7</f>
        <v>#DIV/0!</v>
      </c>
      <c r="BW8" s="206" t="e">
        <f aca="false">+BW5-BW7</f>
        <v>#DIV/0!</v>
      </c>
      <c r="BX8" s="206" t="e">
        <f aca="false">+BX5-BX7</f>
        <v>#DIV/0!</v>
      </c>
      <c r="BY8" s="206" t="e">
        <f aca="false">+BY5-BY7</f>
        <v>#DIV/0!</v>
      </c>
      <c r="BZ8" s="206" t="e">
        <f aca="false">+BZ5-BZ7</f>
        <v>#DIV/0!</v>
      </c>
      <c r="CA8" s="206" t="e">
        <f aca="false">+CA5-CA7</f>
        <v>#DIV/0!</v>
      </c>
      <c r="CB8" s="206" t="e">
        <f aca="false">+CB5-CB7</f>
        <v>#DIV/0!</v>
      </c>
      <c r="CC8" s="206" t="e">
        <f aca="false">+CC5-CC7</f>
        <v>#DIV/0!</v>
      </c>
      <c r="CD8" s="206" t="e">
        <f aca="false">+CD5-CD7</f>
        <v>#DIV/0!</v>
      </c>
      <c r="CE8" s="206" t="e">
        <f aca="false">+CE5-CE7</f>
        <v>#DIV/0!</v>
      </c>
      <c r="CF8" s="206" t="e">
        <f aca="false">+CF5-CF7</f>
        <v>#DIV/0!</v>
      </c>
      <c r="CG8" s="206" t="e">
        <f aca="false">+CG5-CG7</f>
        <v>#DIV/0!</v>
      </c>
      <c r="CH8" s="206" t="e">
        <f aca="false">+CH5-CH7</f>
        <v>#DIV/0!</v>
      </c>
      <c r="CI8" s="206" t="e">
        <f aca="false">+CI5-CI7</f>
        <v>#DIV/0!</v>
      </c>
      <c r="CJ8" s="206" t="e">
        <f aca="false">+CJ5-CJ7</f>
        <v>#DIV/0!</v>
      </c>
      <c r="CK8" s="206" t="e">
        <f aca="false">+CK5-CK7</f>
        <v>#DIV/0!</v>
      </c>
      <c r="CL8" s="206" t="e">
        <f aca="false">+CL5-CL7</f>
        <v>#DIV/0!</v>
      </c>
      <c r="CM8" s="206" t="e">
        <f aca="false">+CM5-CM7</f>
        <v>#DIV/0!</v>
      </c>
      <c r="CN8" s="206" t="e">
        <f aca="false">+CN5-CN7</f>
        <v>#DIV/0!</v>
      </c>
      <c r="CO8" s="206" t="e">
        <f aca="false">+CO5-CO7</f>
        <v>#DIV/0!</v>
      </c>
      <c r="CP8" s="206" t="e">
        <f aca="false">+CP5-CP7</f>
        <v>#DIV/0!</v>
      </c>
      <c r="CQ8" s="206" t="e">
        <f aca="false">+CQ5-CQ7</f>
        <v>#DIV/0!</v>
      </c>
      <c r="CR8" s="206" t="e">
        <f aca="false">+CR5-CR7</f>
        <v>#DIV/0!</v>
      </c>
      <c r="CS8" s="145" t="n">
        <f aca="false">+CS4-CS6</f>
        <v>-31</v>
      </c>
      <c r="CT8" s="215"/>
    </row>
    <row r="9" customFormat="false" ht="15" hidden="false" customHeight="false" outlineLevel="0" collapsed="false">
      <c r="AA9" s="223"/>
      <c r="AW9" s="142"/>
      <c r="AX9" s="222"/>
      <c r="AZ9" s="187"/>
      <c r="BA9" s="187"/>
      <c r="BB9" s="187"/>
      <c r="BC9" s="187"/>
      <c r="BD9" s="187"/>
      <c r="BE9" s="187"/>
      <c r="BF9" s="187"/>
      <c r="BG9" s="187"/>
      <c r="BH9" s="187"/>
      <c r="BI9" s="187"/>
      <c r="BJ9" s="187"/>
      <c r="BK9" s="187"/>
      <c r="BL9" s="187"/>
      <c r="BM9" s="187"/>
      <c r="BN9" s="187"/>
      <c r="BO9" s="187"/>
      <c r="BP9" s="187"/>
      <c r="BQ9" s="187"/>
      <c r="BR9" s="187"/>
      <c r="BS9" s="187"/>
      <c r="BT9" s="187"/>
      <c r="BU9" s="187"/>
      <c r="BV9" s="187"/>
      <c r="BW9" s="187"/>
      <c r="BX9" s="187"/>
      <c r="BY9" s="187"/>
      <c r="BZ9" s="187"/>
      <c r="CA9" s="187"/>
      <c r="CB9" s="187"/>
      <c r="CC9" s="187"/>
      <c r="CD9" s="187"/>
      <c r="CE9" s="187"/>
      <c r="CF9" s="187"/>
      <c r="CG9" s="187"/>
      <c r="CH9" s="187"/>
      <c r="CI9" s="187"/>
      <c r="CJ9" s="187"/>
      <c r="CK9" s="187"/>
      <c r="CL9" s="187"/>
      <c r="CM9" s="187"/>
      <c r="CN9" s="187"/>
      <c r="CO9" s="187"/>
      <c r="CP9" s="187"/>
      <c r="CQ9" s="187"/>
      <c r="CR9" s="187"/>
      <c r="CS9" s="217" t="n">
        <f aca="false">+CS8/CS6</f>
        <v>-1</v>
      </c>
      <c r="CT9" s="215"/>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4" activeCellId="0" sqref="A4"/>
    </sheetView>
  </sheetViews>
  <sheetFormatPr defaultColWidth="8.6953125" defaultRowHeight="12.75" zeroHeight="false" outlineLevelRow="0" outlineLevelCol="0"/>
  <cols>
    <col collapsed="false" customWidth="true" hidden="false" outlineLevel="0" max="1" min="1" style="118" width="22.01"/>
    <col collapsed="false" customWidth="true" hidden="false" outlineLevel="0" max="3" min="2" style="118" width="24.15"/>
    <col collapsed="false" customWidth="true" hidden="false" outlineLevel="0" max="7" min="7" style="0" width="18.42"/>
    <col collapsed="false" customWidth="true" hidden="false" outlineLevel="0" max="8" min="8" style="0" width="22.28"/>
    <col collapsed="false" customWidth="true" hidden="false" outlineLevel="0" max="9" min="9" style="0" width="26.29"/>
    <col collapsed="false" customWidth="true" hidden="false" outlineLevel="0" max="10" min="10" style="0" width="44.58"/>
  </cols>
  <sheetData>
    <row r="1" customFormat="false" ht="33.75" hidden="false" customHeight="false" outlineLevel="0" collapsed="false">
      <c r="A1" s="119" t="s">
        <v>11633</v>
      </c>
      <c r="B1" s="119" t="s">
        <v>11466</v>
      </c>
      <c r="C1" s="119" t="s">
        <v>12319</v>
      </c>
      <c r="D1" s="121" t="s">
        <v>11510</v>
      </c>
    </row>
    <row r="2" customFormat="false" ht="33.75" hidden="false" customHeight="false" outlineLevel="0" collapsed="false">
      <c r="A2" s="126" t="s">
        <v>11637</v>
      </c>
      <c r="B2" s="126" t="s">
        <v>11523</v>
      </c>
      <c r="C2" s="126" t="s">
        <v>12320</v>
      </c>
      <c r="D2" s="128"/>
      <c r="G2" s="137" t="s">
        <v>11640</v>
      </c>
      <c r="H2" s="137" t="n">
        <f aca="false">+COUNTA(A:A)+COUNTA(B:B)+COUNTA(C:C)-9</f>
        <v>0</v>
      </c>
    </row>
    <row r="3" customFormat="false" ht="12.75" hidden="false" customHeight="false" outlineLevel="0" collapsed="false">
      <c r="A3" s="133" t="s">
        <v>12321</v>
      </c>
      <c r="B3" s="133" t="s">
        <v>12322</v>
      </c>
      <c r="C3" s="133" t="s">
        <v>12323</v>
      </c>
      <c r="D3" s="134"/>
    </row>
    <row r="4" customFormat="false" ht="12.75" hidden="false" customHeight="false" outlineLevel="0" collapsed="false">
      <c r="A4" s="162"/>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9CCFF"/>
    <pageSetUpPr fitToPage="false"/>
  </sheetPr>
  <dimension ref="A1:G4916"/>
  <sheetViews>
    <sheetView showFormulas="false" showGridLines="true" showRowColHeaders="true" showZeros="true" rightToLeft="false" tabSelected="false" showOutlineSymbols="true" defaultGridColor="true" view="normal" topLeftCell="A1" colorId="64" zoomScale="112" zoomScaleNormal="112" zoomScalePageLayoutView="100" workbookViewId="0">
      <pane xSplit="0" ySplit="2" topLeftCell="A18" activePane="bottomLeft" state="frozen"/>
      <selection pane="topLeft" activeCell="A1" activeCellId="0" sqref="A1"/>
      <selection pane="bottomLeft" activeCell="B48" activeCellId="0" sqref="B48"/>
    </sheetView>
  </sheetViews>
  <sheetFormatPr defaultColWidth="9.1484375" defaultRowHeight="12.75" zeroHeight="false" outlineLevelRow="0" outlineLevelCol="0"/>
  <cols>
    <col collapsed="false" customWidth="true" hidden="false" outlineLevel="0" max="1" min="1" style="43" width="16.14"/>
    <col collapsed="false" customWidth="true" hidden="false" outlineLevel="0" max="2" min="2" style="44" width="37.71"/>
    <col collapsed="false" customWidth="false" hidden="false" outlineLevel="0" max="3" min="3" style="44" width="9.13"/>
    <col collapsed="false" customWidth="true" hidden="false" outlineLevel="0" max="4" min="4" style="44" width="19.3"/>
    <col collapsed="false" customWidth="true" hidden="false" outlineLevel="0" max="5" min="5" style="44" width="27.71"/>
    <col collapsed="false" customWidth="true" hidden="false" outlineLevel="0" max="6" min="6" style="44" width="18.71"/>
    <col collapsed="false" customWidth="true" hidden="false" outlineLevel="0" max="7" min="7" style="44" width="35.85"/>
    <col collapsed="false" customWidth="false" hidden="false" outlineLevel="0" max="1024" min="8" style="44" width="9.13"/>
  </cols>
  <sheetData>
    <row r="1" customFormat="false" ht="12.75" hidden="false" customHeight="true" outlineLevel="0" collapsed="false">
      <c r="A1" s="45" t="s">
        <v>1297</v>
      </c>
      <c r="B1" s="45"/>
      <c r="D1" s="46" t="s">
        <v>1298</v>
      </c>
      <c r="E1" s="46"/>
      <c r="F1" s="46"/>
      <c r="G1" s="46"/>
    </row>
    <row r="2" customFormat="false" ht="12.75" hidden="false" customHeight="true" outlineLevel="0" collapsed="false">
      <c r="A2" s="47" t="s">
        <v>99</v>
      </c>
      <c r="B2" s="47" t="s">
        <v>1299</v>
      </c>
      <c r="D2" s="48" t="s">
        <v>99</v>
      </c>
      <c r="E2" s="48" t="s">
        <v>1300</v>
      </c>
      <c r="F2" s="48" t="s">
        <v>787</v>
      </c>
      <c r="G2" s="48" t="s">
        <v>96</v>
      </c>
    </row>
    <row r="3" customFormat="false" ht="12.75" hidden="false" customHeight="true" outlineLevel="0" collapsed="false">
      <c r="A3" s="49" t="n">
        <v>52001</v>
      </c>
      <c r="B3" s="50" t="s">
        <v>1301</v>
      </c>
      <c r="D3" s="51" t="n">
        <v>52001</v>
      </c>
      <c r="E3" s="52" t="s">
        <v>1302</v>
      </c>
      <c r="F3" s="52" t="s">
        <v>1303</v>
      </c>
      <c r="G3" s="52" t="s">
        <v>1304</v>
      </c>
    </row>
    <row r="4" customFormat="false" ht="12.75" hidden="false" customHeight="true" outlineLevel="0" collapsed="false">
      <c r="A4" s="49" t="n">
        <v>47023</v>
      </c>
      <c r="B4" s="50" t="s">
        <v>1305</v>
      </c>
      <c r="D4" s="51" t="n">
        <v>52001</v>
      </c>
      <c r="E4" s="52" t="s">
        <v>1302</v>
      </c>
      <c r="F4" s="52" t="s">
        <v>1306</v>
      </c>
      <c r="G4" s="52" t="s">
        <v>1307</v>
      </c>
    </row>
    <row r="5" customFormat="false" ht="12.75" hidden="false" customHeight="true" outlineLevel="0" collapsed="false">
      <c r="A5" s="49" t="n">
        <v>47002</v>
      </c>
      <c r="B5" s="50" t="s">
        <v>1308</v>
      </c>
      <c r="D5" s="51" t="n">
        <v>52001</v>
      </c>
      <c r="E5" s="52" t="s">
        <v>1302</v>
      </c>
      <c r="F5" s="52" t="s">
        <v>1309</v>
      </c>
      <c r="G5" s="52" t="s">
        <v>1310</v>
      </c>
    </row>
    <row r="6" customFormat="false" ht="12.75" hidden="false" customHeight="true" outlineLevel="0" collapsed="false">
      <c r="A6" s="49" t="n">
        <v>46001</v>
      </c>
      <c r="B6" s="50" t="s">
        <v>1311</v>
      </c>
      <c r="D6" s="51" t="n">
        <v>52001</v>
      </c>
      <c r="E6" s="52" t="s">
        <v>1302</v>
      </c>
      <c r="F6" s="52" t="s">
        <v>1312</v>
      </c>
      <c r="G6" s="52" t="s">
        <v>1313</v>
      </c>
    </row>
    <row r="7" customFormat="false" ht="12.75" hidden="false" customHeight="true" outlineLevel="0" collapsed="false">
      <c r="A7" s="49" t="n">
        <v>51001</v>
      </c>
      <c r="B7" s="50" t="s">
        <v>1314</v>
      </c>
      <c r="D7" s="49" t="n">
        <v>47023</v>
      </c>
      <c r="E7" s="50" t="s">
        <v>1305</v>
      </c>
      <c r="F7" s="52" t="s">
        <v>1315</v>
      </c>
      <c r="G7" s="52" t="s">
        <v>1316</v>
      </c>
    </row>
    <row r="8" customFormat="false" ht="12.75" hidden="false" customHeight="true" outlineLevel="0" collapsed="false">
      <c r="A8" s="49" t="n">
        <v>53001</v>
      </c>
      <c r="B8" s="50" t="s">
        <v>1317</v>
      </c>
      <c r="D8" s="49" t="n">
        <v>47023</v>
      </c>
      <c r="E8" s="50" t="s">
        <v>1305</v>
      </c>
      <c r="F8" s="52" t="s">
        <v>1318</v>
      </c>
      <c r="G8" s="52" t="s">
        <v>1319</v>
      </c>
    </row>
    <row r="9" customFormat="false" ht="12.75" hidden="false" customHeight="true" outlineLevel="0" collapsed="false">
      <c r="A9" s="49" t="n">
        <v>51002</v>
      </c>
      <c r="B9" s="50" t="s">
        <v>1320</v>
      </c>
      <c r="D9" s="49" t="n">
        <v>47023</v>
      </c>
      <c r="E9" s="50" t="s">
        <v>1305</v>
      </c>
      <c r="F9" s="52" t="s">
        <v>1321</v>
      </c>
      <c r="G9" s="52" t="s">
        <v>1322</v>
      </c>
    </row>
    <row r="10" customFormat="false" ht="12.75" hidden="false" customHeight="true" outlineLevel="0" collapsed="false">
      <c r="A10" s="49" t="n">
        <v>52002</v>
      </c>
      <c r="B10" s="50" t="s">
        <v>1323</v>
      </c>
      <c r="D10" s="49" t="n">
        <v>47023</v>
      </c>
      <c r="E10" s="50" t="s">
        <v>1305</v>
      </c>
      <c r="F10" s="52" t="s">
        <v>1324</v>
      </c>
      <c r="G10" s="52" t="s">
        <v>1325</v>
      </c>
    </row>
    <row r="11" customFormat="false" ht="12.75" hidden="false" customHeight="true" outlineLevel="0" collapsed="false">
      <c r="A11" s="49" t="n">
        <v>45001</v>
      </c>
      <c r="B11" s="50" t="s">
        <v>1326</v>
      </c>
      <c r="D11" s="49" t="n">
        <v>47023</v>
      </c>
      <c r="E11" s="50" t="s">
        <v>1305</v>
      </c>
      <c r="F11" s="52" t="s">
        <v>1327</v>
      </c>
      <c r="G11" s="52" t="s">
        <v>1328</v>
      </c>
    </row>
    <row r="12" customFormat="false" ht="12.75" hidden="false" customHeight="true" outlineLevel="0" collapsed="false">
      <c r="A12" s="49" t="n">
        <v>51003</v>
      </c>
      <c r="B12" s="50" t="s">
        <v>1329</v>
      </c>
      <c r="D12" s="49" t="n">
        <v>47023</v>
      </c>
      <c r="E12" s="50" t="s">
        <v>1305</v>
      </c>
      <c r="F12" s="52" t="s">
        <v>1330</v>
      </c>
      <c r="G12" s="52" t="s">
        <v>1331</v>
      </c>
    </row>
    <row r="13" customFormat="false" ht="12.75" hidden="false" customHeight="true" outlineLevel="0" collapsed="false">
      <c r="A13" s="49" t="n">
        <v>46002</v>
      </c>
      <c r="B13" s="50" t="s">
        <v>1332</v>
      </c>
      <c r="D13" s="49" t="n">
        <v>47023</v>
      </c>
      <c r="E13" s="50" t="s">
        <v>1305</v>
      </c>
      <c r="F13" s="52" t="s">
        <v>1333</v>
      </c>
      <c r="G13" s="52" t="s">
        <v>1334</v>
      </c>
    </row>
    <row r="14" customFormat="false" ht="12.75" hidden="false" customHeight="true" outlineLevel="0" collapsed="false">
      <c r="A14" s="49" t="n">
        <v>48001</v>
      </c>
      <c r="B14" s="50" t="s">
        <v>1335</v>
      </c>
      <c r="D14" s="49" t="n">
        <v>47023</v>
      </c>
      <c r="E14" s="50" t="s">
        <v>1305</v>
      </c>
      <c r="F14" s="52" t="s">
        <v>1336</v>
      </c>
      <c r="G14" s="52" t="s">
        <v>1337</v>
      </c>
    </row>
    <row r="15" customFormat="false" ht="12.75" hidden="false" customHeight="true" outlineLevel="0" collapsed="false">
      <c r="A15" s="49" t="n">
        <v>45002</v>
      </c>
      <c r="B15" s="50" t="s">
        <v>1338</v>
      </c>
      <c r="D15" s="49" t="n">
        <v>47023</v>
      </c>
      <c r="E15" s="50" t="s">
        <v>1305</v>
      </c>
      <c r="F15" s="52" t="s">
        <v>1339</v>
      </c>
      <c r="G15" s="52" t="s">
        <v>1340</v>
      </c>
    </row>
    <row r="16" customFormat="false" ht="12.75" hidden="false" customHeight="true" outlineLevel="0" collapsed="false">
      <c r="A16" s="49" t="n">
        <v>48002</v>
      </c>
      <c r="B16" s="50" t="s">
        <v>1341</v>
      </c>
      <c r="D16" s="49" t="n">
        <v>47023</v>
      </c>
      <c r="E16" s="50" t="s">
        <v>1305</v>
      </c>
      <c r="F16" s="52" t="s">
        <v>1342</v>
      </c>
      <c r="G16" s="52" t="s">
        <v>1343</v>
      </c>
    </row>
    <row r="17" customFormat="false" ht="12.75" hidden="false" customHeight="true" outlineLevel="0" collapsed="false">
      <c r="A17" s="49" t="n">
        <v>48054</v>
      </c>
      <c r="B17" s="50" t="s">
        <v>1344</v>
      </c>
      <c r="D17" s="51" t="n">
        <v>47002</v>
      </c>
      <c r="E17" s="52" t="s">
        <v>1345</v>
      </c>
      <c r="F17" s="52" t="s">
        <v>1346</v>
      </c>
      <c r="G17" s="52" t="s">
        <v>1347</v>
      </c>
    </row>
    <row r="18" customFormat="false" ht="12.75" hidden="false" customHeight="true" outlineLevel="0" collapsed="false">
      <c r="A18" s="49" t="n">
        <v>48003</v>
      </c>
      <c r="B18" s="50" t="s">
        <v>1348</v>
      </c>
      <c r="D18" s="51" t="n">
        <v>47002</v>
      </c>
      <c r="E18" s="52" t="s">
        <v>1345</v>
      </c>
      <c r="F18" s="52" t="s">
        <v>1349</v>
      </c>
      <c r="G18" s="52" t="s">
        <v>1350</v>
      </c>
    </row>
    <row r="19" customFormat="false" ht="12.75" hidden="false" customHeight="true" outlineLevel="0" collapsed="false">
      <c r="A19" s="49" t="n">
        <v>46003</v>
      </c>
      <c r="B19" s="50" t="s">
        <v>1351</v>
      </c>
      <c r="D19" s="51" t="n">
        <v>47002</v>
      </c>
      <c r="E19" s="52" t="s">
        <v>1345</v>
      </c>
      <c r="F19" s="52" t="s">
        <v>1352</v>
      </c>
      <c r="G19" s="52" t="s">
        <v>1353</v>
      </c>
    </row>
    <row r="20" customFormat="false" ht="12.75" hidden="false" customHeight="true" outlineLevel="0" collapsed="false">
      <c r="A20" s="49" t="n">
        <v>51004</v>
      </c>
      <c r="B20" s="50" t="s">
        <v>1354</v>
      </c>
      <c r="D20" s="51" t="n">
        <v>47002</v>
      </c>
      <c r="E20" s="52" t="s">
        <v>1345</v>
      </c>
      <c r="F20" s="52" t="s">
        <v>1355</v>
      </c>
      <c r="G20" s="52" t="s">
        <v>1356</v>
      </c>
    </row>
    <row r="21" customFormat="false" ht="12.75" hidden="false" customHeight="true" outlineLevel="0" collapsed="false">
      <c r="A21" s="49" t="n">
        <v>49001</v>
      </c>
      <c r="B21" s="50" t="s">
        <v>1357</v>
      </c>
      <c r="D21" s="51" t="n">
        <v>47002</v>
      </c>
      <c r="E21" s="52" t="s">
        <v>1345</v>
      </c>
      <c r="F21" s="52" t="s">
        <v>1358</v>
      </c>
      <c r="G21" s="52" t="s">
        <v>1359</v>
      </c>
    </row>
    <row r="22" customFormat="false" ht="12.75" hidden="false" customHeight="true" outlineLevel="0" collapsed="false">
      <c r="A22" s="49" t="n">
        <v>50001</v>
      </c>
      <c r="B22" s="50" t="s">
        <v>1360</v>
      </c>
      <c r="D22" s="51" t="n">
        <v>46001</v>
      </c>
      <c r="E22" s="52" t="s">
        <v>1361</v>
      </c>
      <c r="F22" s="52" t="s">
        <v>1362</v>
      </c>
      <c r="G22" s="52" t="s">
        <v>1363</v>
      </c>
    </row>
    <row r="23" customFormat="false" ht="12.75" hidden="false" customHeight="true" outlineLevel="0" collapsed="false">
      <c r="A23" s="49" t="n">
        <v>46004</v>
      </c>
      <c r="B23" s="50" t="s">
        <v>1364</v>
      </c>
      <c r="D23" s="51" t="n">
        <v>46001</v>
      </c>
      <c r="E23" s="52" t="s">
        <v>1361</v>
      </c>
      <c r="F23" s="52" t="s">
        <v>1365</v>
      </c>
      <c r="G23" s="52" t="s">
        <v>1366</v>
      </c>
    </row>
    <row r="24" customFormat="false" ht="12.75" hidden="false" customHeight="true" outlineLevel="0" collapsed="false">
      <c r="A24" s="49" t="n">
        <v>48004</v>
      </c>
      <c r="B24" s="50" t="s">
        <v>1367</v>
      </c>
      <c r="D24" s="51" t="n">
        <v>46001</v>
      </c>
      <c r="E24" s="52" t="s">
        <v>1361</v>
      </c>
      <c r="F24" s="52" t="s">
        <v>1368</v>
      </c>
      <c r="G24" s="52" t="s">
        <v>1369</v>
      </c>
    </row>
    <row r="25" customFormat="false" ht="12.75" hidden="false" customHeight="true" outlineLevel="0" collapsed="false">
      <c r="A25" s="49" t="n">
        <v>51005</v>
      </c>
      <c r="B25" s="50" t="s">
        <v>1370</v>
      </c>
      <c r="D25" s="51" t="n">
        <v>46001</v>
      </c>
      <c r="E25" s="52" t="s">
        <v>1361</v>
      </c>
      <c r="F25" s="52" t="s">
        <v>1371</v>
      </c>
      <c r="G25" s="52" t="s">
        <v>1372</v>
      </c>
    </row>
    <row r="26" customFormat="false" ht="12.75" hidden="false" customHeight="true" outlineLevel="0" collapsed="false">
      <c r="A26" s="49" t="n">
        <v>47003</v>
      </c>
      <c r="B26" s="50" t="s">
        <v>1373</v>
      </c>
      <c r="D26" s="51" t="n">
        <v>46001</v>
      </c>
      <c r="E26" s="52" t="s">
        <v>1361</v>
      </c>
      <c r="F26" s="52" t="s">
        <v>1374</v>
      </c>
      <c r="G26" s="52" t="s">
        <v>1375</v>
      </c>
    </row>
    <row r="27" customFormat="false" ht="12.75" hidden="false" customHeight="true" outlineLevel="0" collapsed="false">
      <c r="A27" s="49" t="n">
        <v>52003</v>
      </c>
      <c r="B27" s="50" t="s">
        <v>1376</v>
      </c>
      <c r="D27" s="51" t="n">
        <v>46001</v>
      </c>
      <c r="E27" s="52" t="s">
        <v>1361</v>
      </c>
      <c r="F27" s="52" t="s">
        <v>1377</v>
      </c>
      <c r="G27" s="52" t="s">
        <v>1378</v>
      </c>
    </row>
    <row r="28" customFormat="false" ht="12.75" hidden="false" customHeight="true" outlineLevel="0" collapsed="false">
      <c r="A28" s="49" t="n">
        <v>50002</v>
      </c>
      <c r="B28" s="50" t="s">
        <v>1379</v>
      </c>
      <c r="D28" s="51" t="n">
        <v>46001</v>
      </c>
      <c r="E28" s="52" t="s">
        <v>1361</v>
      </c>
      <c r="F28" s="52" t="s">
        <v>1380</v>
      </c>
      <c r="G28" s="52" t="s">
        <v>1381</v>
      </c>
    </row>
    <row r="29" customFormat="false" ht="12.75" hidden="false" customHeight="true" outlineLevel="0" collapsed="false">
      <c r="A29" s="49" t="n">
        <v>50003</v>
      </c>
      <c r="B29" s="50" t="s">
        <v>1382</v>
      </c>
      <c r="D29" s="51" t="n">
        <v>46001</v>
      </c>
      <c r="E29" s="52" t="s">
        <v>1361</v>
      </c>
      <c r="F29" s="52" t="s">
        <v>1383</v>
      </c>
      <c r="G29" s="52" t="s">
        <v>1384</v>
      </c>
    </row>
    <row r="30" customFormat="false" ht="12.75" hidden="false" customHeight="true" outlineLevel="0" collapsed="false">
      <c r="A30" s="49" t="n">
        <v>50004</v>
      </c>
      <c r="B30" s="50" t="s">
        <v>1385</v>
      </c>
      <c r="D30" s="51" t="n">
        <v>46001</v>
      </c>
      <c r="E30" s="52" t="s">
        <v>1361</v>
      </c>
      <c r="F30" s="52" t="s">
        <v>1386</v>
      </c>
      <c r="G30" s="52" t="s">
        <v>1387</v>
      </c>
    </row>
    <row r="31" customFormat="false" ht="12.75" hidden="false" customHeight="true" outlineLevel="0" collapsed="false">
      <c r="A31" s="49" t="n">
        <v>48005</v>
      </c>
      <c r="B31" s="50" t="s">
        <v>1388</v>
      </c>
      <c r="D31" s="51" t="n">
        <v>46001</v>
      </c>
      <c r="E31" s="52" t="s">
        <v>1361</v>
      </c>
      <c r="F31" s="52" t="s">
        <v>1389</v>
      </c>
      <c r="G31" s="52" t="s">
        <v>1390</v>
      </c>
    </row>
    <row r="32" customFormat="false" ht="12.75" hidden="false" customHeight="true" outlineLevel="0" collapsed="false">
      <c r="A32" s="49" t="n">
        <v>46005</v>
      </c>
      <c r="B32" s="50" t="s">
        <v>1391</v>
      </c>
      <c r="D32" s="51" t="n">
        <v>46001</v>
      </c>
      <c r="E32" s="52" t="s">
        <v>1361</v>
      </c>
      <c r="F32" s="52" t="s">
        <v>1392</v>
      </c>
      <c r="G32" s="52" t="s">
        <v>1393</v>
      </c>
    </row>
    <row r="33" customFormat="false" ht="12.75" hidden="false" customHeight="true" outlineLevel="0" collapsed="false">
      <c r="A33" s="49" t="n">
        <v>53002</v>
      </c>
      <c r="B33" s="50" t="s">
        <v>1394</v>
      </c>
      <c r="D33" s="51" t="n">
        <v>46001</v>
      </c>
      <c r="E33" s="52" t="s">
        <v>1361</v>
      </c>
      <c r="F33" s="52" t="s">
        <v>1395</v>
      </c>
      <c r="G33" s="52" t="s">
        <v>1396</v>
      </c>
    </row>
    <row r="34" customFormat="false" ht="12.75" hidden="false" customHeight="true" outlineLevel="0" collapsed="false">
      <c r="A34" s="49" t="n">
        <v>48006</v>
      </c>
      <c r="B34" s="50" t="s">
        <v>1397</v>
      </c>
      <c r="D34" s="51" t="n">
        <v>46001</v>
      </c>
      <c r="E34" s="52" t="s">
        <v>1361</v>
      </c>
      <c r="F34" s="52" t="s">
        <v>1398</v>
      </c>
      <c r="G34" s="52" t="s">
        <v>1399</v>
      </c>
    </row>
    <row r="35" customFormat="false" ht="12.75" hidden="false" customHeight="true" outlineLevel="0" collapsed="false">
      <c r="A35" s="49" t="n">
        <v>49002</v>
      </c>
      <c r="B35" s="50" t="s">
        <v>1400</v>
      </c>
      <c r="D35" s="51" t="n">
        <v>46001</v>
      </c>
      <c r="E35" s="52" t="s">
        <v>1361</v>
      </c>
      <c r="F35" s="52" t="s">
        <v>1401</v>
      </c>
      <c r="G35" s="52" t="s">
        <v>1402</v>
      </c>
    </row>
    <row r="36" customFormat="false" ht="12.75" hidden="false" customHeight="true" outlineLevel="0" collapsed="false">
      <c r="A36" s="49" t="n">
        <v>49003</v>
      </c>
      <c r="B36" s="50" t="s">
        <v>1403</v>
      </c>
      <c r="D36" s="51" t="n">
        <v>46001</v>
      </c>
      <c r="E36" s="52" t="s">
        <v>1361</v>
      </c>
      <c r="F36" s="52" t="s">
        <v>1404</v>
      </c>
      <c r="G36" s="52" t="s">
        <v>1405</v>
      </c>
    </row>
    <row r="37" customFormat="false" ht="12.75" hidden="false" customHeight="true" outlineLevel="0" collapsed="false">
      <c r="A37" s="49" t="n">
        <v>46006</v>
      </c>
      <c r="B37" s="50" t="s">
        <v>1406</v>
      </c>
      <c r="D37" s="51" t="n">
        <v>46001</v>
      </c>
      <c r="E37" s="52" t="s">
        <v>1361</v>
      </c>
      <c r="F37" s="52" t="s">
        <v>1407</v>
      </c>
      <c r="G37" s="52" t="s">
        <v>1408</v>
      </c>
    </row>
    <row r="38" customFormat="false" ht="12.75" hidden="false" customHeight="true" outlineLevel="0" collapsed="false">
      <c r="A38" s="49" t="n">
        <v>100001</v>
      </c>
      <c r="B38" s="50" t="s">
        <v>1409</v>
      </c>
      <c r="D38" s="51" t="n">
        <v>46001</v>
      </c>
      <c r="E38" s="52" t="s">
        <v>1361</v>
      </c>
      <c r="F38" s="52" t="s">
        <v>1410</v>
      </c>
      <c r="G38" s="52" t="s">
        <v>1411</v>
      </c>
    </row>
    <row r="39" customFormat="false" ht="12.75" hidden="false" customHeight="true" outlineLevel="0" collapsed="false">
      <c r="A39" s="49" t="n">
        <v>53003</v>
      </c>
      <c r="B39" s="50" t="s">
        <v>1412</v>
      </c>
      <c r="D39" s="51" t="n">
        <v>46001</v>
      </c>
      <c r="E39" s="52" t="s">
        <v>1361</v>
      </c>
      <c r="F39" s="52" t="s">
        <v>1413</v>
      </c>
      <c r="G39" s="52" t="s">
        <v>1414</v>
      </c>
    </row>
    <row r="40" customFormat="false" ht="12.75" hidden="false" customHeight="true" outlineLevel="0" collapsed="false">
      <c r="A40" s="49" t="n">
        <v>50005</v>
      </c>
      <c r="B40" s="50" t="s">
        <v>1415</v>
      </c>
      <c r="D40" s="51" t="n">
        <v>46001</v>
      </c>
      <c r="E40" s="52" t="s">
        <v>1361</v>
      </c>
      <c r="F40" s="52" t="s">
        <v>1416</v>
      </c>
      <c r="G40" s="52" t="s">
        <v>1417</v>
      </c>
    </row>
    <row r="41" customFormat="false" ht="12.75" hidden="false" customHeight="true" outlineLevel="0" collapsed="false">
      <c r="A41" s="49" t="n">
        <v>46007</v>
      </c>
      <c r="B41" s="50" t="s">
        <v>1418</v>
      </c>
      <c r="D41" s="51" t="n">
        <v>46001</v>
      </c>
      <c r="E41" s="52" t="s">
        <v>1361</v>
      </c>
      <c r="F41" s="52" t="s">
        <v>1419</v>
      </c>
      <c r="G41" s="52" t="s">
        <v>1420</v>
      </c>
    </row>
    <row r="42" customFormat="false" ht="12.75" hidden="false" customHeight="true" outlineLevel="0" collapsed="false">
      <c r="A42" s="49" t="n">
        <v>49004</v>
      </c>
      <c r="B42" s="50" t="s">
        <v>1421</v>
      </c>
      <c r="D42" s="51" t="n">
        <v>46001</v>
      </c>
      <c r="E42" s="52" t="s">
        <v>1361</v>
      </c>
      <c r="F42" s="52" t="s">
        <v>1422</v>
      </c>
      <c r="G42" s="52" t="s">
        <v>1423</v>
      </c>
    </row>
    <row r="43" customFormat="false" ht="12.75" hidden="false" customHeight="true" outlineLevel="0" collapsed="false">
      <c r="A43" s="49" t="n">
        <v>51006</v>
      </c>
      <c r="B43" s="50" t="s">
        <v>1424</v>
      </c>
      <c r="D43" s="51" t="n">
        <v>46001</v>
      </c>
      <c r="E43" s="52" t="s">
        <v>1361</v>
      </c>
      <c r="F43" s="52" t="s">
        <v>1425</v>
      </c>
      <c r="G43" s="52" t="s">
        <v>1426</v>
      </c>
    </row>
    <row r="44" customFormat="false" ht="12.75" hidden="false" customHeight="true" outlineLevel="0" collapsed="false">
      <c r="A44" s="49" t="n">
        <v>48008</v>
      </c>
      <c r="B44" s="50" t="s">
        <v>1427</v>
      </c>
      <c r="D44" s="51" t="n">
        <v>46001</v>
      </c>
      <c r="E44" s="52" t="s">
        <v>1361</v>
      </c>
      <c r="F44" s="52" t="s">
        <v>1428</v>
      </c>
      <c r="G44" s="52" t="s">
        <v>1429</v>
      </c>
    </row>
    <row r="45" customFormat="false" ht="12.75" hidden="false" customHeight="true" outlineLevel="0" collapsed="false">
      <c r="A45" s="49" t="n">
        <v>49005</v>
      </c>
      <c r="B45" s="50" t="s">
        <v>1430</v>
      </c>
      <c r="D45" s="51" t="n">
        <v>46001</v>
      </c>
      <c r="E45" s="52" t="s">
        <v>1361</v>
      </c>
      <c r="F45" s="52" t="s">
        <v>1431</v>
      </c>
      <c r="G45" s="52" t="s">
        <v>1432</v>
      </c>
    </row>
    <row r="46" customFormat="false" ht="12.75" hidden="false" customHeight="true" outlineLevel="0" collapsed="false">
      <c r="A46" s="49" t="n">
        <v>51007</v>
      </c>
      <c r="B46" s="50" t="s">
        <v>1433</v>
      </c>
      <c r="D46" s="51" t="n">
        <v>46001</v>
      </c>
      <c r="E46" s="52" t="s">
        <v>1361</v>
      </c>
      <c r="F46" s="52" t="s">
        <v>1434</v>
      </c>
      <c r="G46" s="52" t="s">
        <v>1435</v>
      </c>
    </row>
    <row r="47" customFormat="false" ht="12.75" hidden="false" customHeight="true" outlineLevel="0" collapsed="false">
      <c r="A47" s="49" t="n">
        <v>46008</v>
      </c>
      <c r="B47" s="50" t="s">
        <v>1436</v>
      </c>
      <c r="D47" s="51" t="n">
        <v>46001</v>
      </c>
      <c r="E47" s="52" t="s">
        <v>1361</v>
      </c>
      <c r="F47" s="52" t="s">
        <v>1437</v>
      </c>
      <c r="G47" s="52" t="s">
        <v>1438</v>
      </c>
    </row>
    <row r="48" customFormat="false" ht="12.75" hidden="false" customHeight="true" outlineLevel="0" collapsed="false">
      <c r="A48" s="49" t="n">
        <v>100002</v>
      </c>
      <c r="B48" s="50" t="s">
        <v>1439</v>
      </c>
      <c r="D48" s="51" t="n">
        <v>46001</v>
      </c>
      <c r="E48" s="52" t="s">
        <v>1361</v>
      </c>
      <c r="F48" s="52" t="s">
        <v>1440</v>
      </c>
      <c r="G48" s="52" t="s">
        <v>1441</v>
      </c>
    </row>
    <row r="49" customFormat="false" ht="12.75" hidden="false" customHeight="true" outlineLevel="0" collapsed="false">
      <c r="A49" s="49" t="n">
        <v>45003</v>
      </c>
      <c r="B49" s="50" t="s">
        <v>1442</v>
      </c>
      <c r="D49" s="51" t="n">
        <v>46001</v>
      </c>
      <c r="E49" s="52" t="s">
        <v>1361</v>
      </c>
      <c r="F49" s="52" t="s">
        <v>1443</v>
      </c>
      <c r="G49" s="52" t="s">
        <v>1444</v>
      </c>
    </row>
    <row r="50" customFormat="false" ht="12.75" hidden="false" customHeight="true" outlineLevel="0" collapsed="false">
      <c r="A50" s="49" t="n">
        <v>50006</v>
      </c>
      <c r="B50" s="50" t="s">
        <v>1445</v>
      </c>
      <c r="D50" s="51" t="n">
        <v>51001</v>
      </c>
      <c r="E50" s="52" t="s">
        <v>1446</v>
      </c>
      <c r="F50" s="52" t="s">
        <v>1447</v>
      </c>
      <c r="G50" s="52" t="s">
        <v>1448</v>
      </c>
    </row>
    <row r="51" customFormat="false" ht="12.75" hidden="false" customHeight="true" outlineLevel="0" collapsed="false">
      <c r="A51" s="49" t="n">
        <v>50040</v>
      </c>
      <c r="B51" s="50" t="s">
        <v>1449</v>
      </c>
      <c r="D51" s="51" t="n">
        <v>51001</v>
      </c>
      <c r="E51" s="52" t="s">
        <v>1446</v>
      </c>
      <c r="F51" s="52" t="s">
        <v>1450</v>
      </c>
      <c r="G51" s="52" t="s">
        <v>1451</v>
      </c>
    </row>
    <row r="52" customFormat="false" ht="12.75" hidden="false" customHeight="true" outlineLevel="0" collapsed="false">
      <c r="A52" s="49" t="n">
        <v>50008</v>
      </c>
      <c r="B52" s="50" t="s">
        <v>1452</v>
      </c>
      <c r="D52" s="51" t="n">
        <v>51001</v>
      </c>
      <c r="E52" s="52" t="s">
        <v>1446</v>
      </c>
      <c r="F52" s="52" t="s">
        <v>1453</v>
      </c>
      <c r="G52" s="52" t="s">
        <v>1454</v>
      </c>
    </row>
    <row r="53" customFormat="false" ht="12.75" hidden="false" customHeight="true" outlineLevel="0" collapsed="false">
      <c r="A53" s="49" t="n">
        <v>45004</v>
      </c>
      <c r="B53" s="50" t="s">
        <v>1455</v>
      </c>
      <c r="D53" s="51" t="n">
        <v>51001</v>
      </c>
      <c r="E53" s="52" t="s">
        <v>1446</v>
      </c>
      <c r="F53" s="52" t="s">
        <v>1456</v>
      </c>
      <c r="G53" s="52" t="s">
        <v>1457</v>
      </c>
    </row>
    <row r="54" customFormat="false" ht="12.75" hidden="false" customHeight="true" outlineLevel="0" collapsed="false">
      <c r="A54" s="49" t="n">
        <v>52004</v>
      </c>
      <c r="B54" s="50" t="s">
        <v>1458</v>
      </c>
      <c r="D54" s="51" t="n">
        <v>51001</v>
      </c>
      <c r="E54" s="52" t="s">
        <v>1446</v>
      </c>
      <c r="F54" s="52" t="s">
        <v>1459</v>
      </c>
      <c r="G54" s="52" t="s">
        <v>1460</v>
      </c>
    </row>
    <row r="55" customFormat="false" ht="12.75" hidden="false" customHeight="true" outlineLevel="0" collapsed="false">
      <c r="A55" s="49" t="n">
        <v>49006</v>
      </c>
      <c r="B55" s="50" t="s">
        <v>1461</v>
      </c>
      <c r="D55" s="51" t="n">
        <v>51001</v>
      </c>
      <c r="E55" s="52" t="s">
        <v>1446</v>
      </c>
      <c r="F55" s="52" t="s">
        <v>1462</v>
      </c>
      <c r="G55" s="52" t="s">
        <v>1463</v>
      </c>
    </row>
    <row r="56" customFormat="false" ht="12.75" hidden="false" customHeight="true" outlineLevel="0" collapsed="false">
      <c r="A56" s="49" t="n">
        <v>53004</v>
      </c>
      <c r="B56" s="50" t="s">
        <v>1464</v>
      </c>
      <c r="D56" s="51" t="n">
        <v>51001</v>
      </c>
      <c r="E56" s="52" t="s">
        <v>1446</v>
      </c>
      <c r="F56" s="52" t="s">
        <v>1465</v>
      </c>
      <c r="G56" s="52" t="s">
        <v>1466</v>
      </c>
    </row>
    <row r="57" customFormat="false" ht="12.75" hidden="false" customHeight="true" outlineLevel="0" collapsed="false">
      <c r="A57" s="49" t="n">
        <v>51008</v>
      </c>
      <c r="B57" s="50" t="s">
        <v>1467</v>
      </c>
      <c r="D57" s="51" t="n">
        <v>51001</v>
      </c>
      <c r="E57" s="52" t="s">
        <v>1446</v>
      </c>
      <c r="F57" s="52" t="s">
        <v>1468</v>
      </c>
      <c r="G57" s="52" t="s">
        <v>1469</v>
      </c>
    </row>
    <row r="58" customFormat="false" ht="12.75" hidden="false" customHeight="true" outlineLevel="0" collapsed="false">
      <c r="A58" s="49" t="n">
        <v>51010</v>
      </c>
      <c r="B58" s="50" t="s">
        <v>1470</v>
      </c>
      <c r="D58" s="51" t="n">
        <v>51001</v>
      </c>
      <c r="E58" s="52" t="s">
        <v>1446</v>
      </c>
      <c r="F58" s="52" t="s">
        <v>1471</v>
      </c>
      <c r="G58" s="52" t="s">
        <v>1472</v>
      </c>
    </row>
    <row r="59" customFormat="false" ht="12.75" hidden="false" customHeight="true" outlineLevel="0" collapsed="false">
      <c r="A59" s="49" t="n">
        <v>48010</v>
      </c>
      <c r="B59" s="50" t="s">
        <v>1473</v>
      </c>
      <c r="D59" s="51" t="n">
        <v>51001</v>
      </c>
      <c r="E59" s="52" t="s">
        <v>1446</v>
      </c>
      <c r="F59" s="52" t="s">
        <v>1474</v>
      </c>
      <c r="G59" s="52" t="s">
        <v>1475</v>
      </c>
    </row>
    <row r="60" customFormat="false" ht="12.75" hidden="false" customHeight="true" outlineLevel="0" collapsed="false">
      <c r="A60" s="49" t="n">
        <v>50009</v>
      </c>
      <c r="B60" s="50" t="s">
        <v>1476</v>
      </c>
      <c r="D60" s="51" t="n">
        <v>51001</v>
      </c>
      <c r="E60" s="52" t="s">
        <v>1446</v>
      </c>
      <c r="F60" s="52" t="s">
        <v>1477</v>
      </c>
      <c r="G60" s="52" t="s">
        <v>1478</v>
      </c>
    </row>
    <row r="61" customFormat="false" ht="12.75" hidden="false" customHeight="true" outlineLevel="0" collapsed="false">
      <c r="A61" s="49" t="n">
        <v>51040</v>
      </c>
      <c r="B61" s="50" t="s">
        <v>1479</v>
      </c>
      <c r="D61" s="51" t="n">
        <v>51001</v>
      </c>
      <c r="E61" s="52" t="s">
        <v>1446</v>
      </c>
      <c r="F61" s="52" t="s">
        <v>1480</v>
      </c>
      <c r="G61" s="52" t="s">
        <v>1481</v>
      </c>
    </row>
    <row r="62" customFormat="false" ht="12.75" hidden="false" customHeight="true" outlineLevel="0" collapsed="false">
      <c r="A62" s="49" t="n">
        <v>53005</v>
      </c>
      <c r="B62" s="50" t="s">
        <v>1482</v>
      </c>
      <c r="D62" s="51" t="n">
        <v>51001</v>
      </c>
      <c r="E62" s="52" t="s">
        <v>1446</v>
      </c>
      <c r="F62" s="52" t="s">
        <v>1483</v>
      </c>
      <c r="G62" s="52" t="s">
        <v>1484</v>
      </c>
    </row>
    <row r="63" customFormat="false" ht="12.75" hidden="false" customHeight="true" outlineLevel="0" collapsed="false">
      <c r="A63" s="49" t="n">
        <v>52005</v>
      </c>
      <c r="B63" s="50" t="s">
        <v>1485</v>
      </c>
      <c r="D63" s="51" t="n">
        <v>51001</v>
      </c>
      <c r="E63" s="52" t="s">
        <v>1446</v>
      </c>
      <c r="F63" s="52" t="s">
        <v>1486</v>
      </c>
      <c r="G63" s="52" t="s">
        <v>1487</v>
      </c>
    </row>
    <row r="64" customFormat="false" ht="12.75" hidden="false" customHeight="true" outlineLevel="0" collapsed="false">
      <c r="A64" s="49" t="n">
        <v>50010</v>
      </c>
      <c r="B64" s="50" t="s">
        <v>1488</v>
      </c>
      <c r="D64" s="51" t="n">
        <v>51001</v>
      </c>
      <c r="E64" s="52" t="s">
        <v>1446</v>
      </c>
      <c r="F64" s="52" t="s">
        <v>1489</v>
      </c>
      <c r="G64" s="52" t="s">
        <v>1490</v>
      </c>
    </row>
    <row r="65" customFormat="false" ht="12.75" hidden="false" customHeight="true" outlineLevel="0" collapsed="false">
      <c r="A65" s="49" t="n">
        <v>52006</v>
      </c>
      <c r="B65" s="50" t="s">
        <v>1491</v>
      </c>
      <c r="D65" s="51" t="n">
        <v>51001</v>
      </c>
      <c r="E65" s="52" t="s">
        <v>1446</v>
      </c>
      <c r="F65" s="52" t="s">
        <v>1492</v>
      </c>
      <c r="G65" s="52" t="s">
        <v>1493</v>
      </c>
    </row>
    <row r="66" customFormat="false" ht="12.75" hidden="false" customHeight="true" outlineLevel="0" collapsed="false">
      <c r="A66" s="49" t="n">
        <v>46009</v>
      </c>
      <c r="B66" s="50" t="s">
        <v>1494</v>
      </c>
      <c r="D66" s="51" t="n">
        <v>51001</v>
      </c>
      <c r="E66" s="52" t="s">
        <v>1446</v>
      </c>
      <c r="F66" s="52" t="s">
        <v>1495</v>
      </c>
      <c r="G66" s="52" t="s">
        <v>1496</v>
      </c>
    </row>
    <row r="67" customFormat="false" ht="12.75" hidden="false" customHeight="true" outlineLevel="0" collapsed="false">
      <c r="A67" s="49" t="n">
        <v>50011</v>
      </c>
      <c r="B67" s="50" t="s">
        <v>1497</v>
      </c>
      <c r="D67" s="51" t="n">
        <v>51001</v>
      </c>
      <c r="E67" s="52" t="s">
        <v>1446</v>
      </c>
      <c r="F67" s="52" t="s">
        <v>1498</v>
      </c>
      <c r="G67" s="52" t="s">
        <v>1499</v>
      </c>
    </row>
    <row r="68" customFormat="false" ht="12.75" hidden="false" customHeight="true" outlineLevel="0" collapsed="false">
      <c r="A68" s="49" t="n">
        <v>51011</v>
      </c>
      <c r="B68" s="50" t="s">
        <v>1500</v>
      </c>
      <c r="D68" s="51" t="n">
        <v>51001</v>
      </c>
      <c r="E68" s="52" t="s">
        <v>1446</v>
      </c>
      <c r="F68" s="52" t="s">
        <v>1501</v>
      </c>
      <c r="G68" s="52" t="s">
        <v>1502</v>
      </c>
    </row>
    <row r="69" customFormat="false" ht="12.75" hidden="false" customHeight="true" outlineLevel="0" collapsed="false">
      <c r="A69" s="49" t="n">
        <v>51012</v>
      </c>
      <c r="B69" s="50" t="s">
        <v>1503</v>
      </c>
      <c r="D69" s="51" t="n">
        <v>51001</v>
      </c>
      <c r="E69" s="52" t="s">
        <v>1446</v>
      </c>
      <c r="F69" s="52" t="s">
        <v>1504</v>
      </c>
      <c r="G69" s="52" t="s">
        <v>1505</v>
      </c>
    </row>
    <row r="70" customFormat="false" ht="12.75" hidden="false" customHeight="true" outlineLevel="0" collapsed="false">
      <c r="A70" s="49" t="n">
        <v>53006</v>
      </c>
      <c r="B70" s="50" t="s">
        <v>1506</v>
      </c>
      <c r="D70" s="51" t="n">
        <v>51001</v>
      </c>
      <c r="E70" s="52" t="s">
        <v>1446</v>
      </c>
      <c r="F70" s="52" t="s">
        <v>1507</v>
      </c>
      <c r="G70" s="52" t="s">
        <v>1508</v>
      </c>
    </row>
    <row r="71" customFormat="false" ht="12.75" hidden="false" customHeight="true" outlineLevel="0" collapsed="false">
      <c r="A71" s="49" t="n">
        <v>46010</v>
      </c>
      <c r="B71" s="50" t="s">
        <v>1509</v>
      </c>
      <c r="D71" s="51" t="n">
        <v>51001</v>
      </c>
      <c r="E71" s="52" t="s">
        <v>1446</v>
      </c>
      <c r="F71" s="52" t="s">
        <v>1510</v>
      </c>
      <c r="G71" s="52" t="s">
        <v>1511</v>
      </c>
    </row>
    <row r="72" customFormat="false" ht="12.75" hidden="false" customHeight="true" outlineLevel="0" collapsed="false">
      <c r="A72" s="49" t="n">
        <v>52007</v>
      </c>
      <c r="B72" s="50" t="s">
        <v>1512</v>
      </c>
      <c r="D72" s="51" t="n">
        <v>51001</v>
      </c>
      <c r="E72" s="52" t="s">
        <v>1446</v>
      </c>
      <c r="F72" s="52" t="s">
        <v>1513</v>
      </c>
      <c r="G72" s="52" t="s">
        <v>1514</v>
      </c>
    </row>
    <row r="73" customFormat="false" ht="12.75" hidden="false" customHeight="true" outlineLevel="0" collapsed="false">
      <c r="A73" s="49" t="n">
        <v>51013</v>
      </c>
      <c r="B73" s="50" t="s">
        <v>1515</v>
      </c>
      <c r="D73" s="51" t="n">
        <v>51001</v>
      </c>
      <c r="E73" s="52" t="s">
        <v>1446</v>
      </c>
      <c r="F73" s="52" t="s">
        <v>1516</v>
      </c>
      <c r="G73" s="52" t="s">
        <v>1517</v>
      </c>
    </row>
    <row r="74" customFormat="false" ht="12.75" hidden="false" customHeight="true" outlineLevel="0" collapsed="false">
      <c r="A74" s="49" t="n">
        <v>49007</v>
      </c>
      <c r="B74" s="50" t="s">
        <v>1518</v>
      </c>
      <c r="D74" s="51" t="n">
        <v>51001</v>
      </c>
      <c r="E74" s="52" t="s">
        <v>1446</v>
      </c>
      <c r="F74" s="52" t="s">
        <v>1519</v>
      </c>
      <c r="G74" s="52" t="s">
        <v>1520</v>
      </c>
    </row>
    <row r="75" customFormat="false" ht="12.75" hidden="false" customHeight="true" outlineLevel="0" collapsed="false">
      <c r="A75" s="49" t="n">
        <v>48011</v>
      </c>
      <c r="B75" s="50" t="s">
        <v>1521</v>
      </c>
      <c r="D75" s="51" t="n">
        <v>51001</v>
      </c>
      <c r="E75" s="52" t="s">
        <v>1446</v>
      </c>
      <c r="F75" s="52" t="s">
        <v>1522</v>
      </c>
      <c r="G75" s="52" t="s">
        <v>1523</v>
      </c>
    </row>
    <row r="76" customFormat="false" ht="12.75" hidden="false" customHeight="true" outlineLevel="0" collapsed="false">
      <c r="A76" s="49" t="n">
        <v>48012</v>
      </c>
      <c r="B76" s="50" t="s">
        <v>1524</v>
      </c>
      <c r="D76" s="51" t="n">
        <v>53001</v>
      </c>
      <c r="E76" s="52" t="s">
        <v>1525</v>
      </c>
      <c r="F76" s="52" t="s">
        <v>1526</v>
      </c>
      <c r="G76" s="52" t="s">
        <v>1527</v>
      </c>
    </row>
    <row r="77" customFormat="false" ht="12.75" hidden="false" customHeight="true" outlineLevel="0" collapsed="false">
      <c r="A77" s="49" t="n">
        <v>52008</v>
      </c>
      <c r="B77" s="50" t="s">
        <v>1528</v>
      </c>
      <c r="D77" s="51" t="n">
        <v>53001</v>
      </c>
      <c r="E77" s="52" t="s">
        <v>1525</v>
      </c>
      <c r="F77" s="52" t="s">
        <v>1529</v>
      </c>
      <c r="G77" s="52" t="s">
        <v>1530</v>
      </c>
    </row>
    <row r="78" customFormat="false" ht="12.75" hidden="false" customHeight="true" outlineLevel="0" collapsed="false">
      <c r="A78" s="49" t="n">
        <v>52009</v>
      </c>
      <c r="B78" s="50" t="s">
        <v>1531</v>
      </c>
      <c r="D78" s="51" t="n">
        <v>53001</v>
      </c>
      <c r="E78" s="52" t="s">
        <v>1525</v>
      </c>
      <c r="F78" s="52" t="s">
        <v>1532</v>
      </c>
      <c r="G78" s="52" t="s">
        <v>1533</v>
      </c>
    </row>
    <row r="79" customFormat="false" ht="12.75" hidden="false" customHeight="true" outlineLevel="0" collapsed="false">
      <c r="A79" s="49" t="n">
        <v>50012</v>
      </c>
      <c r="B79" s="50" t="s">
        <v>1534</v>
      </c>
      <c r="D79" s="51" t="n">
        <v>53001</v>
      </c>
      <c r="E79" s="52" t="s">
        <v>1525</v>
      </c>
      <c r="F79" s="52" t="s">
        <v>1535</v>
      </c>
      <c r="G79" s="52" t="s">
        <v>1536</v>
      </c>
    </row>
    <row r="80" customFormat="false" ht="12.75" hidden="false" customHeight="true" outlineLevel="0" collapsed="false">
      <c r="A80" s="49" t="n">
        <v>47022</v>
      </c>
      <c r="B80" s="50" t="s">
        <v>1537</v>
      </c>
      <c r="D80" s="51" t="n">
        <v>53001</v>
      </c>
      <c r="E80" s="52" t="s">
        <v>1525</v>
      </c>
      <c r="F80" s="52" t="s">
        <v>1538</v>
      </c>
      <c r="G80" s="52" t="s">
        <v>1539</v>
      </c>
    </row>
    <row r="81" customFormat="false" ht="12.75" hidden="false" customHeight="true" outlineLevel="0" collapsed="false">
      <c r="A81" s="49" t="n">
        <v>51014</v>
      </c>
      <c r="B81" s="50" t="s">
        <v>1540</v>
      </c>
      <c r="D81" s="51" t="n">
        <v>53001</v>
      </c>
      <c r="E81" s="52" t="s">
        <v>1525</v>
      </c>
      <c r="F81" s="52" t="s">
        <v>1541</v>
      </c>
      <c r="G81" s="52" t="s">
        <v>1542</v>
      </c>
    </row>
    <row r="82" customFormat="false" ht="12.75" hidden="false" customHeight="true" outlineLevel="0" collapsed="false">
      <c r="A82" s="49" t="n">
        <v>52010</v>
      </c>
      <c r="B82" s="50" t="s">
        <v>1543</v>
      </c>
      <c r="D82" s="51" t="n">
        <v>53001</v>
      </c>
      <c r="E82" s="52" t="s">
        <v>1525</v>
      </c>
      <c r="F82" s="52" t="s">
        <v>1544</v>
      </c>
      <c r="G82" s="52" t="s">
        <v>1545</v>
      </c>
    </row>
    <row r="83" customFormat="false" ht="12.75" hidden="false" customHeight="true" outlineLevel="0" collapsed="false">
      <c r="A83" s="49" t="n">
        <v>51015</v>
      </c>
      <c r="B83" s="50" t="s">
        <v>1546</v>
      </c>
      <c r="D83" s="51" t="n">
        <v>53001</v>
      </c>
      <c r="E83" s="52" t="s">
        <v>1525</v>
      </c>
      <c r="F83" s="52" t="s">
        <v>1547</v>
      </c>
      <c r="G83" s="52" t="s">
        <v>1548</v>
      </c>
    </row>
    <row r="84" customFormat="false" ht="12.75" hidden="false" customHeight="true" outlineLevel="0" collapsed="false">
      <c r="A84" s="49" t="n">
        <v>52011</v>
      </c>
      <c r="B84" s="50" t="s">
        <v>1549</v>
      </c>
      <c r="D84" s="51" t="n">
        <v>53001</v>
      </c>
      <c r="E84" s="52" t="s">
        <v>1525</v>
      </c>
      <c r="F84" s="52" t="s">
        <v>1550</v>
      </c>
      <c r="G84" s="52" t="s">
        <v>1551</v>
      </c>
    </row>
    <row r="85" customFormat="false" ht="12.75" hidden="false" customHeight="true" outlineLevel="0" collapsed="false">
      <c r="A85" s="49" t="n">
        <v>53007</v>
      </c>
      <c r="B85" s="50" t="s">
        <v>1552</v>
      </c>
      <c r="D85" s="51" t="n">
        <v>53001</v>
      </c>
      <c r="E85" s="52" t="s">
        <v>1525</v>
      </c>
      <c r="F85" s="52" t="s">
        <v>1553</v>
      </c>
      <c r="G85" s="52" t="s">
        <v>1554</v>
      </c>
    </row>
    <row r="86" customFormat="false" ht="12.75" hidden="false" customHeight="true" outlineLevel="0" collapsed="false">
      <c r="A86" s="49" t="n">
        <v>51016</v>
      </c>
      <c r="B86" s="50" t="s">
        <v>1555</v>
      </c>
      <c r="D86" s="51" t="n">
        <v>53001</v>
      </c>
      <c r="E86" s="52" t="s">
        <v>1525</v>
      </c>
      <c r="F86" s="52" t="s">
        <v>1556</v>
      </c>
      <c r="G86" s="52" t="s">
        <v>1557</v>
      </c>
    </row>
    <row r="87" customFormat="false" ht="12.75" hidden="false" customHeight="true" outlineLevel="0" collapsed="false">
      <c r="A87" s="49" t="n">
        <v>53008</v>
      </c>
      <c r="B87" s="50" t="s">
        <v>1558</v>
      </c>
      <c r="D87" s="51" t="n">
        <v>53001</v>
      </c>
      <c r="E87" s="52" t="s">
        <v>1525</v>
      </c>
      <c r="F87" s="52" t="s">
        <v>1559</v>
      </c>
      <c r="G87" s="52" t="s">
        <v>1560</v>
      </c>
    </row>
    <row r="88" customFormat="false" ht="12.75" hidden="false" customHeight="true" outlineLevel="0" collapsed="false">
      <c r="A88" s="49" t="n">
        <v>52012</v>
      </c>
      <c r="B88" s="50" t="s">
        <v>1561</v>
      </c>
      <c r="D88" s="51" t="n">
        <v>53001</v>
      </c>
      <c r="E88" s="52" t="s">
        <v>1525</v>
      </c>
      <c r="F88" s="52" t="s">
        <v>1562</v>
      </c>
      <c r="G88" s="52" t="s">
        <v>1563</v>
      </c>
    </row>
    <row r="89" customFormat="false" ht="12.75" hidden="false" customHeight="true" outlineLevel="0" collapsed="false">
      <c r="A89" s="49" t="n">
        <v>49008</v>
      </c>
      <c r="B89" s="50" t="s">
        <v>1564</v>
      </c>
      <c r="D89" s="51" t="n">
        <v>53001</v>
      </c>
      <c r="E89" s="52" t="s">
        <v>1525</v>
      </c>
      <c r="F89" s="52" t="s">
        <v>1565</v>
      </c>
      <c r="G89" s="52" t="s">
        <v>1566</v>
      </c>
    </row>
    <row r="90" customFormat="false" ht="12.75" hidden="false" customHeight="true" outlineLevel="0" collapsed="false">
      <c r="A90" s="49" t="n">
        <v>45005</v>
      </c>
      <c r="B90" s="50" t="s">
        <v>1567</v>
      </c>
      <c r="D90" s="51" t="n">
        <v>53001</v>
      </c>
      <c r="E90" s="52" t="s">
        <v>1525</v>
      </c>
      <c r="F90" s="52" t="s">
        <v>1568</v>
      </c>
      <c r="G90" s="52" t="s">
        <v>1569</v>
      </c>
    </row>
    <row r="91" customFormat="false" ht="12.75" hidden="false" customHeight="true" outlineLevel="0" collapsed="false">
      <c r="A91" s="49" t="n">
        <v>46011</v>
      </c>
      <c r="B91" s="50" t="s">
        <v>1570</v>
      </c>
      <c r="D91" s="51" t="n">
        <v>53001</v>
      </c>
      <c r="E91" s="52" t="s">
        <v>1525</v>
      </c>
      <c r="F91" s="52" t="s">
        <v>1571</v>
      </c>
      <c r="G91" s="52" t="s">
        <v>1572</v>
      </c>
    </row>
    <row r="92" customFormat="false" ht="12.75" hidden="false" customHeight="true" outlineLevel="0" collapsed="false">
      <c r="A92" s="49" t="n">
        <v>51017</v>
      </c>
      <c r="B92" s="50" t="s">
        <v>1573</v>
      </c>
      <c r="D92" s="51" t="n">
        <v>53001</v>
      </c>
      <c r="E92" s="52" t="s">
        <v>1525</v>
      </c>
      <c r="F92" s="52" t="s">
        <v>1574</v>
      </c>
      <c r="G92" s="52" t="s">
        <v>1575</v>
      </c>
    </row>
    <row r="93" customFormat="false" ht="12.75" hidden="false" customHeight="true" outlineLevel="0" collapsed="false">
      <c r="A93" s="49" t="n">
        <v>50041</v>
      </c>
      <c r="B93" s="50" t="s">
        <v>1576</v>
      </c>
      <c r="D93" s="51" t="n">
        <v>53001</v>
      </c>
      <c r="E93" s="52" t="s">
        <v>1525</v>
      </c>
      <c r="F93" s="52" t="s">
        <v>1577</v>
      </c>
      <c r="G93" s="52" t="s">
        <v>1496</v>
      </c>
    </row>
    <row r="94" customFormat="false" ht="12.75" hidden="false" customHeight="true" outlineLevel="0" collapsed="false">
      <c r="A94" s="49" t="n">
        <v>48013</v>
      </c>
      <c r="B94" s="50" t="s">
        <v>1578</v>
      </c>
      <c r="D94" s="51" t="n">
        <v>53001</v>
      </c>
      <c r="E94" s="52" t="s">
        <v>1525</v>
      </c>
      <c r="F94" s="52" t="s">
        <v>1579</v>
      </c>
      <c r="G94" s="52" t="s">
        <v>1580</v>
      </c>
    </row>
    <row r="95" customFormat="false" ht="12.75" hidden="false" customHeight="true" outlineLevel="0" collapsed="false">
      <c r="A95" s="49" t="n">
        <v>48014</v>
      </c>
      <c r="B95" s="50" t="s">
        <v>1581</v>
      </c>
      <c r="D95" s="51" t="n">
        <v>53001</v>
      </c>
      <c r="E95" s="52" t="s">
        <v>1525</v>
      </c>
      <c r="F95" s="52" t="s">
        <v>1582</v>
      </c>
      <c r="G95" s="52" t="s">
        <v>1583</v>
      </c>
    </row>
    <row r="96" customFormat="false" ht="12.75" hidden="false" customHeight="true" outlineLevel="0" collapsed="false">
      <c r="A96" s="49" t="n">
        <v>46036</v>
      </c>
      <c r="B96" s="50" t="s">
        <v>1584</v>
      </c>
      <c r="D96" s="51" t="n">
        <v>53001</v>
      </c>
      <c r="E96" s="52" t="s">
        <v>1525</v>
      </c>
      <c r="F96" s="52" t="s">
        <v>1585</v>
      </c>
      <c r="G96" s="52" t="s">
        <v>1586</v>
      </c>
    </row>
    <row r="97" customFormat="false" ht="12.75" hidden="false" customHeight="true" outlineLevel="0" collapsed="false">
      <c r="A97" s="49" t="n">
        <v>50014</v>
      </c>
      <c r="B97" s="50" t="s">
        <v>1587</v>
      </c>
      <c r="D97" s="51" t="n">
        <v>51002</v>
      </c>
      <c r="E97" s="52" t="s">
        <v>1588</v>
      </c>
      <c r="F97" s="52" t="s">
        <v>1589</v>
      </c>
      <c r="G97" s="52" t="s">
        <v>1590</v>
      </c>
    </row>
    <row r="98" customFormat="false" ht="12.75" hidden="false" customHeight="true" outlineLevel="0" collapsed="false">
      <c r="A98" s="49" t="n">
        <v>48015</v>
      </c>
      <c r="B98" s="50" t="s">
        <v>1591</v>
      </c>
      <c r="D98" s="51" t="n">
        <v>51002</v>
      </c>
      <c r="E98" s="52" t="s">
        <v>1588</v>
      </c>
      <c r="F98" s="52" t="s">
        <v>1592</v>
      </c>
      <c r="G98" s="52" t="s">
        <v>1593</v>
      </c>
    </row>
    <row r="99" customFormat="false" ht="12.75" hidden="false" customHeight="true" outlineLevel="0" collapsed="false">
      <c r="A99" s="49" t="n">
        <v>48052</v>
      </c>
      <c r="B99" s="50" t="s">
        <v>1594</v>
      </c>
      <c r="D99" s="51" t="n">
        <v>51002</v>
      </c>
      <c r="E99" s="52" t="s">
        <v>1588</v>
      </c>
      <c r="F99" s="52" t="s">
        <v>1595</v>
      </c>
      <c r="G99" s="52" t="s">
        <v>1596</v>
      </c>
    </row>
    <row r="100" customFormat="false" ht="12.75" hidden="false" customHeight="true" outlineLevel="0" collapsed="false">
      <c r="A100" s="49" t="n">
        <v>45006</v>
      </c>
      <c r="B100" s="50" t="s">
        <v>1597</v>
      </c>
      <c r="D100" s="51" t="n">
        <v>51002</v>
      </c>
      <c r="E100" s="52" t="s">
        <v>1588</v>
      </c>
      <c r="F100" s="52" t="s">
        <v>1598</v>
      </c>
      <c r="G100" s="52" t="s">
        <v>1599</v>
      </c>
    </row>
    <row r="101" customFormat="false" ht="12.75" hidden="false" customHeight="true" outlineLevel="0" collapsed="false">
      <c r="A101" s="49" t="n">
        <v>48017</v>
      </c>
      <c r="B101" s="50" t="s">
        <v>1600</v>
      </c>
      <c r="D101" s="51" t="n">
        <v>51002</v>
      </c>
      <c r="E101" s="52" t="s">
        <v>1588</v>
      </c>
      <c r="F101" s="52" t="s">
        <v>1601</v>
      </c>
      <c r="G101" s="52" t="s">
        <v>1602</v>
      </c>
    </row>
    <row r="102" customFormat="false" ht="12.75" hidden="false" customHeight="true" outlineLevel="0" collapsed="false">
      <c r="A102" s="49" t="n">
        <v>48018</v>
      </c>
      <c r="B102" s="50" t="s">
        <v>1603</v>
      </c>
      <c r="D102" s="51" t="n">
        <v>51002</v>
      </c>
      <c r="E102" s="52" t="s">
        <v>1588</v>
      </c>
      <c r="F102" s="52" t="s">
        <v>1604</v>
      </c>
      <c r="G102" s="52" t="s">
        <v>1605</v>
      </c>
    </row>
    <row r="103" customFormat="false" ht="12.75" hidden="false" customHeight="true" outlineLevel="0" collapsed="false">
      <c r="A103" s="49" t="n">
        <v>45007</v>
      </c>
      <c r="B103" s="50" t="s">
        <v>1606</v>
      </c>
      <c r="D103" s="51" t="n">
        <v>51002</v>
      </c>
      <c r="E103" s="52" t="s">
        <v>1588</v>
      </c>
      <c r="F103" s="52" t="s">
        <v>1607</v>
      </c>
      <c r="G103" s="52" t="s">
        <v>1608</v>
      </c>
    </row>
    <row r="104" customFormat="false" ht="12.75" hidden="false" customHeight="true" outlineLevel="0" collapsed="false">
      <c r="A104" s="49" t="n">
        <v>51018</v>
      </c>
      <c r="B104" s="50" t="s">
        <v>1609</v>
      </c>
      <c r="D104" s="51" t="n">
        <v>51002</v>
      </c>
      <c r="E104" s="52" t="s">
        <v>1588</v>
      </c>
      <c r="F104" s="52" t="s">
        <v>1610</v>
      </c>
      <c r="G104" s="52" t="s">
        <v>1611</v>
      </c>
    </row>
    <row r="105" customFormat="false" ht="12.75" hidden="false" customHeight="true" outlineLevel="0" collapsed="false">
      <c r="A105" s="49" t="n">
        <v>53009</v>
      </c>
      <c r="B105" s="50" t="s">
        <v>1612</v>
      </c>
      <c r="D105" s="51" t="n">
        <v>51002</v>
      </c>
      <c r="E105" s="52" t="s">
        <v>1588</v>
      </c>
      <c r="F105" s="52" t="s">
        <v>1613</v>
      </c>
      <c r="G105" s="52" t="s">
        <v>1614</v>
      </c>
    </row>
    <row r="106" customFormat="false" ht="12.75" hidden="false" customHeight="true" outlineLevel="0" collapsed="false">
      <c r="A106" s="49" t="n">
        <v>46013</v>
      </c>
      <c r="B106" s="50" t="s">
        <v>1615</v>
      </c>
      <c r="D106" s="51" t="n">
        <v>51002</v>
      </c>
      <c r="E106" s="52" t="s">
        <v>1588</v>
      </c>
      <c r="F106" s="52" t="s">
        <v>1616</v>
      </c>
      <c r="G106" s="52" t="s">
        <v>1617</v>
      </c>
    </row>
    <row r="107" customFormat="false" ht="12.75" hidden="false" customHeight="true" outlineLevel="0" collapsed="false">
      <c r="A107" s="49" t="n">
        <v>46014</v>
      </c>
      <c r="B107" s="50" t="s">
        <v>1618</v>
      </c>
      <c r="D107" s="51" t="n">
        <v>51002</v>
      </c>
      <c r="E107" s="52" t="s">
        <v>1588</v>
      </c>
      <c r="F107" s="52" t="s">
        <v>1619</v>
      </c>
      <c r="G107" s="52" t="s">
        <v>1620</v>
      </c>
    </row>
    <row r="108" customFormat="false" ht="12.75" hidden="false" customHeight="true" outlineLevel="0" collapsed="false">
      <c r="A108" s="49" t="n">
        <v>45008</v>
      </c>
      <c r="B108" s="50" t="s">
        <v>1621</v>
      </c>
      <c r="D108" s="51" t="n">
        <v>51002</v>
      </c>
      <c r="E108" s="52" t="s">
        <v>1588</v>
      </c>
      <c r="F108" s="52" t="s">
        <v>1622</v>
      </c>
      <c r="G108" s="52" t="s">
        <v>1623</v>
      </c>
    </row>
    <row r="109" customFormat="false" ht="12.75" hidden="false" customHeight="true" outlineLevel="0" collapsed="false">
      <c r="A109" s="49" t="n">
        <v>48019</v>
      </c>
      <c r="B109" s="50" t="s">
        <v>1624</v>
      </c>
      <c r="D109" s="51" t="n">
        <v>51002</v>
      </c>
      <c r="E109" s="52" t="s">
        <v>1588</v>
      </c>
      <c r="F109" s="52" t="s">
        <v>1625</v>
      </c>
      <c r="G109" s="52" t="s">
        <v>1626</v>
      </c>
    </row>
    <row r="110" customFormat="false" ht="12.75" hidden="false" customHeight="true" outlineLevel="0" collapsed="false">
      <c r="A110" s="49" t="n">
        <v>52013</v>
      </c>
      <c r="B110" s="50" t="s">
        <v>1627</v>
      </c>
      <c r="D110" s="51" t="n">
        <v>51002</v>
      </c>
      <c r="E110" s="52" t="s">
        <v>1588</v>
      </c>
      <c r="F110" s="52" t="s">
        <v>1628</v>
      </c>
      <c r="G110" s="52" t="s">
        <v>1629</v>
      </c>
    </row>
    <row r="111" customFormat="false" ht="12.75" hidden="false" customHeight="true" outlineLevel="0" collapsed="false">
      <c r="A111" s="49" t="n">
        <v>46015</v>
      </c>
      <c r="B111" s="50" t="s">
        <v>1630</v>
      </c>
      <c r="D111" s="51" t="n">
        <v>51002</v>
      </c>
      <c r="E111" s="52" t="s">
        <v>1588</v>
      </c>
      <c r="F111" s="52" t="s">
        <v>1631</v>
      </c>
      <c r="G111" s="52" t="s">
        <v>1632</v>
      </c>
    </row>
    <row r="112" customFormat="false" ht="12.75" hidden="false" customHeight="true" outlineLevel="0" collapsed="false">
      <c r="A112" s="49" t="n">
        <v>48020</v>
      </c>
      <c r="B112" s="50" t="s">
        <v>1633</v>
      </c>
      <c r="D112" s="51" t="n">
        <v>51002</v>
      </c>
      <c r="E112" s="52" t="s">
        <v>1588</v>
      </c>
      <c r="F112" s="52" t="s">
        <v>1634</v>
      </c>
      <c r="G112" s="52" t="s">
        <v>1635</v>
      </c>
    </row>
    <row r="113" customFormat="false" ht="12.75" hidden="false" customHeight="true" outlineLevel="0" collapsed="false">
      <c r="A113" s="49" t="n">
        <v>53010</v>
      </c>
      <c r="B113" s="50" t="s">
        <v>1636</v>
      </c>
      <c r="D113" s="51" t="n">
        <v>51002</v>
      </c>
      <c r="E113" s="52" t="s">
        <v>1588</v>
      </c>
      <c r="F113" s="52" t="s">
        <v>1637</v>
      </c>
      <c r="G113" s="52" t="s">
        <v>1638</v>
      </c>
    </row>
    <row r="114" customFormat="false" ht="12.75" hidden="false" customHeight="true" outlineLevel="0" collapsed="false">
      <c r="A114" s="49" t="n">
        <v>48021</v>
      </c>
      <c r="B114" s="50" t="s">
        <v>1639</v>
      </c>
      <c r="D114" s="51" t="n">
        <v>51002</v>
      </c>
      <c r="E114" s="52" t="s">
        <v>1588</v>
      </c>
      <c r="F114" s="52" t="s">
        <v>1640</v>
      </c>
      <c r="G114" s="52" t="s">
        <v>1641</v>
      </c>
    </row>
    <row r="115" customFormat="false" ht="12.75" hidden="false" customHeight="true" outlineLevel="0" collapsed="false">
      <c r="A115" s="49" t="n">
        <v>53011</v>
      </c>
      <c r="B115" s="50" t="s">
        <v>1642</v>
      </c>
      <c r="D115" s="51" t="n">
        <v>51002</v>
      </c>
      <c r="E115" s="52" t="s">
        <v>1588</v>
      </c>
      <c r="F115" s="52" t="s">
        <v>1643</v>
      </c>
      <c r="G115" s="52" t="s">
        <v>1644</v>
      </c>
    </row>
    <row r="116" customFormat="false" ht="12.75" hidden="false" customHeight="true" outlineLevel="0" collapsed="false">
      <c r="A116" s="49" t="n">
        <v>50015</v>
      </c>
      <c r="B116" s="50" t="s">
        <v>1645</v>
      </c>
      <c r="D116" s="51" t="n">
        <v>51002</v>
      </c>
      <c r="E116" s="52" t="s">
        <v>1588</v>
      </c>
      <c r="F116" s="52" t="s">
        <v>1646</v>
      </c>
      <c r="G116" s="52" t="s">
        <v>1647</v>
      </c>
    </row>
    <row r="117" customFormat="false" ht="12.75" hidden="false" customHeight="true" outlineLevel="0" collapsed="false">
      <c r="A117" s="49" t="n">
        <v>48022</v>
      </c>
      <c r="B117" s="50" t="s">
        <v>1648</v>
      </c>
      <c r="D117" s="51" t="n">
        <v>51002</v>
      </c>
      <c r="E117" s="52" t="s">
        <v>1588</v>
      </c>
      <c r="F117" s="52" t="s">
        <v>1649</v>
      </c>
      <c r="G117" s="52" t="s">
        <v>1650</v>
      </c>
    </row>
    <row r="118" customFormat="false" ht="12.75" hidden="false" customHeight="true" outlineLevel="0" collapsed="false">
      <c r="A118" s="49" t="n">
        <v>53012</v>
      </c>
      <c r="B118" s="50" t="s">
        <v>1651</v>
      </c>
      <c r="D118" s="51" t="n">
        <v>51002</v>
      </c>
      <c r="E118" s="52" t="s">
        <v>1588</v>
      </c>
      <c r="F118" s="52" t="s">
        <v>1652</v>
      </c>
      <c r="G118" s="52" t="s">
        <v>1653</v>
      </c>
    </row>
    <row r="119" customFormat="false" ht="12.75" hidden="false" customHeight="true" outlineLevel="0" collapsed="false">
      <c r="A119" s="49" t="n">
        <v>50016</v>
      </c>
      <c r="B119" s="50" t="s">
        <v>1654</v>
      </c>
      <c r="D119" s="51" t="n">
        <v>51002</v>
      </c>
      <c r="E119" s="52" t="s">
        <v>1588</v>
      </c>
      <c r="F119" s="52" t="s">
        <v>1655</v>
      </c>
      <c r="G119" s="52" t="s">
        <v>1656</v>
      </c>
    </row>
    <row r="120" customFormat="false" ht="12.75" hidden="false" customHeight="true" outlineLevel="0" collapsed="false">
      <c r="A120" s="49" t="n">
        <v>47005</v>
      </c>
      <c r="B120" s="50" t="s">
        <v>1657</v>
      </c>
      <c r="D120" s="51" t="n">
        <v>51002</v>
      </c>
      <c r="E120" s="52" t="s">
        <v>1588</v>
      </c>
      <c r="F120" s="52" t="s">
        <v>1658</v>
      </c>
      <c r="G120" s="52" t="s">
        <v>1659</v>
      </c>
    </row>
    <row r="121" customFormat="false" ht="12.75" hidden="false" customHeight="true" outlineLevel="0" collapsed="false">
      <c r="A121" s="49" t="n">
        <v>47006</v>
      </c>
      <c r="B121" s="50" t="s">
        <v>1660</v>
      </c>
      <c r="D121" s="51" t="n">
        <v>51002</v>
      </c>
      <c r="E121" s="52" t="s">
        <v>1588</v>
      </c>
      <c r="F121" s="52" t="s">
        <v>1661</v>
      </c>
      <c r="G121" s="52" t="s">
        <v>1662</v>
      </c>
    </row>
    <row r="122" customFormat="false" ht="12.75" hidden="false" customHeight="true" outlineLevel="0" collapsed="false">
      <c r="A122" s="49" t="n">
        <v>48024</v>
      </c>
      <c r="B122" s="50" t="s">
        <v>1663</v>
      </c>
      <c r="D122" s="51" t="n">
        <v>51002</v>
      </c>
      <c r="E122" s="52" t="s">
        <v>1588</v>
      </c>
      <c r="F122" s="52" t="s">
        <v>1664</v>
      </c>
      <c r="G122" s="52" t="s">
        <v>1665</v>
      </c>
    </row>
    <row r="123" customFormat="false" ht="12.75" hidden="false" customHeight="true" outlineLevel="0" collapsed="false">
      <c r="A123" s="49" t="n">
        <v>51042</v>
      </c>
      <c r="B123" s="50" t="s">
        <v>1666</v>
      </c>
      <c r="D123" s="51" t="n">
        <v>51002</v>
      </c>
      <c r="E123" s="52" t="s">
        <v>1588</v>
      </c>
      <c r="F123" s="52" t="s">
        <v>1667</v>
      </c>
      <c r="G123" s="52" t="s">
        <v>1668</v>
      </c>
    </row>
    <row r="124" customFormat="false" ht="12.75" hidden="false" customHeight="true" outlineLevel="0" collapsed="false">
      <c r="A124" s="49" t="n">
        <v>45009</v>
      </c>
      <c r="B124" s="50" t="s">
        <v>1669</v>
      </c>
      <c r="D124" s="51" t="n">
        <v>51002</v>
      </c>
      <c r="E124" s="52" t="s">
        <v>1588</v>
      </c>
      <c r="F124" s="52" t="s">
        <v>1670</v>
      </c>
      <c r="G124" s="52" t="s">
        <v>1671</v>
      </c>
    </row>
    <row r="125" customFormat="false" ht="12.75" hidden="false" customHeight="true" outlineLevel="0" collapsed="false">
      <c r="A125" s="49" t="n">
        <v>49009</v>
      </c>
      <c r="B125" s="50" t="s">
        <v>1672</v>
      </c>
      <c r="D125" s="51" t="n">
        <v>51002</v>
      </c>
      <c r="E125" s="52" t="s">
        <v>1588</v>
      </c>
      <c r="F125" s="52" t="s">
        <v>1673</v>
      </c>
      <c r="G125" s="52" t="s">
        <v>1674</v>
      </c>
    </row>
    <row r="126" customFormat="false" ht="12.75" hidden="false" customHeight="true" outlineLevel="0" collapsed="false">
      <c r="A126" s="49" t="n">
        <v>48025</v>
      </c>
      <c r="B126" s="50" t="s">
        <v>1675</v>
      </c>
      <c r="D126" s="51" t="n">
        <v>51002</v>
      </c>
      <c r="E126" s="52" t="s">
        <v>1588</v>
      </c>
      <c r="F126" s="52" t="s">
        <v>1676</v>
      </c>
      <c r="G126" s="52" t="s">
        <v>1677</v>
      </c>
    </row>
    <row r="127" customFormat="false" ht="12.75" hidden="false" customHeight="true" outlineLevel="0" collapsed="false">
      <c r="A127" s="49" t="n">
        <v>51020</v>
      </c>
      <c r="B127" s="50" t="s">
        <v>1678</v>
      </c>
      <c r="D127" s="51" t="n">
        <v>51002</v>
      </c>
      <c r="E127" s="52" t="s">
        <v>1588</v>
      </c>
      <c r="F127" s="52" t="s">
        <v>1679</v>
      </c>
      <c r="G127" s="52" t="s">
        <v>1680</v>
      </c>
    </row>
    <row r="128" customFormat="false" ht="12.75" hidden="false" customHeight="true" outlineLevel="0" collapsed="false">
      <c r="A128" s="49" t="n">
        <v>46017</v>
      </c>
      <c r="B128" s="50" t="s">
        <v>1681</v>
      </c>
      <c r="D128" s="51" t="n">
        <v>51002</v>
      </c>
      <c r="E128" s="52" t="s">
        <v>1588</v>
      </c>
      <c r="F128" s="52" t="s">
        <v>1682</v>
      </c>
      <c r="G128" s="52" t="s">
        <v>1683</v>
      </c>
    </row>
    <row r="129" customFormat="false" ht="12.75" hidden="false" customHeight="true" outlineLevel="0" collapsed="false">
      <c r="A129" s="49" t="n">
        <v>51021</v>
      </c>
      <c r="B129" s="50" t="s">
        <v>1684</v>
      </c>
      <c r="D129" s="51" t="n">
        <v>51002</v>
      </c>
      <c r="E129" s="52" t="s">
        <v>1588</v>
      </c>
      <c r="F129" s="52" t="s">
        <v>1685</v>
      </c>
      <c r="G129" s="52" t="s">
        <v>1686</v>
      </c>
    </row>
    <row r="130" customFormat="false" ht="12.75" hidden="false" customHeight="true" outlineLevel="0" collapsed="false">
      <c r="A130" s="49" t="n">
        <v>53013</v>
      </c>
      <c r="B130" s="50" t="s">
        <v>1687</v>
      </c>
      <c r="D130" s="51" t="n">
        <v>51002</v>
      </c>
      <c r="E130" s="52" t="s">
        <v>1588</v>
      </c>
      <c r="F130" s="52" t="s">
        <v>1688</v>
      </c>
      <c r="G130" s="52" t="s">
        <v>1689</v>
      </c>
    </row>
    <row r="131" customFormat="false" ht="12.75" hidden="false" customHeight="true" outlineLevel="0" collapsed="false">
      <c r="A131" s="49" t="n">
        <v>53014</v>
      </c>
      <c r="B131" s="50" t="s">
        <v>1690</v>
      </c>
      <c r="D131" s="51" t="n">
        <v>51002</v>
      </c>
      <c r="E131" s="52" t="s">
        <v>1588</v>
      </c>
      <c r="F131" s="52" t="s">
        <v>1691</v>
      </c>
      <c r="G131" s="52" t="s">
        <v>1692</v>
      </c>
    </row>
    <row r="132" customFormat="false" ht="12.75" hidden="false" customHeight="true" outlineLevel="0" collapsed="false">
      <c r="A132" s="49" t="n">
        <v>49011</v>
      </c>
      <c r="B132" s="50" t="s">
        <v>1693</v>
      </c>
      <c r="D132" s="51" t="n">
        <v>51002</v>
      </c>
      <c r="E132" s="52" t="s">
        <v>1588</v>
      </c>
      <c r="F132" s="52" t="s">
        <v>1694</v>
      </c>
      <c r="G132" s="52" t="s">
        <v>1695</v>
      </c>
    </row>
    <row r="133" customFormat="false" ht="12.75" hidden="false" customHeight="true" outlineLevel="0" collapsed="false">
      <c r="A133" s="49" t="n">
        <v>49010</v>
      </c>
      <c r="B133" s="50" t="s">
        <v>1696</v>
      </c>
      <c r="D133" s="51" t="n">
        <v>51002</v>
      </c>
      <c r="E133" s="52" t="s">
        <v>1588</v>
      </c>
      <c r="F133" s="52" t="s">
        <v>1697</v>
      </c>
      <c r="G133" s="52" t="s">
        <v>1698</v>
      </c>
    </row>
    <row r="134" customFormat="false" ht="12.75" hidden="false" customHeight="true" outlineLevel="0" collapsed="false">
      <c r="A134" s="49" t="n">
        <v>51022</v>
      </c>
      <c r="B134" s="50" t="s">
        <v>1699</v>
      </c>
      <c r="D134" s="51" t="n">
        <v>51002</v>
      </c>
      <c r="E134" s="52" t="s">
        <v>1588</v>
      </c>
      <c r="F134" s="52" t="s">
        <v>1700</v>
      </c>
      <c r="G134" s="52" t="s">
        <v>1701</v>
      </c>
    </row>
    <row r="135" customFormat="false" ht="12.75" hidden="false" customHeight="true" outlineLevel="0" collapsed="false">
      <c r="A135" s="49" t="n">
        <v>47007</v>
      </c>
      <c r="B135" s="50" t="s">
        <v>1702</v>
      </c>
      <c r="D135" s="51" t="n">
        <v>51002</v>
      </c>
      <c r="E135" s="52" t="s">
        <v>1588</v>
      </c>
      <c r="F135" s="52" t="s">
        <v>1703</v>
      </c>
      <c r="G135" s="52" t="s">
        <v>1704</v>
      </c>
    </row>
    <row r="136" customFormat="false" ht="12.75" hidden="false" customHeight="true" outlineLevel="0" collapsed="false">
      <c r="A136" s="49" t="n">
        <v>48026</v>
      </c>
      <c r="B136" s="50" t="s">
        <v>1705</v>
      </c>
      <c r="D136" s="51" t="n">
        <v>51002</v>
      </c>
      <c r="E136" s="52" t="s">
        <v>1588</v>
      </c>
      <c r="F136" s="52" t="s">
        <v>1706</v>
      </c>
      <c r="G136" s="52" t="s">
        <v>1707</v>
      </c>
    </row>
    <row r="137" customFormat="false" ht="12.75" hidden="false" customHeight="true" outlineLevel="0" collapsed="false">
      <c r="A137" s="49" t="n">
        <v>47008</v>
      </c>
      <c r="B137" s="50" t="s">
        <v>1708</v>
      </c>
      <c r="D137" s="51" t="n">
        <v>51002</v>
      </c>
      <c r="E137" s="52" t="s">
        <v>1588</v>
      </c>
      <c r="F137" s="52" t="s">
        <v>1709</v>
      </c>
      <c r="G137" s="52" t="s">
        <v>1710</v>
      </c>
    </row>
    <row r="138" customFormat="false" ht="12.75" hidden="false" customHeight="true" outlineLevel="0" collapsed="false">
      <c r="A138" s="49" t="n">
        <v>53015</v>
      </c>
      <c r="B138" s="50" t="s">
        <v>1711</v>
      </c>
      <c r="D138" s="51" t="n">
        <v>51002</v>
      </c>
      <c r="E138" s="52" t="s">
        <v>1588</v>
      </c>
      <c r="F138" s="52" t="s">
        <v>1712</v>
      </c>
      <c r="G138" s="52" t="s">
        <v>1713</v>
      </c>
    </row>
    <row r="139" customFormat="false" ht="12.75" hidden="false" customHeight="true" outlineLevel="0" collapsed="false">
      <c r="A139" s="49" t="n">
        <v>45010</v>
      </c>
      <c r="B139" s="50" t="s">
        <v>1714</v>
      </c>
      <c r="D139" s="51" t="n">
        <v>51002</v>
      </c>
      <c r="E139" s="52" t="s">
        <v>1588</v>
      </c>
      <c r="F139" s="52" t="s">
        <v>1715</v>
      </c>
      <c r="G139" s="52" t="s">
        <v>1716</v>
      </c>
    </row>
    <row r="140" customFormat="false" ht="12.75" hidden="false" customHeight="true" outlineLevel="0" collapsed="false">
      <c r="A140" s="49" t="n">
        <v>46018</v>
      </c>
      <c r="B140" s="50" t="s">
        <v>1717</v>
      </c>
      <c r="D140" s="51" t="n">
        <v>51002</v>
      </c>
      <c r="E140" s="52" t="s">
        <v>1588</v>
      </c>
      <c r="F140" s="52" t="s">
        <v>1718</v>
      </c>
      <c r="G140" s="52" t="s">
        <v>1719</v>
      </c>
    </row>
    <row r="141" customFormat="false" ht="12.75" hidden="false" customHeight="true" outlineLevel="0" collapsed="false">
      <c r="A141" s="49" t="n">
        <v>46019</v>
      </c>
      <c r="B141" s="50" t="s">
        <v>1720</v>
      </c>
      <c r="D141" s="51" t="n">
        <v>51002</v>
      </c>
      <c r="E141" s="52" t="s">
        <v>1588</v>
      </c>
      <c r="F141" s="52" t="s">
        <v>1721</v>
      </c>
      <c r="G141" s="52" t="s">
        <v>1722</v>
      </c>
    </row>
    <row r="142" customFormat="false" ht="12.75" hidden="false" customHeight="true" outlineLevel="0" collapsed="false">
      <c r="A142" s="49" t="n">
        <v>46020</v>
      </c>
      <c r="B142" s="50" t="s">
        <v>1723</v>
      </c>
      <c r="D142" s="51" t="n">
        <v>51002</v>
      </c>
      <c r="E142" s="52" t="s">
        <v>1588</v>
      </c>
      <c r="F142" s="52" t="s">
        <v>1724</v>
      </c>
      <c r="G142" s="52" t="s">
        <v>1725</v>
      </c>
    </row>
    <row r="143" customFormat="false" ht="12.75" hidden="false" customHeight="true" outlineLevel="0" collapsed="false">
      <c r="A143" s="49" t="n">
        <v>47009</v>
      </c>
      <c r="B143" s="50" t="s">
        <v>1726</v>
      </c>
      <c r="D143" s="51" t="n">
        <v>51002</v>
      </c>
      <c r="E143" s="52" t="s">
        <v>1588</v>
      </c>
      <c r="F143" s="52" t="s">
        <v>1727</v>
      </c>
      <c r="G143" s="52" t="s">
        <v>1728</v>
      </c>
    </row>
    <row r="144" customFormat="false" ht="12.75" hidden="false" customHeight="true" outlineLevel="0" collapsed="false">
      <c r="A144" s="49" t="n">
        <v>48027</v>
      </c>
      <c r="B144" s="50" t="s">
        <v>1729</v>
      </c>
      <c r="D144" s="51" t="n">
        <v>51002</v>
      </c>
      <c r="E144" s="52" t="s">
        <v>1588</v>
      </c>
      <c r="F144" s="52" t="s">
        <v>1730</v>
      </c>
      <c r="G144" s="52" t="s">
        <v>1731</v>
      </c>
    </row>
    <row r="145" customFormat="false" ht="12.75" hidden="false" customHeight="true" outlineLevel="0" collapsed="false">
      <c r="A145" s="49" t="n">
        <v>52037</v>
      </c>
      <c r="B145" s="50" t="s">
        <v>1732</v>
      </c>
      <c r="D145" s="51" t="n">
        <v>51002</v>
      </c>
      <c r="E145" s="52" t="s">
        <v>1588</v>
      </c>
      <c r="F145" s="52" t="s">
        <v>1733</v>
      </c>
      <c r="G145" s="52" t="s">
        <v>1734</v>
      </c>
    </row>
    <row r="146" customFormat="false" ht="12.75" hidden="false" customHeight="true" outlineLevel="0" collapsed="false">
      <c r="A146" s="49" t="n">
        <v>47010</v>
      </c>
      <c r="B146" s="50" t="s">
        <v>1735</v>
      </c>
      <c r="D146" s="51" t="n">
        <v>51002</v>
      </c>
      <c r="E146" s="52" t="s">
        <v>1588</v>
      </c>
      <c r="F146" s="52" t="s">
        <v>1736</v>
      </c>
      <c r="G146" s="52" t="s">
        <v>1737</v>
      </c>
    </row>
    <row r="147" customFormat="false" ht="12.75" hidden="false" customHeight="true" outlineLevel="0" collapsed="false">
      <c r="A147" s="49" t="n">
        <v>53016</v>
      </c>
      <c r="B147" s="50" t="s">
        <v>1738</v>
      </c>
      <c r="D147" s="51" t="n">
        <v>51002</v>
      </c>
      <c r="E147" s="52" t="s">
        <v>1588</v>
      </c>
      <c r="F147" s="52" t="s">
        <v>1739</v>
      </c>
      <c r="G147" s="52" t="s">
        <v>1740</v>
      </c>
    </row>
    <row r="148" customFormat="false" ht="12.75" hidden="false" customHeight="true" outlineLevel="0" collapsed="false">
      <c r="A148" s="49" t="n">
        <v>51025</v>
      </c>
      <c r="B148" s="50" t="s">
        <v>1741</v>
      </c>
      <c r="D148" s="51" t="n">
        <v>51002</v>
      </c>
      <c r="E148" s="52" t="s">
        <v>1588</v>
      </c>
      <c r="F148" s="52" t="s">
        <v>1742</v>
      </c>
      <c r="G148" s="52" t="s">
        <v>1743</v>
      </c>
    </row>
    <row r="149" customFormat="false" ht="12.75" hidden="false" customHeight="true" outlineLevel="0" collapsed="false">
      <c r="A149" s="49" t="n">
        <v>46021</v>
      </c>
      <c r="B149" s="50" t="s">
        <v>1744</v>
      </c>
      <c r="D149" s="51" t="n">
        <v>51002</v>
      </c>
      <c r="E149" s="52" t="s">
        <v>1588</v>
      </c>
      <c r="F149" s="52" t="s">
        <v>1745</v>
      </c>
      <c r="G149" s="52" t="s">
        <v>1746</v>
      </c>
    </row>
    <row r="150" customFormat="false" ht="12.75" hidden="false" customHeight="true" outlineLevel="0" collapsed="false">
      <c r="A150" s="49" t="n">
        <v>50019</v>
      </c>
      <c r="B150" s="50" t="s">
        <v>1747</v>
      </c>
      <c r="D150" s="51" t="n">
        <v>51002</v>
      </c>
      <c r="E150" s="52" t="s">
        <v>1588</v>
      </c>
      <c r="F150" s="52" t="s">
        <v>1748</v>
      </c>
      <c r="G150" s="52" t="s">
        <v>1749</v>
      </c>
    </row>
    <row r="151" customFormat="false" ht="12.75" hidden="false" customHeight="true" outlineLevel="0" collapsed="false">
      <c r="A151" s="49" t="n">
        <v>47011</v>
      </c>
      <c r="B151" s="50" t="s">
        <v>1750</v>
      </c>
      <c r="D151" s="51" t="n">
        <v>51002</v>
      </c>
      <c r="E151" s="52" t="s">
        <v>1588</v>
      </c>
      <c r="F151" s="52" t="s">
        <v>1751</v>
      </c>
      <c r="G151" s="52" t="s">
        <v>1752</v>
      </c>
    </row>
    <row r="152" customFormat="false" ht="12.75" hidden="false" customHeight="true" outlineLevel="0" collapsed="false">
      <c r="A152" s="49" t="n">
        <v>48028</v>
      </c>
      <c r="B152" s="50" t="s">
        <v>1753</v>
      </c>
      <c r="D152" s="51" t="n">
        <v>51002</v>
      </c>
      <c r="E152" s="52" t="s">
        <v>1588</v>
      </c>
      <c r="F152" s="52" t="s">
        <v>1754</v>
      </c>
      <c r="G152" s="52" t="s">
        <v>1755</v>
      </c>
    </row>
    <row r="153" customFormat="false" ht="12.75" hidden="false" customHeight="true" outlineLevel="0" collapsed="false">
      <c r="A153" s="49" t="n">
        <v>51023</v>
      </c>
      <c r="B153" s="50" t="s">
        <v>1756</v>
      </c>
      <c r="D153" s="51" t="n">
        <v>51002</v>
      </c>
      <c r="E153" s="52" t="s">
        <v>1588</v>
      </c>
      <c r="F153" s="52" t="s">
        <v>1757</v>
      </c>
      <c r="G153" s="52" t="s">
        <v>1758</v>
      </c>
    </row>
    <row r="154" customFormat="false" ht="12.75" hidden="false" customHeight="true" outlineLevel="0" collapsed="false">
      <c r="A154" s="49" t="n">
        <v>100003</v>
      </c>
      <c r="B154" s="50" t="s">
        <v>1759</v>
      </c>
      <c r="D154" s="51" t="n">
        <v>51002</v>
      </c>
      <c r="E154" s="52" t="s">
        <v>1588</v>
      </c>
      <c r="F154" s="52" t="s">
        <v>1760</v>
      </c>
      <c r="G154" s="52" t="s">
        <v>1761</v>
      </c>
    </row>
    <row r="155" customFormat="false" ht="12.75" hidden="false" customHeight="true" outlineLevel="0" collapsed="false">
      <c r="A155" s="49" t="n">
        <v>52015</v>
      </c>
      <c r="B155" s="50" t="s">
        <v>1762</v>
      </c>
      <c r="D155" s="51" t="n">
        <v>51002</v>
      </c>
      <c r="E155" s="52" t="s">
        <v>1588</v>
      </c>
      <c r="F155" s="52" t="s">
        <v>1763</v>
      </c>
      <c r="G155" s="52" t="s">
        <v>1764</v>
      </c>
    </row>
    <row r="156" customFormat="false" ht="12.75" hidden="false" customHeight="true" outlineLevel="0" collapsed="false">
      <c r="A156" s="49" t="n">
        <v>51024</v>
      </c>
      <c r="B156" s="50" t="s">
        <v>1765</v>
      </c>
      <c r="D156" s="51" t="n">
        <v>51002</v>
      </c>
      <c r="E156" s="52" t="s">
        <v>1588</v>
      </c>
      <c r="F156" s="52" t="s">
        <v>1766</v>
      </c>
      <c r="G156" s="52" t="s">
        <v>1767</v>
      </c>
    </row>
    <row r="157" customFormat="false" ht="12.75" hidden="false" customHeight="true" outlineLevel="0" collapsed="false">
      <c r="A157" s="49" t="n">
        <v>52016</v>
      </c>
      <c r="B157" s="50" t="s">
        <v>1768</v>
      </c>
      <c r="D157" s="51" t="n">
        <v>51002</v>
      </c>
      <c r="E157" s="52" t="s">
        <v>1588</v>
      </c>
      <c r="F157" s="52" t="s">
        <v>1769</v>
      </c>
      <c r="G157" s="52" t="s">
        <v>1770</v>
      </c>
    </row>
    <row r="158" customFormat="false" ht="12.75" hidden="false" customHeight="true" outlineLevel="0" collapsed="false">
      <c r="A158" s="49" t="n">
        <v>52017</v>
      </c>
      <c r="B158" s="50" t="s">
        <v>1771</v>
      </c>
      <c r="D158" s="51" t="n">
        <v>51002</v>
      </c>
      <c r="E158" s="52" t="s">
        <v>1588</v>
      </c>
      <c r="F158" s="52" t="s">
        <v>1772</v>
      </c>
      <c r="G158" s="52" t="s">
        <v>1773</v>
      </c>
    </row>
    <row r="159" customFormat="false" ht="12.75" hidden="false" customHeight="true" outlineLevel="0" collapsed="false">
      <c r="A159" s="49" t="n">
        <v>53027</v>
      </c>
      <c r="B159" s="50" t="s">
        <v>1774</v>
      </c>
      <c r="D159" s="51" t="n">
        <v>51002</v>
      </c>
      <c r="E159" s="52" t="s">
        <v>1588</v>
      </c>
      <c r="F159" s="52" t="s">
        <v>1775</v>
      </c>
      <c r="G159" s="52" t="s">
        <v>1776</v>
      </c>
    </row>
    <row r="160" customFormat="false" ht="12.75" hidden="false" customHeight="true" outlineLevel="0" collapsed="false">
      <c r="A160" s="49" t="n">
        <v>50020</v>
      </c>
      <c r="B160" s="50" t="s">
        <v>1777</v>
      </c>
      <c r="D160" s="51" t="n">
        <v>52002</v>
      </c>
      <c r="E160" s="52" t="s">
        <v>1778</v>
      </c>
      <c r="F160" s="52" t="s">
        <v>1779</v>
      </c>
      <c r="G160" s="52" t="s">
        <v>1780</v>
      </c>
    </row>
    <row r="161" customFormat="false" ht="12.75" hidden="false" customHeight="true" outlineLevel="0" collapsed="false">
      <c r="A161" s="49" t="n">
        <v>48030</v>
      </c>
      <c r="B161" s="50" t="s">
        <v>1781</v>
      </c>
      <c r="D161" s="51" t="n">
        <v>52002</v>
      </c>
      <c r="E161" s="52" t="s">
        <v>1778</v>
      </c>
      <c r="F161" s="52" t="s">
        <v>1782</v>
      </c>
      <c r="G161" s="52" t="s">
        <v>1783</v>
      </c>
    </row>
    <row r="162" customFormat="false" ht="12.75" hidden="false" customHeight="true" outlineLevel="0" collapsed="false">
      <c r="A162" s="49" t="n">
        <v>51026</v>
      </c>
      <c r="B162" s="50" t="s">
        <v>1784</v>
      </c>
      <c r="D162" s="51" t="n">
        <v>52002</v>
      </c>
      <c r="E162" s="52" t="s">
        <v>1778</v>
      </c>
      <c r="F162" s="52" t="s">
        <v>1785</v>
      </c>
      <c r="G162" s="52" t="s">
        <v>1786</v>
      </c>
    </row>
    <row r="163" customFormat="false" ht="12.75" hidden="false" customHeight="true" outlineLevel="0" collapsed="false">
      <c r="A163" s="49" t="n">
        <v>50021</v>
      </c>
      <c r="B163" s="50" t="s">
        <v>1787</v>
      </c>
      <c r="D163" s="51" t="n">
        <v>52002</v>
      </c>
      <c r="E163" s="52" t="s">
        <v>1778</v>
      </c>
      <c r="F163" s="52" t="s">
        <v>1788</v>
      </c>
      <c r="G163" s="52" t="s">
        <v>1789</v>
      </c>
    </row>
    <row r="164" customFormat="false" ht="12.75" hidden="false" customHeight="true" outlineLevel="0" collapsed="false">
      <c r="A164" s="49" t="n">
        <v>52018</v>
      </c>
      <c r="B164" s="50" t="s">
        <v>1790</v>
      </c>
      <c r="D164" s="51" t="n">
        <v>52002</v>
      </c>
      <c r="E164" s="52" t="s">
        <v>1778</v>
      </c>
      <c r="F164" s="52" t="s">
        <v>1791</v>
      </c>
      <c r="G164" s="52" t="s">
        <v>1792</v>
      </c>
    </row>
    <row r="165" customFormat="false" ht="12.75" hidden="false" customHeight="true" outlineLevel="0" collapsed="false">
      <c r="A165" s="49" t="n">
        <v>53017</v>
      </c>
      <c r="B165" s="50" t="s">
        <v>1793</v>
      </c>
      <c r="D165" s="51" t="n">
        <v>52002</v>
      </c>
      <c r="E165" s="52" t="s">
        <v>1778</v>
      </c>
      <c r="F165" s="52" t="s">
        <v>1794</v>
      </c>
      <c r="G165" s="52" t="s">
        <v>1795</v>
      </c>
    </row>
    <row r="166" customFormat="false" ht="12.75" hidden="false" customHeight="true" outlineLevel="0" collapsed="false">
      <c r="A166" s="49" t="n">
        <v>45011</v>
      </c>
      <c r="B166" s="50" t="s">
        <v>1796</v>
      </c>
      <c r="D166" s="51" t="n">
        <v>52002</v>
      </c>
      <c r="E166" s="52" t="s">
        <v>1778</v>
      </c>
      <c r="F166" s="52" t="s">
        <v>1797</v>
      </c>
      <c r="G166" s="52" t="s">
        <v>1798</v>
      </c>
    </row>
    <row r="167" customFormat="false" ht="12.75" hidden="false" customHeight="true" outlineLevel="0" collapsed="false">
      <c r="A167" s="49" t="n">
        <v>50022</v>
      </c>
      <c r="B167" s="50" t="s">
        <v>1799</v>
      </c>
      <c r="D167" s="51" t="n">
        <v>52002</v>
      </c>
      <c r="E167" s="52" t="s">
        <v>1778</v>
      </c>
      <c r="F167" s="52" t="s">
        <v>1800</v>
      </c>
      <c r="G167" s="52" t="s">
        <v>1801</v>
      </c>
    </row>
    <row r="168" customFormat="false" ht="12.75" hidden="false" customHeight="true" outlineLevel="0" collapsed="false">
      <c r="A168" s="49" t="n">
        <v>45012</v>
      </c>
      <c r="B168" s="50" t="s">
        <v>1802</v>
      </c>
      <c r="D168" s="51" t="n">
        <v>52002</v>
      </c>
      <c r="E168" s="52" t="s">
        <v>1778</v>
      </c>
      <c r="F168" s="52" t="s">
        <v>1803</v>
      </c>
      <c r="G168" s="52" t="s">
        <v>1804</v>
      </c>
    </row>
    <row r="169" customFormat="false" ht="12.75" hidden="false" customHeight="true" outlineLevel="0" collapsed="false">
      <c r="A169" s="49" t="n">
        <v>52019</v>
      </c>
      <c r="B169" s="50" t="s">
        <v>1805</v>
      </c>
      <c r="D169" s="51" t="n">
        <v>52002</v>
      </c>
      <c r="E169" s="52" t="s">
        <v>1778</v>
      </c>
      <c r="F169" s="52" t="s">
        <v>1806</v>
      </c>
      <c r="G169" s="52" t="s">
        <v>1807</v>
      </c>
    </row>
    <row r="170" customFormat="false" ht="12.75" hidden="false" customHeight="true" outlineLevel="0" collapsed="false">
      <c r="A170" s="49" t="n">
        <v>53018</v>
      </c>
      <c r="B170" s="50" t="s">
        <v>1808</v>
      </c>
      <c r="D170" s="51" t="n">
        <v>52002</v>
      </c>
      <c r="E170" s="52" t="s">
        <v>1778</v>
      </c>
      <c r="F170" s="52" t="s">
        <v>1809</v>
      </c>
      <c r="G170" s="52" t="s">
        <v>1810</v>
      </c>
    </row>
    <row r="171" customFormat="false" ht="12.75" hidden="false" customHeight="true" outlineLevel="0" collapsed="false">
      <c r="A171" s="49" t="n">
        <v>50023</v>
      </c>
      <c r="B171" s="50" t="s">
        <v>1811</v>
      </c>
      <c r="D171" s="51" t="n">
        <v>52002</v>
      </c>
      <c r="E171" s="52" t="s">
        <v>1778</v>
      </c>
      <c r="F171" s="52" t="s">
        <v>1812</v>
      </c>
      <c r="G171" s="52" t="s">
        <v>1813</v>
      </c>
    </row>
    <row r="172" customFormat="false" ht="12.75" hidden="false" customHeight="true" outlineLevel="0" collapsed="false">
      <c r="A172" s="49" t="n">
        <v>51027</v>
      </c>
      <c r="B172" s="50" t="s">
        <v>1814</v>
      </c>
      <c r="D172" s="51" t="n">
        <v>52002</v>
      </c>
      <c r="E172" s="52" t="s">
        <v>1778</v>
      </c>
      <c r="F172" s="52" t="s">
        <v>1815</v>
      </c>
      <c r="G172" s="52" t="s">
        <v>1816</v>
      </c>
    </row>
    <row r="173" customFormat="false" ht="12.75" hidden="false" customHeight="true" outlineLevel="0" collapsed="false">
      <c r="A173" s="49" t="n">
        <v>50024</v>
      </c>
      <c r="B173" s="50" t="s">
        <v>1817</v>
      </c>
      <c r="D173" s="51" t="n">
        <v>52002</v>
      </c>
      <c r="E173" s="52" t="s">
        <v>1778</v>
      </c>
      <c r="F173" s="52" t="s">
        <v>1818</v>
      </c>
      <c r="G173" s="52" t="s">
        <v>1819</v>
      </c>
    </row>
    <row r="174" customFormat="false" ht="12.75" hidden="false" customHeight="true" outlineLevel="0" collapsed="false">
      <c r="A174" s="49" t="n">
        <v>48031</v>
      </c>
      <c r="B174" s="50" t="s">
        <v>1820</v>
      </c>
      <c r="D174" s="51" t="n">
        <v>45001</v>
      </c>
      <c r="E174" s="52" t="s">
        <v>1821</v>
      </c>
      <c r="F174" s="52" t="s">
        <v>1822</v>
      </c>
      <c r="G174" s="52" t="s">
        <v>1823</v>
      </c>
    </row>
    <row r="175" customFormat="false" ht="12.75" hidden="false" customHeight="true" outlineLevel="0" collapsed="false">
      <c r="A175" s="49" t="n">
        <v>50025</v>
      </c>
      <c r="B175" s="50" t="s">
        <v>1824</v>
      </c>
      <c r="D175" s="51" t="n">
        <v>45001</v>
      </c>
      <c r="E175" s="52" t="s">
        <v>1821</v>
      </c>
      <c r="F175" s="52" t="s">
        <v>1825</v>
      </c>
      <c r="G175" s="52" t="s">
        <v>1826</v>
      </c>
    </row>
    <row r="176" customFormat="false" ht="12.75" hidden="false" customHeight="true" outlineLevel="0" collapsed="false">
      <c r="A176" s="49" t="n">
        <v>48032</v>
      </c>
      <c r="B176" s="50" t="s">
        <v>1827</v>
      </c>
      <c r="D176" s="51" t="n">
        <v>45001</v>
      </c>
      <c r="E176" s="52" t="s">
        <v>1821</v>
      </c>
      <c r="F176" s="52" t="s">
        <v>1828</v>
      </c>
      <c r="G176" s="52" t="s">
        <v>1829</v>
      </c>
    </row>
    <row r="177" customFormat="false" ht="12.75" hidden="false" customHeight="true" outlineLevel="0" collapsed="false">
      <c r="A177" s="49" t="n">
        <v>46022</v>
      </c>
      <c r="B177" s="50" t="s">
        <v>1830</v>
      </c>
      <c r="D177" s="51" t="n">
        <v>45001</v>
      </c>
      <c r="E177" s="52" t="s">
        <v>1821</v>
      </c>
      <c r="F177" s="52" t="s">
        <v>1831</v>
      </c>
      <c r="G177" s="52" t="s">
        <v>1832</v>
      </c>
    </row>
    <row r="178" customFormat="false" ht="12.75" hidden="false" customHeight="true" outlineLevel="0" collapsed="false">
      <c r="A178" s="49" t="n">
        <v>47012</v>
      </c>
      <c r="B178" s="50" t="s">
        <v>1833</v>
      </c>
      <c r="D178" s="51" t="n">
        <v>45001</v>
      </c>
      <c r="E178" s="52" t="s">
        <v>1821</v>
      </c>
      <c r="F178" s="52" t="s">
        <v>1834</v>
      </c>
      <c r="G178" s="52" t="s">
        <v>1835</v>
      </c>
    </row>
    <row r="179" customFormat="false" ht="12.75" hidden="false" customHeight="true" outlineLevel="0" collapsed="false">
      <c r="A179" s="49" t="n">
        <v>52020</v>
      </c>
      <c r="B179" s="50" t="s">
        <v>1836</v>
      </c>
      <c r="D179" s="51" t="n">
        <v>45001</v>
      </c>
      <c r="E179" s="52" t="s">
        <v>1821</v>
      </c>
      <c r="F179" s="52" t="s">
        <v>1837</v>
      </c>
      <c r="G179" s="52" t="s">
        <v>1838</v>
      </c>
    </row>
    <row r="180" customFormat="false" ht="12.75" hidden="false" customHeight="true" outlineLevel="0" collapsed="false">
      <c r="A180" s="49" t="n">
        <v>46023</v>
      </c>
      <c r="B180" s="50" t="s">
        <v>1839</v>
      </c>
      <c r="D180" s="51" t="n">
        <v>45001</v>
      </c>
      <c r="E180" s="52" t="s">
        <v>1821</v>
      </c>
      <c r="F180" s="52" t="s">
        <v>1840</v>
      </c>
      <c r="G180" s="52" t="s">
        <v>1841</v>
      </c>
    </row>
    <row r="181" customFormat="false" ht="12.75" hidden="false" customHeight="true" outlineLevel="0" collapsed="false">
      <c r="A181" s="49" t="n">
        <v>52021</v>
      </c>
      <c r="B181" s="50" t="s">
        <v>1842</v>
      </c>
      <c r="D181" s="51" t="n">
        <v>45001</v>
      </c>
      <c r="E181" s="52" t="s">
        <v>1821</v>
      </c>
      <c r="F181" s="52" t="s">
        <v>1843</v>
      </c>
      <c r="G181" s="52" t="s">
        <v>1844</v>
      </c>
    </row>
    <row r="182" customFormat="false" ht="12.75" hidden="false" customHeight="true" outlineLevel="0" collapsed="false">
      <c r="A182" s="49" t="n">
        <v>46024</v>
      </c>
      <c r="B182" s="50" t="s">
        <v>1845</v>
      </c>
      <c r="D182" s="51" t="n">
        <v>45001</v>
      </c>
      <c r="E182" s="52" t="s">
        <v>1821</v>
      </c>
      <c r="F182" s="52" t="s">
        <v>1846</v>
      </c>
      <c r="G182" s="52" t="s">
        <v>1847</v>
      </c>
    </row>
    <row r="183" customFormat="false" ht="12.75" hidden="false" customHeight="true" outlineLevel="0" collapsed="false">
      <c r="A183" s="49" t="n">
        <v>47013</v>
      </c>
      <c r="B183" s="50" t="s">
        <v>1848</v>
      </c>
      <c r="D183" s="51" t="n">
        <v>45001</v>
      </c>
      <c r="E183" s="52" t="s">
        <v>1821</v>
      </c>
      <c r="F183" s="52" t="s">
        <v>1849</v>
      </c>
      <c r="G183" s="52" t="s">
        <v>1850</v>
      </c>
    </row>
    <row r="184" customFormat="false" ht="12.75" hidden="false" customHeight="true" outlineLevel="0" collapsed="false">
      <c r="A184" s="49" t="n">
        <v>46025</v>
      </c>
      <c r="B184" s="50" t="s">
        <v>1851</v>
      </c>
      <c r="D184" s="51" t="n">
        <v>45001</v>
      </c>
      <c r="E184" s="52" t="s">
        <v>1821</v>
      </c>
      <c r="F184" s="52" t="s">
        <v>1852</v>
      </c>
      <c r="G184" s="52" t="s">
        <v>1853</v>
      </c>
    </row>
    <row r="185" customFormat="false" ht="12.75" hidden="false" customHeight="true" outlineLevel="0" collapsed="false">
      <c r="A185" s="49" t="n">
        <v>51030</v>
      </c>
      <c r="B185" s="50" t="s">
        <v>1854</v>
      </c>
      <c r="D185" s="51" t="n">
        <v>45001</v>
      </c>
      <c r="E185" s="52" t="s">
        <v>1821</v>
      </c>
      <c r="F185" s="52" t="s">
        <v>1855</v>
      </c>
      <c r="G185" s="52" t="s">
        <v>1856</v>
      </c>
    </row>
    <row r="186" customFormat="false" ht="12.75" hidden="false" customHeight="true" outlineLevel="0" collapsed="false">
      <c r="A186" s="49" t="n">
        <v>49012</v>
      </c>
      <c r="B186" s="50" t="s">
        <v>1857</v>
      </c>
      <c r="D186" s="51" t="n">
        <v>45001</v>
      </c>
      <c r="E186" s="52" t="s">
        <v>1821</v>
      </c>
      <c r="F186" s="52" t="s">
        <v>1858</v>
      </c>
      <c r="G186" s="52" t="s">
        <v>1859</v>
      </c>
    </row>
    <row r="187" customFormat="false" ht="12.75" hidden="false" customHeight="true" outlineLevel="0" collapsed="false">
      <c r="A187" s="49" t="n">
        <v>50026</v>
      </c>
      <c r="B187" s="50" t="s">
        <v>1860</v>
      </c>
      <c r="D187" s="51" t="n">
        <v>45001</v>
      </c>
      <c r="E187" s="52" t="s">
        <v>1821</v>
      </c>
      <c r="F187" s="52" t="s">
        <v>1861</v>
      </c>
      <c r="G187" s="52" t="s">
        <v>1862</v>
      </c>
    </row>
    <row r="188" customFormat="false" ht="12.75" hidden="false" customHeight="true" outlineLevel="0" collapsed="false">
      <c r="A188" s="49" t="n">
        <v>47014</v>
      </c>
      <c r="B188" s="50" t="s">
        <v>1863</v>
      </c>
      <c r="D188" s="51" t="n">
        <v>45001</v>
      </c>
      <c r="E188" s="52" t="s">
        <v>1821</v>
      </c>
      <c r="F188" s="52" t="s">
        <v>1864</v>
      </c>
      <c r="G188" s="52" t="s">
        <v>1865</v>
      </c>
    </row>
    <row r="189" customFormat="false" ht="12.75" hidden="false" customHeight="true" outlineLevel="0" collapsed="false">
      <c r="A189" s="49" t="n">
        <v>53019</v>
      </c>
      <c r="B189" s="50" t="s">
        <v>1866</v>
      </c>
      <c r="D189" s="51" t="n">
        <v>45001</v>
      </c>
      <c r="E189" s="52" t="s">
        <v>1821</v>
      </c>
      <c r="F189" s="52" t="s">
        <v>1867</v>
      </c>
      <c r="G189" s="52" t="s">
        <v>1868</v>
      </c>
    </row>
    <row r="190" customFormat="false" ht="12.75" hidden="false" customHeight="true" outlineLevel="0" collapsed="false">
      <c r="A190" s="49" t="n">
        <v>45013</v>
      </c>
      <c r="B190" s="50" t="s">
        <v>1869</v>
      </c>
      <c r="D190" s="51" t="n">
        <v>45001</v>
      </c>
      <c r="E190" s="52" t="s">
        <v>1821</v>
      </c>
      <c r="F190" s="52" t="s">
        <v>1870</v>
      </c>
      <c r="G190" s="52" t="s">
        <v>1871</v>
      </c>
    </row>
    <row r="191" customFormat="false" ht="12.75" hidden="false" customHeight="true" outlineLevel="0" collapsed="false">
      <c r="A191" s="49" t="n">
        <v>52022</v>
      </c>
      <c r="B191" s="50" t="s">
        <v>1872</v>
      </c>
      <c r="D191" s="51" t="n">
        <v>45001</v>
      </c>
      <c r="E191" s="52" t="s">
        <v>1821</v>
      </c>
      <c r="F191" s="52" t="s">
        <v>1873</v>
      </c>
      <c r="G191" s="52" t="s">
        <v>1874</v>
      </c>
    </row>
    <row r="192" customFormat="false" ht="12.75" hidden="false" customHeight="true" outlineLevel="0" collapsed="false">
      <c r="A192" s="49" t="n">
        <v>100004</v>
      </c>
      <c r="B192" s="50" t="s">
        <v>1875</v>
      </c>
      <c r="D192" s="51" t="n">
        <v>45001</v>
      </c>
      <c r="E192" s="52" t="s">
        <v>1821</v>
      </c>
      <c r="F192" s="52" t="s">
        <v>1876</v>
      </c>
      <c r="G192" s="52" t="s">
        <v>1877</v>
      </c>
    </row>
    <row r="193" customFormat="false" ht="12.75" hidden="false" customHeight="true" outlineLevel="0" collapsed="false">
      <c r="A193" s="49" t="n">
        <v>50027</v>
      </c>
      <c r="B193" s="50" t="s">
        <v>1878</v>
      </c>
      <c r="D193" s="51" t="n">
        <v>45001</v>
      </c>
      <c r="E193" s="52" t="s">
        <v>1821</v>
      </c>
      <c r="F193" s="52" t="s">
        <v>1879</v>
      </c>
      <c r="G193" s="52" t="s">
        <v>1880</v>
      </c>
    </row>
    <row r="194" customFormat="false" ht="12.75" hidden="false" customHeight="true" outlineLevel="0" collapsed="false">
      <c r="A194" s="49" t="n">
        <v>50028</v>
      </c>
      <c r="B194" s="50" t="s">
        <v>1881</v>
      </c>
      <c r="D194" s="51" t="n">
        <v>45001</v>
      </c>
      <c r="E194" s="52" t="s">
        <v>1821</v>
      </c>
      <c r="F194" s="52" t="s">
        <v>1882</v>
      </c>
      <c r="G194" s="52" t="s">
        <v>1883</v>
      </c>
    </row>
    <row r="195" customFormat="false" ht="12.75" hidden="false" customHeight="true" outlineLevel="0" collapsed="false">
      <c r="A195" s="49" t="n">
        <v>48033</v>
      </c>
      <c r="B195" s="50" t="s">
        <v>1884</v>
      </c>
      <c r="D195" s="51" t="n">
        <v>45001</v>
      </c>
      <c r="E195" s="52" t="s">
        <v>1821</v>
      </c>
      <c r="F195" s="52" t="s">
        <v>1885</v>
      </c>
      <c r="G195" s="52" t="s">
        <v>1886</v>
      </c>
    </row>
    <row r="196" customFormat="false" ht="12.75" hidden="false" customHeight="true" outlineLevel="0" collapsed="false">
      <c r="A196" s="49" t="n">
        <v>47016</v>
      </c>
      <c r="B196" s="50" t="s">
        <v>1887</v>
      </c>
      <c r="D196" s="51" t="n">
        <v>45001</v>
      </c>
      <c r="E196" s="52" t="s">
        <v>1821</v>
      </c>
      <c r="F196" s="52" t="s">
        <v>1888</v>
      </c>
      <c r="G196" s="52" t="s">
        <v>1889</v>
      </c>
    </row>
    <row r="197" customFormat="false" ht="12.75" hidden="false" customHeight="true" outlineLevel="0" collapsed="false">
      <c r="A197" s="49" t="n">
        <v>50029</v>
      </c>
      <c r="B197" s="50" t="s">
        <v>1890</v>
      </c>
      <c r="D197" s="51" t="n">
        <v>45001</v>
      </c>
      <c r="E197" s="52" t="s">
        <v>1821</v>
      </c>
      <c r="F197" s="52" t="s">
        <v>1891</v>
      </c>
      <c r="G197" s="52" t="s">
        <v>1892</v>
      </c>
    </row>
    <row r="198" customFormat="false" ht="12.75" hidden="false" customHeight="true" outlineLevel="0" collapsed="false">
      <c r="A198" s="49" t="n">
        <v>45014</v>
      </c>
      <c r="B198" s="50" t="s">
        <v>1893</v>
      </c>
      <c r="D198" s="51" t="n">
        <v>45001</v>
      </c>
      <c r="E198" s="52" t="s">
        <v>1821</v>
      </c>
      <c r="F198" s="52" t="s">
        <v>1894</v>
      </c>
      <c r="G198" s="52" t="s">
        <v>1895</v>
      </c>
    </row>
    <row r="199" customFormat="false" ht="12.75" hidden="false" customHeight="true" outlineLevel="0" collapsed="false">
      <c r="A199" s="49" t="n">
        <v>51031</v>
      </c>
      <c r="B199" s="50" t="s">
        <v>1896</v>
      </c>
      <c r="D199" s="51" t="n">
        <v>45001</v>
      </c>
      <c r="E199" s="52" t="s">
        <v>1821</v>
      </c>
      <c r="F199" s="52" t="s">
        <v>1897</v>
      </c>
      <c r="G199" s="52" t="s">
        <v>1898</v>
      </c>
    </row>
    <row r="200" customFormat="false" ht="12.75" hidden="false" customHeight="true" outlineLevel="0" collapsed="false">
      <c r="A200" s="49" t="n">
        <v>46026</v>
      </c>
      <c r="B200" s="50" t="s">
        <v>1899</v>
      </c>
      <c r="D200" s="51" t="n">
        <v>45001</v>
      </c>
      <c r="E200" s="52" t="s">
        <v>1821</v>
      </c>
      <c r="F200" s="52" t="s">
        <v>1900</v>
      </c>
      <c r="G200" s="52" t="s">
        <v>1901</v>
      </c>
    </row>
    <row r="201" customFormat="false" ht="12.75" hidden="false" customHeight="true" outlineLevel="0" collapsed="false">
      <c r="A201" s="49" t="n">
        <v>49013</v>
      </c>
      <c r="B201" s="50" t="s">
        <v>1902</v>
      </c>
      <c r="D201" s="51" t="n">
        <v>45001</v>
      </c>
      <c r="E201" s="52" t="s">
        <v>1821</v>
      </c>
      <c r="F201" s="52" t="s">
        <v>1903</v>
      </c>
      <c r="G201" s="52" t="s">
        <v>1904</v>
      </c>
    </row>
    <row r="202" customFormat="false" ht="12.75" hidden="false" customHeight="true" outlineLevel="0" collapsed="false">
      <c r="A202" s="49" t="n">
        <v>49014</v>
      </c>
      <c r="B202" s="50" t="s">
        <v>1905</v>
      </c>
      <c r="D202" s="51" t="n">
        <v>45001</v>
      </c>
      <c r="E202" s="52" t="s">
        <v>1821</v>
      </c>
      <c r="F202" s="52" t="s">
        <v>1906</v>
      </c>
      <c r="G202" s="52" t="s">
        <v>1907</v>
      </c>
    </row>
    <row r="203" customFormat="false" ht="12.75" hidden="false" customHeight="true" outlineLevel="0" collapsed="false">
      <c r="A203" s="49" t="n">
        <v>100005</v>
      </c>
      <c r="B203" s="50" t="s">
        <v>1908</v>
      </c>
      <c r="D203" s="51" t="n">
        <v>45001</v>
      </c>
      <c r="E203" s="52" t="s">
        <v>1821</v>
      </c>
      <c r="F203" s="52" t="s">
        <v>1909</v>
      </c>
      <c r="G203" s="52" t="s">
        <v>1910</v>
      </c>
    </row>
    <row r="204" customFormat="false" ht="12.75" hidden="false" customHeight="true" outlineLevel="0" collapsed="false">
      <c r="A204" s="49" t="n">
        <v>51041</v>
      </c>
      <c r="B204" s="50" t="s">
        <v>1911</v>
      </c>
      <c r="D204" s="51" t="n">
        <v>45001</v>
      </c>
      <c r="E204" s="52" t="s">
        <v>1821</v>
      </c>
      <c r="F204" s="52" t="s">
        <v>1912</v>
      </c>
      <c r="G204" s="52" t="s">
        <v>1913</v>
      </c>
    </row>
    <row r="205" customFormat="false" ht="12.75" hidden="false" customHeight="true" outlineLevel="0" collapsed="false">
      <c r="A205" s="49" t="n">
        <v>47017</v>
      </c>
      <c r="B205" s="50" t="s">
        <v>1914</v>
      </c>
      <c r="D205" s="51" t="n">
        <v>51003</v>
      </c>
      <c r="E205" s="52" t="s">
        <v>1915</v>
      </c>
      <c r="F205" s="52" t="s">
        <v>1916</v>
      </c>
      <c r="G205" s="52" t="s">
        <v>1917</v>
      </c>
    </row>
    <row r="206" customFormat="false" ht="12.75" hidden="false" customHeight="true" outlineLevel="0" collapsed="false">
      <c r="A206" s="49" t="n">
        <v>52023</v>
      </c>
      <c r="B206" s="50" t="s">
        <v>1918</v>
      </c>
      <c r="D206" s="51" t="n">
        <v>51003</v>
      </c>
      <c r="E206" s="52" t="s">
        <v>1915</v>
      </c>
      <c r="F206" s="52" t="s">
        <v>1919</v>
      </c>
      <c r="G206" s="52" t="s">
        <v>1920</v>
      </c>
    </row>
    <row r="207" customFormat="false" ht="12.75" hidden="false" customHeight="true" outlineLevel="0" collapsed="false">
      <c r="A207" s="49" t="n">
        <v>52024</v>
      </c>
      <c r="B207" s="50" t="s">
        <v>1921</v>
      </c>
      <c r="D207" s="51" t="n">
        <v>51003</v>
      </c>
      <c r="E207" s="52" t="s">
        <v>1915</v>
      </c>
      <c r="F207" s="52" t="s">
        <v>1922</v>
      </c>
      <c r="G207" s="52" t="s">
        <v>1923</v>
      </c>
    </row>
    <row r="208" customFormat="false" ht="12.75" hidden="false" customHeight="true" outlineLevel="0" collapsed="false">
      <c r="A208" s="49" t="n">
        <v>52025</v>
      </c>
      <c r="B208" s="50" t="s">
        <v>1924</v>
      </c>
      <c r="D208" s="51" t="n">
        <v>51003</v>
      </c>
      <c r="E208" s="52" t="s">
        <v>1915</v>
      </c>
      <c r="F208" s="52" t="s">
        <v>1925</v>
      </c>
      <c r="G208" s="52" t="s">
        <v>1926</v>
      </c>
    </row>
    <row r="209" customFormat="false" ht="12.75" hidden="false" customHeight="true" outlineLevel="0" collapsed="false">
      <c r="A209" s="49" t="n">
        <v>52026</v>
      </c>
      <c r="B209" s="50" t="s">
        <v>1927</v>
      </c>
      <c r="D209" s="51" t="n">
        <v>51003</v>
      </c>
      <c r="E209" s="52" t="s">
        <v>1915</v>
      </c>
      <c r="F209" s="52" t="s">
        <v>1928</v>
      </c>
      <c r="G209" s="52" t="s">
        <v>1929</v>
      </c>
    </row>
    <row r="210" customFormat="false" ht="12.75" hidden="false" customHeight="true" outlineLevel="0" collapsed="false">
      <c r="A210" s="49" t="n">
        <v>48035</v>
      </c>
      <c r="B210" s="50" t="s">
        <v>1930</v>
      </c>
      <c r="D210" s="51" t="n">
        <v>51003</v>
      </c>
      <c r="E210" s="52" t="s">
        <v>1915</v>
      </c>
      <c r="F210" s="52" t="s">
        <v>1931</v>
      </c>
      <c r="G210" s="52" t="s">
        <v>1932</v>
      </c>
    </row>
    <row r="211" customFormat="false" ht="12.75" hidden="false" customHeight="true" outlineLevel="0" collapsed="false">
      <c r="A211" s="49" t="n">
        <v>48036</v>
      </c>
      <c r="B211" s="50" t="s">
        <v>1933</v>
      </c>
      <c r="D211" s="51" t="n">
        <v>51003</v>
      </c>
      <c r="E211" s="52" t="s">
        <v>1915</v>
      </c>
      <c r="F211" s="52" t="s">
        <v>1934</v>
      </c>
      <c r="G211" s="52" t="s">
        <v>1935</v>
      </c>
    </row>
    <row r="212" customFormat="false" ht="12.75" hidden="false" customHeight="true" outlineLevel="0" collapsed="false">
      <c r="A212" s="49" t="n">
        <v>49021</v>
      </c>
      <c r="B212" s="50" t="s">
        <v>1936</v>
      </c>
      <c r="D212" s="51" t="n">
        <v>51003</v>
      </c>
      <c r="E212" s="52" t="s">
        <v>1915</v>
      </c>
      <c r="F212" s="52" t="s">
        <v>1937</v>
      </c>
      <c r="G212" s="52" t="s">
        <v>1938</v>
      </c>
    </row>
    <row r="213" customFormat="false" ht="12.75" hidden="false" customHeight="true" outlineLevel="0" collapsed="false">
      <c r="A213" s="49" t="n">
        <v>50030</v>
      </c>
      <c r="B213" s="50" t="s">
        <v>1939</v>
      </c>
      <c r="D213" s="51" t="n">
        <v>51003</v>
      </c>
      <c r="E213" s="52" t="s">
        <v>1915</v>
      </c>
      <c r="F213" s="52" t="s">
        <v>1940</v>
      </c>
      <c r="G213" s="52" t="s">
        <v>1941</v>
      </c>
    </row>
    <row r="214" customFormat="false" ht="12.75" hidden="false" customHeight="true" outlineLevel="0" collapsed="false">
      <c r="A214" s="49" t="n">
        <v>53020</v>
      </c>
      <c r="B214" s="50" t="s">
        <v>1942</v>
      </c>
      <c r="D214" s="51" t="n">
        <v>51003</v>
      </c>
      <c r="E214" s="52" t="s">
        <v>1915</v>
      </c>
      <c r="F214" s="52" t="s">
        <v>1943</v>
      </c>
      <c r="G214" s="52" t="s">
        <v>1944</v>
      </c>
    </row>
    <row r="215" customFormat="false" ht="12.75" hidden="false" customHeight="true" outlineLevel="0" collapsed="false">
      <c r="A215" s="49" t="n">
        <v>53021</v>
      </c>
      <c r="B215" s="50" t="s">
        <v>1945</v>
      </c>
      <c r="D215" s="51" t="n">
        <v>51003</v>
      </c>
      <c r="E215" s="52" t="s">
        <v>1915</v>
      </c>
      <c r="F215" s="52" t="s">
        <v>1946</v>
      </c>
      <c r="G215" s="52" t="s">
        <v>1947</v>
      </c>
    </row>
    <row r="216" customFormat="false" ht="12.75" hidden="false" customHeight="true" outlineLevel="0" collapsed="false">
      <c r="A216" s="49" t="n">
        <v>49017</v>
      </c>
      <c r="B216" s="50" t="s">
        <v>1948</v>
      </c>
      <c r="D216" s="51" t="n">
        <v>51003</v>
      </c>
      <c r="E216" s="52" t="s">
        <v>1915</v>
      </c>
      <c r="F216" s="52" t="s">
        <v>1949</v>
      </c>
      <c r="G216" s="52" t="s">
        <v>1950</v>
      </c>
    </row>
    <row r="217" customFormat="false" ht="12.75" hidden="false" customHeight="true" outlineLevel="0" collapsed="false">
      <c r="A217" s="49" t="n">
        <v>48037</v>
      </c>
      <c r="B217" s="50" t="s">
        <v>1951</v>
      </c>
      <c r="D217" s="51" t="n">
        <v>51003</v>
      </c>
      <c r="E217" s="52" t="s">
        <v>1915</v>
      </c>
      <c r="F217" s="52" t="s">
        <v>1952</v>
      </c>
      <c r="G217" s="52" t="s">
        <v>1953</v>
      </c>
    </row>
    <row r="218" customFormat="false" ht="12.75" hidden="false" customHeight="true" outlineLevel="0" collapsed="false">
      <c r="A218" s="49" t="n">
        <v>47018</v>
      </c>
      <c r="B218" s="50" t="s">
        <v>1954</v>
      </c>
      <c r="D218" s="51" t="n">
        <v>51003</v>
      </c>
      <c r="E218" s="52" t="s">
        <v>1915</v>
      </c>
      <c r="F218" s="52" t="s">
        <v>1955</v>
      </c>
      <c r="G218" s="52" t="s">
        <v>1956</v>
      </c>
    </row>
    <row r="219" customFormat="false" ht="12.75" hidden="false" customHeight="true" outlineLevel="0" collapsed="false">
      <c r="A219" s="49" t="n">
        <v>52027</v>
      </c>
      <c r="B219" s="50" t="s">
        <v>1957</v>
      </c>
      <c r="D219" s="51" t="n">
        <v>51003</v>
      </c>
      <c r="E219" s="52" t="s">
        <v>1915</v>
      </c>
      <c r="F219" s="52" t="s">
        <v>1958</v>
      </c>
      <c r="G219" s="52" t="s">
        <v>1959</v>
      </c>
    </row>
    <row r="220" customFormat="false" ht="12.75" hidden="false" customHeight="true" outlineLevel="0" collapsed="false">
      <c r="A220" s="49" t="n">
        <v>48038</v>
      </c>
      <c r="B220" s="50" t="s">
        <v>1960</v>
      </c>
      <c r="D220" s="51" t="n">
        <v>51003</v>
      </c>
      <c r="E220" s="52" t="s">
        <v>1915</v>
      </c>
      <c r="F220" s="52" t="s">
        <v>1961</v>
      </c>
      <c r="G220" s="52" t="s">
        <v>1962</v>
      </c>
    </row>
    <row r="221" customFormat="false" ht="12.75" hidden="false" customHeight="true" outlineLevel="0" collapsed="false">
      <c r="A221" s="49" t="n">
        <v>52028</v>
      </c>
      <c r="B221" s="50" t="s">
        <v>1963</v>
      </c>
      <c r="D221" s="51" t="n">
        <v>51003</v>
      </c>
      <c r="E221" s="52" t="s">
        <v>1915</v>
      </c>
      <c r="F221" s="52" t="s">
        <v>1964</v>
      </c>
      <c r="G221" s="52" t="s">
        <v>1965</v>
      </c>
    </row>
    <row r="222" customFormat="false" ht="12.75" hidden="false" customHeight="true" outlineLevel="0" collapsed="false">
      <c r="A222" s="49" t="n">
        <v>51033</v>
      </c>
      <c r="B222" s="50" t="s">
        <v>1966</v>
      </c>
      <c r="D222" s="51" t="n">
        <v>51003</v>
      </c>
      <c r="E222" s="52" t="s">
        <v>1915</v>
      </c>
      <c r="F222" s="52" t="s">
        <v>1967</v>
      </c>
      <c r="G222" s="52" t="s">
        <v>1968</v>
      </c>
    </row>
    <row r="223" customFormat="false" ht="12.75" hidden="false" customHeight="true" outlineLevel="0" collapsed="false">
      <c r="A223" s="49" t="n">
        <v>50031</v>
      </c>
      <c r="B223" s="50" t="s">
        <v>1969</v>
      </c>
      <c r="D223" s="51" t="n">
        <v>46002</v>
      </c>
      <c r="E223" s="52" t="s">
        <v>1970</v>
      </c>
      <c r="F223" s="52" t="s">
        <v>1971</v>
      </c>
      <c r="G223" s="52" t="s">
        <v>1972</v>
      </c>
    </row>
    <row r="224" customFormat="false" ht="12.75" hidden="false" customHeight="true" outlineLevel="0" collapsed="false">
      <c r="A224" s="49" t="n">
        <v>48039</v>
      </c>
      <c r="B224" s="50" t="s">
        <v>1973</v>
      </c>
      <c r="D224" s="51" t="n">
        <v>46002</v>
      </c>
      <c r="E224" s="52" t="s">
        <v>1970</v>
      </c>
      <c r="F224" s="52" t="s">
        <v>1974</v>
      </c>
      <c r="G224" s="52" t="s">
        <v>1975</v>
      </c>
    </row>
    <row r="225" customFormat="false" ht="12.75" hidden="false" customHeight="true" outlineLevel="0" collapsed="false">
      <c r="A225" s="49" t="n">
        <v>47024</v>
      </c>
      <c r="B225" s="50" t="s">
        <v>1976</v>
      </c>
      <c r="D225" s="51" t="n">
        <v>46002</v>
      </c>
      <c r="E225" s="52" t="s">
        <v>1970</v>
      </c>
      <c r="F225" s="52" t="s">
        <v>1977</v>
      </c>
      <c r="G225" s="52" t="s">
        <v>1978</v>
      </c>
    </row>
    <row r="226" customFormat="false" ht="12.75" hidden="false" customHeight="true" outlineLevel="0" collapsed="false">
      <c r="A226" s="49" t="n">
        <v>50032</v>
      </c>
      <c r="B226" s="50" t="s">
        <v>1979</v>
      </c>
      <c r="D226" s="51" t="n">
        <v>46002</v>
      </c>
      <c r="E226" s="52" t="s">
        <v>1970</v>
      </c>
      <c r="F226" s="52" t="s">
        <v>1980</v>
      </c>
      <c r="G226" s="52" t="s">
        <v>1981</v>
      </c>
    </row>
    <row r="227" customFormat="false" ht="12.75" hidden="false" customHeight="true" outlineLevel="0" collapsed="false">
      <c r="A227" s="49" t="n">
        <v>52030</v>
      </c>
      <c r="B227" s="50" t="s">
        <v>1982</v>
      </c>
      <c r="D227" s="51" t="n">
        <v>46002</v>
      </c>
      <c r="E227" s="52" t="s">
        <v>1970</v>
      </c>
      <c r="F227" s="52" t="s">
        <v>1983</v>
      </c>
      <c r="G227" s="52" t="s">
        <v>1984</v>
      </c>
    </row>
    <row r="228" customFormat="false" ht="12.75" hidden="false" customHeight="true" outlineLevel="0" collapsed="false">
      <c r="A228" s="49" t="n">
        <v>46027</v>
      </c>
      <c r="B228" s="50" t="s">
        <v>1985</v>
      </c>
      <c r="D228" s="51" t="n">
        <v>46002</v>
      </c>
      <c r="E228" s="52" t="s">
        <v>1970</v>
      </c>
      <c r="F228" s="52" t="s">
        <v>1986</v>
      </c>
      <c r="G228" s="52" t="s">
        <v>1987</v>
      </c>
    </row>
    <row r="229" customFormat="false" ht="12.75" hidden="false" customHeight="true" outlineLevel="0" collapsed="false">
      <c r="A229" s="49" t="n">
        <v>49018</v>
      </c>
      <c r="B229" s="50" t="s">
        <v>1988</v>
      </c>
      <c r="D229" s="51" t="n">
        <v>46002</v>
      </c>
      <c r="E229" s="52" t="s">
        <v>1970</v>
      </c>
      <c r="F229" s="52" t="s">
        <v>1989</v>
      </c>
      <c r="G229" s="52" t="s">
        <v>1990</v>
      </c>
    </row>
    <row r="230" customFormat="false" ht="12.75" hidden="false" customHeight="true" outlineLevel="0" collapsed="false">
      <c r="A230" s="49" t="n">
        <v>51034</v>
      </c>
      <c r="B230" s="50" t="s">
        <v>1991</v>
      </c>
      <c r="D230" s="51" t="n">
        <v>46002</v>
      </c>
      <c r="E230" s="52" t="s">
        <v>1970</v>
      </c>
      <c r="F230" s="52" t="s">
        <v>1992</v>
      </c>
      <c r="G230" s="52" t="s">
        <v>1993</v>
      </c>
    </row>
    <row r="231" customFormat="false" ht="12.75" hidden="false" customHeight="true" outlineLevel="0" collapsed="false">
      <c r="A231" s="49" t="n">
        <v>50033</v>
      </c>
      <c r="B231" s="50" t="s">
        <v>1994</v>
      </c>
      <c r="D231" s="51" t="n">
        <v>46002</v>
      </c>
      <c r="E231" s="52" t="s">
        <v>1970</v>
      </c>
      <c r="F231" s="52" t="s">
        <v>1995</v>
      </c>
      <c r="G231" s="52" t="s">
        <v>1996</v>
      </c>
    </row>
    <row r="232" customFormat="false" ht="12.75" hidden="false" customHeight="true" outlineLevel="0" collapsed="false">
      <c r="A232" s="49" t="n">
        <v>53022</v>
      </c>
      <c r="B232" s="50" t="s">
        <v>1997</v>
      </c>
      <c r="D232" s="51" t="n">
        <v>46002</v>
      </c>
      <c r="E232" s="52" t="s">
        <v>1970</v>
      </c>
      <c r="F232" s="52" t="s">
        <v>1998</v>
      </c>
      <c r="G232" s="52" t="s">
        <v>1999</v>
      </c>
    </row>
    <row r="233" customFormat="false" ht="12.75" hidden="false" customHeight="true" outlineLevel="0" collapsed="false">
      <c r="A233" s="49" t="n">
        <v>50034</v>
      </c>
      <c r="B233" s="50" t="s">
        <v>2000</v>
      </c>
      <c r="D233" s="51" t="n">
        <v>46002</v>
      </c>
      <c r="E233" s="52" t="s">
        <v>1970</v>
      </c>
      <c r="F233" s="52" t="s">
        <v>2001</v>
      </c>
      <c r="G233" s="52" t="s">
        <v>2002</v>
      </c>
    </row>
    <row r="234" customFormat="false" ht="12.75" hidden="false" customHeight="true" outlineLevel="0" collapsed="false">
      <c r="A234" s="49" t="n">
        <v>50035</v>
      </c>
      <c r="B234" s="50" t="s">
        <v>2003</v>
      </c>
      <c r="D234" s="51" t="n">
        <v>46002</v>
      </c>
      <c r="E234" s="52" t="s">
        <v>1970</v>
      </c>
      <c r="F234" s="52" t="s">
        <v>2004</v>
      </c>
      <c r="G234" s="52" t="s">
        <v>2005</v>
      </c>
    </row>
    <row r="235" customFormat="false" ht="12.75" hidden="false" customHeight="true" outlineLevel="0" collapsed="false">
      <c r="A235" s="49" t="n">
        <v>52031</v>
      </c>
      <c r="B235" s="50" t="s">
        <v>2006</v>
      </c>
      <c r="D235" s="51" t="n">
        <v>46002</v>
      </c>
      <c r="E235" s="52" t="s">
        <v>1970</v>
      </c>
      <c r="F235" s="52" t="s">
        <v>2007</v>
      </c>
      <c r="G235" s="52" t="s">
        <v>2008</v>
      </c>
    </row>
    <row r="236" customFormat="false" ht="12.75" hidden="false" customHeight="true" outlineLevel="0" collapsed="false">
      <c r="A236" s="49" t="n">
        <v>49019</v>
      </c>
      <c r="B236" s="50" t="s">
        <v>2009</v>
      </c>
      <c r="D236" s="51" t="n">
        <v>46002</v>
      </c>
      <c r="E236" s="52" t="s">
        <v>1970</v>
      </c>
      <c r="F236" s="52" t="s">
        <v>2010</v>
      </c>
      <c r="G236" s="52" t="s">
        <v>2011</v>
      </c>
    </row>
    <row r="237" customFormat="false" ht="12.75" hidden="false" customHeight="true" outlineLevel="0" collapsed="false">
      <c r="A237" s="49" t="n">
        <v>48041</v>
      </c>
      <c r="B237" s="50" t="s">
        <v>2012</v>
      </c>
      <c r="D237" s="51" t="n">
        <v>46002</v>
      </c>
      <c r="E237" s="52" t="s">
        <v>1970</v>
      </c>
      <c r="F237" s="52" t="s">
        <v>2013</v>
      </c>
      <c r="G237" s="52" t="s">
        <v>2014</v>
      </c>
    </row>
    <row r="238" customFormat="false" ht="12.75" hidden="false" customHeight="true" outlineLevel="0" collapsed="false">
      <c r="A238" s="49" t="n">
        <v>53023</v>
      </c>
      <c r="B238" s="50" t="s">
        <v>2015</v>
      </c>
      <c r="D238" s="51" t="n">
        <v>46002</v>
      </c>
      <c r="E238" s="52" t="s">
        <v>1970</v>
      </c>
      <c r="F238" s="52" t="s">
        <v>2016</v>
      </c>
      <c r="G238" s="52" t="s">
        <v>2017</v>
      </c>
    </row>
    <row r="239" customFormat="false" ht="12.75" hidden="false" customHeight="true" outlineLevel="0" collapsed="false">
      <c r="A239" s="49" t="n">
        <v>53024</v>
      </c>
      <c r="B239" s="50" t="s">
        <v>2018</v>
      </c>
      <c r="D239" s="51" t="n">
        <v>46002</v>
      </c>
      <c r="E239" s="52" t="s">
        <v>1970</v>
      </c>
      <c r="F239" s="52" t="s">
        <v>2019</v>
      </c>
      <c r="G239" s="52" t="s">
        <v>2020</v>
      </c>
    </row>
    <row r="240" customFormat="false" ht="12.75" hidden="false" customHeight="true" outlineLevel="0" collapsed="false">
      <c r="A240" s="49" t="n">
        <v>48053</v>
      </c>
      <c r="B240" s="50" t="s">
        <v>2021</v>
      </c>
      <c r="D240" s="51" t="n">
        <v>46002</v>
      </c>
      <c r="E240" s="52" t="s">
        <v>1970</v>
      </c>
      <c r="F240" s="52" t="s">
        <v>2022</v>
      </c>
      <c r="G240" s="52" t="s">
        <v>2023</v>
      </c>
    </row>
    <row r="241" customFormat="false" ht="12.75" hidden="false" customHeight="true" outlineLevel="0" collapsed="false">
      <c r="A241" s="49" t="n">
        <v>53025</v>
      </c>
      <c r="B241" s="50" t="s">
        <v>2024</v>
      </c>
      <c r="D241" s="51" t="n">
        <v>46002</v>
      </c>
      <c r="E241" s="52" t="s">
        <v>1970</v>
      </c>
      <c r="F241" s="52" t="s">
        <v>2025</v>
      </c>
      <c r="G241" s="52" t="s">
        <v>2026</v>
      </c>
    </row>
    <row r="242" customFormat="false" ht="12.75" hidden="false" customHeight="true" outlineLevel="0" collapsed="false">
      <c r="A242" s="49" t="n">
        <v>53028</v>
      </c>
      <c r="B242" s="50" t="s">
        <v>2027</v>
      </c>
      <c r="D242" s="51" t="n">
        <v>46002</v>
      </c>
      <c r="E242" s="52" t="s">
        <v>1970</v>
      </c>
      <c r="F242" s="52" t="s">
        <v>2028</v>
      </c>
      <c r="G242" s="52" t="s">
        <v>2029</v>
      </c>
    </row>
    <row r="243" customFormat="false" ht="12.75" hidden="false" customHeight="true" outlineLevel="0" collapsed="false">
      <c r="A243" s="49" t="n">
        <v>46028</v>
      </c>
      <c r="B243" s="50" t="s">
        <v>2030</v>
      </c>
      <c r="D243" s="51" t="n">
        <v>46002</v>
      </c>
      <c r="E243" s="52" t="s">
        <v>1970</v>
      </c>
      <c r="F243" s="52" t="s">
        <v>2031</v>
      </c>
      <c r="G243" s="52" t="s">
        <v>2032</v>
      </c>
    </row>
    <row r="244" customFormat="false" ht="12.75" hidden="false" customHeight="true" outlineLevel="0" collapsed="false">
      <c r="A244" s="49" t="n">
        <v>47020</v>
      </c>
      <c r="B244" s="50" t="s">
        <v>2033</v>
      </c>
      <c r="D244" s="51" t="n">
        <v>46002</v>
      </c>
      <c r="E244" s="52" t="s">
        <v>1970</v>
      </c>
      <c r="F244" s="52" t="s">
        <v>2034</v>
      </c>
      <c r="G244" s="52" t="s">
        <v>2035</v>
      </c>
    </row>
    <row r="245" customFormat="false" ht="12.75" hidden="false" customHeight="true" outlineLevel="0" collapsed="false">
      <c r="A245" s="49" t="n">
        <v>51035</v>
      </c>
      <c r="B245" s="50" t="s">
        <v>2036</v>
      </c>
      <c r="D245" s="51" t="n">
        <v>46002</v>
      </c>
      <c r="E245" s="52" t="s">
        <v>1970</v>
      </c>
      <c r="F245" s="52" t="s">
        <v>2037</v>
      </c>
      <c r="G245" s="52" t="s">
        <v>2038</v>
      </c>
    </row>
    <row r="246" customFormat="false" ht="12.75" hidden="false" customHeight="true" outlineLevel="0" collapsed="false">
      <c r="A246" s="49" t="n">
        <v>48043</v>
      </c>
      <c r="B246" s="50" t="s">
        <v>2039</v>
      </c>
      <c r="D246" s="51" t="n">
        <v>46002</v>
      </c>
      <c r="E246" s="52" t="s">
        <v>1970</v>
      </c>
      <c r="F246" s="52" t="s">
        <v>2040</v>
      </c>
      <c r="G246" s="52" t="s">
        <v>2041</v>
      </c>
    </row>
    <row r="247" customFormat="false" ht="12.75" hidden="false" customHeight="true" outlineLevel="0" collapsed="false">
      <c r="A247" s="49" t="n">
        <v>52032</v>
      </c>
      <c r="B247" s="50" t="s">
        <v>2042</v>
      </c>
      <c r="D247" s="51" t="n">
        <v>46002</v>
      </c>
      <c r="E247" s="52" t="s">
        <v>1970</v>
      </c>
      <c r="F247" s="52" t="s">
        <v>2043</v>
      </c>
      <c r="G247" s="52" t="s">
        <v>2044</v>
      </c>
    </row>
    <row r="248" customFormat="false" ht="12.75" hidden="false" customHeight="true" outlineLevel="0" collapsed="false">
      <c r="A248" s="49" t="n">
        <v>48044</v>
      </c>
      <c r="B248" s="50" t="s">
        <v>2045</v>
      </c>
      <c r="D248" s="51" t="n">
        <v>46002</v>
      </c>
      <c r="E248" s="52" t="s">
        <v>1970</v>
      </c>
      <c r="F248" s="52" t="s">
        <v>2046</v>
      </c>
      <c r="G248" s="52" t="s">
        <v>2047</v>
      </c>
    </row>
    <row r="249" customFormat="false" ht="12.75" hidden="false" customHeight="true" outlineLevel="0" collapsed="false">
      <c r="A249" s="49" t="n">
        <v>46037</v>
      </c>
      <c r="B249" s="50" t="s">
        <v>2048</v>
      </c>
      <c r="D249" s="51" t="n">
        <v>46002</v>
      </c>
      <c r="E249" s="52" t="s">
        <v>1970</v>
      </c>
      <c r="F249" s="52" t="s">
        <v>2049</v>
      </c>
      <c r="G249" s="52" t="s">
        <v>2050</v>
      </c>
    </row>
    <row r="250" customFormat="false" ht="12.75" hidden="false" customHeight="true" outlineLevel="0" collapsed="false">
      <c r="A250" s="49" t="n">
        <v>52033</v>
      </c>
      <c r="B250" s="50" t="s">
        <v>2051</v>
      </c>
      <c r="D250" s="51" t="n">
        <v>46002</v>
      </c>
      <c r="E250" s="52" t="s">
        <v>1970</v>
      </c>
      <c r="F250" s="52" t="s">
        <v>2052</v>
      </c>
      <c r="G250" s="52" t="s">
        <v>1740</v>
      </c>
    </row>
    <row r="251" customFormat="false" ht="12.75" hidden="false" customHeight="true" outlineLevel="0" collapsed="false">
      <c r="A251" s="49" t="n">
        <v>53026</v>
      </c>
      <c r="B251" s="50" t="s">
        <v>2053</v>
      </c>
      <c r="D251" s="51" t="n">
        <v>46002</v>
      </c>
      <c r="E251" s="52" t="s">
        <v>1970</v>
      </c>
      <c r="F251" s="52" t="s">
        <v>2054</v>
      </c>
      <c r="G251" s="52" t="s">
        <v>2055</v>
      </c>
    </row>
    <row r="252" customFormat="false" ht="12.75" hidden="false" customHeight="true" outlineLevel="0" collapsed="false">
      <c r="A252" s="49" t="n">
        <v>52034</v>
      </c>
      <c r="B252" s="50" t="s">
        <v>2056</v>
      </c>
      <c r="D252" s="51" t="n">
        <v>46002</v>
      </c>
      <c r="E252" s="52" t="s">
        <v>1970</v>
      </c>
      <c r="F252" s="52" t="s">
        <v>2057</v>
      </c>
      <c r="G252" s="52" t="s">
        <v>2058</v>
      </c>
    </row>
    <row r="253" customFormat="false" ht="12.75" hidden="false" customHeight="true" outlineLevel="0" collapsed="false">
      <c r="A253" s="49" t="n">
        <v>46030</v>
      </c>
      <c r="B253" s="50" t="s">
        <v>2059</v>
      </c>
      <c r="D253" s="51" t="n">
        <v>46002</v>
      </c>
      <c r="E253" s="52" t="s">
        <v>1970</v>
      </c>
      <c r="F253" s="52" t="s">
        <v>2060</v>
      </c>
      <c r="G253" s="52" t="s">
        <v>2061</v>
      </c>
    </row>
    <row r="254" customFormat="false" ht="12.75" hidden="false" customHeight="true" outlineLevel="0" collapsed="false">
      <c r="A254" s="49" t="n">
        <v>51037</v>
      </c>
      <c r="B254" s="50" t="s">
        <v>2062</v>
      </c>
      <c r="D254" s="51" t="n">
        <v>46002</v>
      </c>
      <c r="E254" s="52" t="s">
        <v>1970</v>
      </c>
      <c r="F254" s="52" t="s">
        <v>2063</v>
      </c>
      <c r="G254" s="52" t="s">
        <v>2064</v>
      </c>
    </row>
    <row r="255" customFormat="false" ht="12.75" hidden="false" customHeight="true" outlineLevel="0" collapsed="false">
      <c r="A255" s="49" t="n">
        <v>49020</v>
      </c>
      <c r="B255" s="50" t="s">
        <v>2065</v>
      </c>
      <c r="D255" s="51" t="n">
        <v>46002</v>
      </c>
      <c r="E255" s="52" t="s">
        <v>1970</v>
      </c>
      <c r="F255" s="52" t="s">
        <v>2066</v>
      </c>
      <c r="G255" s="52" t="s">
        <v>2067</v>
      </c>
    </row>
    <row r="256" customFormat="false" ht="12.75" hidden="false" customHeight="true" outlineLevel="0" collapsed="false">
      <c r="A256" s="49" t="n">
        <v>51038</v>
      </c>
      <c r="B256" s="50" t="s">
        <v>2068</v>
      </c>
      <c r="D256" s="51" t="n">
        <v>48001</v>
      </c>
      <c r="E256" s="52" t="s">
        <v>2069</v>
      </c>
      <c r="F256" s="52" t="s">
        <v>2070</v>
      </c>
      <c r="G256" s="52" t="s">
        <v>2071</v>
      </c>
    </row>
    <row r="257" customFormat="false" ht="12.75" hidden="false" customHeight="true" outlineLevel="0" collapsed="false">
      <c r="A257" s="49" t="n">
        <v>48045</v>
      </c>
      <c r="B257" s="50" t="s">
        <v>2072</v>
      </c>
      <c r="D257" s="51" t="n">
        <v>48001</v>
      </c>
      <c r="E257" s="52" t="s">
        <v>2069</v>
      </c>
      <c r="F257" s="52" t="s">
        <v>2073</v>
      </c>
      <c r="G257" s="52" t="s">
        <v>2074</v>
      </c>
    </row>
    <row r="258" customFormat="false" ht="12.75" hidden="false" customHeight="true" outlineLevel="0" collapsed="false">
      <c r="A258" s="49" t="n">
        <v>51039</v>
      </c>
      <c r="B258" s="50" t="s">
        <v>2075</v>
      </c>
      <c r="D258" s="51" t="n">
        <v>48001</v>
      </c>
      <c r="E258" s="52" t="s">
        <v>2069</v>
      </c>
      <c r="F258" s="52" t="s">
        <v>2076</v>
      </c>
      <c r="G258" s="52" t="s">
        <v>2077</v>
      </c>
    </row>
    <row r="259" customFormat="false" ht="12.75" hidden="false" customHeight="true" outlineLevel="0" collapsed="false">
      <c r="A259" s="49" t="n">
        <v>50036</v>
      </c>
      <c r="B259" s="50" t="s">
        <v>2078</v>
      </c>
      <c r="D259" s="51" t="n">
        <v>48001</v>
      </c>
      <c r="E259" s="52" t="s">
        <v>2069</v>
      </c>
      <c r="F259" s="52" t="s">
        <v>2079</v>
      </c>
      <c r="G259" s="52" t="s">
        <v>2080</v>
      </c>
    </row>
    <row r="260" customFormat="false" ht="12.75" hidden="false" customHeight="true" outlineLevel="0" collapsed="false">
      <c r="A260" s="49" t="n">
        <v>52035</v>
      </c>
      <c r="B260" s="50" t="s">
        <v>2081</v>
      </c>
      <c r="D260" s="51" t="n">
        <v>48001</v>
      </c>
      <c r="E260" s="52" t="s">
        <v>2069</v>
      </c>
      <c r="F260" s="52" t="s">
        <v>2082</v>
      </c>
      <c r="G260" s="52" t="s">
        <v>2083</v>
      </c>
    </row>
    <row r="261" customFormat="false" ht="12.75" hidden="false" customHeight="true" outlineLevel="0" collapsed="false">
      <c r="A261" s="49" t="n">
        <v>52036</v>
      </c>
      <c r="B261" s="50" t="s">
        <v>2084</v>
      </c>
      <c r="D261" s="51" t="n">
        <v>48001</v>
      </c>
      <c r="E261" s="52" t="s">
        <v>2069</v>
      </c>
      <c r="F261" s="52" t="s">
        <v>2085</v>
      </c>
      <c r="G261" s="52" t="s">
        <v>2086</v>
      </c>
    </row>
    <row r="262" customFormat="false" ht="12.75" hidden="false" customHeight="true" outlineLevel="0" collapsed="false">
      <c r="A262" s="49" t="n">
        <v>45015</v>
      </c>
      <c r="B262" s="50" t="s">
        <v>2087</v>
      </c>
      <c r="D262" s="51" t="n">
        <v>48001</v>
      </c>
      <c r="E262" s="52" t="s">
        <v>2069</v>
      </c>
      <c r="F262" s="52" t="s">
        <v>2088</v>
      </c>
      <c r="G262" s="52" t="s">
        <v>2089</v>
      </c>
    </row>
    <row r="263" customFormat="false" ht="12.75" hidden="false" customHeight="true" outlineLevel="0" collapsed="false">
      <c r="A263" s="49" t="n">
        <v>47021</v>
      </c>
      <c r="B263" s="50" t="s">
        <v>2090</v>
      </c>
      <c r="D263" s="51" t="n">
        <v>48001</v>
      </c>
      <c r="E263" s="52" t="s">
        <v>2069</v>
      </c>
      <c r="F263" s="52" t="s">
        <v>2091</v>
      </c>
      <c r="G263" s="52" t="s">
        <v>2092</v>
      </c>
    </row>
    <row r="264" customFormat="false" ht="12.75" hidden="false" customHeight="true" outlineLevel="0" collapsed="false">
      <c r="A264" s="49" t="n">
        <v>46031</v>
      </c>
      <c r="B264" s="50" t="s">
        <v>2093</v>
      </c>
      <c r="D264" s="51" t="n">
        <v>48001</v>
      </c>
      <c r="E264" s="52" t="s">
        <v>2069</v>
      </c>
      <c r="F264" s="52" t="s">
        <v>2094</v>
      </c>
      <c r="G264" s="52" t="s">
        <v>2095</v>
      </c>
    </row>
    <row r="265" customFormat="false" ht="12.75" hidden="false" customHeight="true" outlineLevel="0" collapsed="false">
      <c r="A265" s="49" t="n">
        <v>48046</v>
      </c>
      <c r="B265" s="50" t="s">
        <v>2096</v>
      </c>
      <c r="D265" s="51" t="n">
        <v>48001</v>
      </c>
      <c r="E265" s="52" t="s">
        <v>2069</v>
      </c>
      <c r="F265" s="52" t="s">
        <v>2097</v>
      </c>
      <c r="G265" s="52" t="s">
        <v>2098</v>
      </c>
    </row>
    <row r="266" customFormat="false" ht="12.75" hidden="false" customHeight="true" outlineLevel="0" collapsed="false">
      <c r="A266" s="49" t="n">
        <v>100006</v>
      </c>
      <c r="B266" s="50" t="s">
        <v>2099</v>
      </c>
      <c r="D266" s="51" t="n">
        <v>48001</v>
      </c>
      <c r="E266" s="52" t="s">
        <v>2069</v>
      </c>
      <c r="F266" s="52" t="s">
        <v>2100</v>
      </c>
      <c r="G266" s="52" t="s">
        <v>2101</v>
      </c>
    </row>
    <row r="267" customFormat="false" ht="12.75" hidden="false" customHeight="true" outlineLevel="0" collapsed="false">
      <c r="A267" s="49" t="n">
        <v>50037</v>
      </c>
      <c r="B267" s="50" t="s">
        <v>2102</v>
      </c>
      <c r="D267" s="51" t="n">
        <v>48001</v>
      </c>
      <c r="E267" s="52" t="s">
        <v>2069</v>
      </c>
      <c r="F267" s="52" t="s">
        <v>2103</v>
      </c>
      <c r="G267" s="52" t="s">
        <v>2104</v>
      </c>
    </row>
    <row r="268" customFormat="false" ht="12.75" hidden="false" customHeight="true" outlineLevel="0" collapsed="false">
      <c r="A268" s="49" t="n">
        <v>100007</v>
      </c>
      <c r="B268" s="50" t="s">
        <v>2105</v>
      </c>
      <c r="D268" s="51" t="n">
        <v>48001</v>
      </c>
      <c r="E268" s="52" t="s">
        <v>2069</v>
      </c>
      <c r="F268" s="52" t="s">
        <v>2106</v>
      </c>
      <c r="G268" s="52" t="s">
        <v>2107</v>
      </c>
    </row>
    <row r="269" customFormat="false" ht="12.75" hidden="false" customHeight="true" outlineLevel="0" collapsed="false">
      <c r="A269" s="49" t="n">
        <v>46033</v>
      </c>
      <c r="B269" s="50" t="s">
        <v>2108</v>
      </c>
      <c r="D269" s="51" t="n">
        <v>48001</v>
      </c>
      <c r="E269" s="52" t="s">
        <v>2069</v>
      </c>
      <c r="F269" s="52" t="s">
        <v>2109</v>
      </c>
      <c r="G269" s="52" t="s">
        <v>2110</v>
      </c>
    </row>
    <row r="270" customFormat="false" ht="12.75" hidden="false" customHeight="true" outlineLevel="0" collapsed="false">
      <c r="A270" s="49" t="n">
        <v>48049</v>
      </c>
      <c r="B270" s="50" t="s">
        <v>2111</v>
      </c>
      <c r="D270" s="51" t="n">
        <v>48001</v>
      </c>
      <c r="E270" s="52" t="s">
        <v>2069</v>
      </c>
      <c r="F270" s="52" t="s">
        <v>2112</v>
      </c>
      <c r="G270" s="52" t="s">
        <v>2113</v>
      </c>
    </row>
    <row r="271" customFormat="false" ht="12.75" hidden="false" customHeight="true" outlineLevel="0" collapsed="false">
      <c r="A271" s="49" t="n">
        <v>50038</v>
      </c>
      <c r="B271" s="50" t="s">
        <v>2114</v>
      </c>
      <c r="D271" s="51" t="n">
        <v>48001</v>
      </c>
      <c r="E271" s="52" t="s">
        <v>2069</v>
      </c>
      <c r="F271" s="52" t="s">
        <v>2115</v>
      </c>
      <c r="G271" s="52" t="s">
        <v>2116</v>
      </c>
    </row>
    <row r="272" customFormat="false" ht="12.75" hidden="false" customHeight="true" outlineLevel="0" collapsed="false">
      <c r="A272" s="49" t="n">
        <v>46034</v>
      </c>
      <c r="B272" s="50" t="s">
        <v>2117</v>
      </c>
      <c r="D272" s="51" t="n">
        <v>48001</v>
      </c>
      <c r="E272" s="52" t="s">
        <v>2069</v>
      </c>
      <c r="F272" s="52" t="s">
        <v>2118</v>
      </c>
      <c r="G272" s="52" t="s">
        <v>2119</v>
      </c>
    </row>
    <row r="273" customFormat="false" ht="12.75" hidden="false" customHeight="true" outlineLevel="0" collapsed="false">
      <c r="A273" s="49" t="n">
        <v>46035</v>
      </c>
      <c r="B273" s="50" t="s">
        <v>2120</v>
      </c>
      <c r="D273" s="51" t="n">
        <v>48001</v>
      </c>
      <c r="E273" s="52" t="s">
        <v>2069</v>
      </c>
      <c r="F273" s="52" t="s">
        <v>2121</v>
      </c>
      <c r="G273" s="52" t="s">
        <v>2122</v>
      </c>
    </row>
    <row r="274" customFormat="false" ht="12.75" hidden="false" customHeight="true" outlineLevel="0" collapsed="false">
      <c r="A274" s="49" t="n">
        <v>45016</v>
      </c>
      <c r="B274" s="50" t="s">
        <v>2123</v>
      </c>
      <c r="D274" s="51" t="n">
        <v>48001</v>
      </c>
      <c r="E274" s="52" t="s">
        <v>2069</v>
      </c>
      <c r="F274" s="52" t="s">
        <v>2124</v>
      </c>
      <c r="G274" s="52" t="s">
        <v>2125</v>
      </c>
    </row>
    <row r="275" customFormat="false" ht="12.75" hidden="false" customHeight="true" outlineLevel="0" collapsed="false">
      <c r="A275" s="49" t="n">
        <v>48050</v>
      </c>
      <c r="B275" s="50" t="s">
        <v>2126</v>
      </c>
      <c r="D275" s="51" t="n">
        <v>48001</v>
      </c>
      <c r="E275" s="52" t="s">
        <v>2069</v>
      </c>
      <c r="F275" s="52" t="s">
        <v>2127</v>
      </c>
      <c r="G275" s="52" t="s">
        <v>2128</v>
      </c>
    </row>
    <row r="276" customFormat="false" ht="12.75" hidden="false" customHeight="true" outlineLevel="0" collapsed="false">
      <c r="A276" s="49" t="n">
        <v>50039</v>
      </c>
      <c r="B276" s="50" t="s">
        <v>2129</v>
      </c>
      <c r="D276" s="51" t="n">
        <v>48001</v>
      </c>
      <c r="E276" s="52" t="s">
        <v>2069</v>
      </c>
      <c r="F276" s="52" t="s">
        <v>2130</v>
      </c>
      <c r="G276" s="52" t="s">
        <v>1701</v>
      </c>
    </row>
    <row r="277" customFormat="false" ht="12.75" hidden="false" customHeight="true" outlineLevel="0" collapsed="false">
      <c r="A277" s="49" t="n">
        <v>45017</v>
      </c>
      <c r="B277" s="50" t="s">
        <v>2131</v>
      </c>
      <c r="D277" s="51" t="n">
        <v>48001</v>
      </c>
      <c r="E277" s="52" t="s">
        <v>2069</v>
      </c>
      <c r="F277" s="52" t="s">
        <v>2132</v>
      </c>
      <c r="G277" s="52" t="s">
        <v>2133</v>
      </c>
    </row>
    <row r="278" customFormat="false" ht="12.75" hidden="false" customHeight="true" outlineLevel="0" collapsed="false">
      <c r="D278" s="51" t="n">
        <v>48001</v>
      </c>
      <c r="E278" s="52" t="s">
        <v>2069</v>
      </c>
      <c r="F278" s="52" t="s">
        <v>2134</v>
      </c>
      <c r="G278" s="52" t="s">
        <v>2135</v>
      </c>
    </row>
    <row r="279" customFormat="false" ht="12.75" hidden="false" customHeight="true" outlineLevel="0" collapsed="false">
      <c r="D279" s="51" t="n">
        <v>48001</v>
      </c>
      <c r="E279" s="52" t="s">
        <v>2069</v>
      </c>
      <c r="F279" s="52" t="s">
        <v>2136</v>
      </c>
      <c r="G279" s="52" t="s">
        <v>2137</v>
      </c>
    </row>
    <row r="280" customFormat="false" ht="12.75" hidden="false" customHeight="true" outlineLevel="0" collapsed="false">
      <c r="D280" s="51" t="n">
        <v>48001</v>
      </c>
      <c r="E280" s="52" t="s">
        <v>2069</v>
      </c>
      <c r="F280" s="52" t="s">
        <v>2138</v>
      </c>
      <c r="G280" s="52" t="s">
        <v>2139</v>
      </c>
    </row>
    <row r="281" customFormat="false" ht="12.75" hidden="false" customHeight="true" outlineLevel="0" collapsed="false">
      <c r="D281" s="51" t="n">
        <v>48001</v>
      </c>
      <c r="E281" s="52" t="s">
        <v>2069</v>
      </c>
      <c r="F281" s="52" t="s">
        <v>2140</v>
      </c>
      <c r="G281" s="52" t="s">
        <v>2141</v>
      </c>
    </row>
    <row r="282" customFormat="false" ht="12.75" hidden="false" customHeight="true" outlineLevel="0" collapsed="false">
      <c r="D282" s="51" t="n">
        <v>48001</v>
      </c>
      <c r="E282" s="52" t="s">
        <v>2069</v>
      </c>
      <c r="F282" s="52" t="s">
        <v>2142</v>
      </c>
      <c r="G282" s="52" t="s">
        <v>2143</v>
      </c>
    </row>
    <row r="283" customFormat="false" ht="12.75" hidden="false" customHeight="true" outlineLevel="0" collapsed="false">
      <c r="D283" s="51" t="n">
        <v>48001</v>
      </c>
      <c r="E283" s="52" t="s">
        <v>2069</v>
      </c>
      <c r="F283" s="52" t="s">
        <v>2144</v>
      </c>
      <c r="G283" s="52" t="s">
        <v>2145</v>
      </c>
    </row>
    <row r="284" customFormat="false" ht="12.75" hidden="false" customHeight="true" outlineLevel="0" collapsed="false">
      <c r="D284" s="51" t="n">
        <v>48001</v>
      </c>
      <c r="E284" s="52" t="s">
        <v>2069</v>
      </c>
      <c r="F284" s="52" t="s">
        <v>2146</v>
      </c>
      <c r="G284" s="52" t="s">
        <v>2147</v>
      </c>
    </row>
    <row r="285" customFormat="false" ht="12.75" hidden="false" customHeight="true" outlineLevel="0" collapsed="false">
      <c r="D285" s="51" t="n">
        <v>48001</v>
      </c>
      <c r="E285" s="52" t="s">
        <v>2069</v>
      </c>
      <c r="F285" s="52" t="s">
        <v>2148</v>
      </c>
      <c r="G285" s="52" t="s">
        <v>2149</v>
      </c>
    </row>
    <row r="286" customFormat="false" ht="12.75" hidden="false" customHeight="true" outlineLevel="0" collapsed="false">
      <c r="D286" s="51" t="n">
        <v>48001</v>
      </c>
      <c r="E286" s="52" t="s">
        <v>2069</v>
      </c>
      <c r="F286" s="52" t="s">
        <v>2150</v>
      </c>
      <c r="G286" s="52" t="s">
        <v>2151</v>
      </c>
    </row>
    <row r="287" customFormat="false" ht="12.75" hidden="false" customHeight="true" outlineLevel="0" collapsed="false">
      <c r="D287" s="51" t="n">
        <v>48001</v>
      </c>
      <c r="E287" s="52" t="s">
        <v>2069</v>
      </c>
      <c r="F287" s="52" t="s">
        <v>2152</v>
      </c>
      <c r="G287" s="52" t="s">
        <v>2153</v>
      </c>
    </row>
    <row r="288" customFormat="false" ht="12.75" hidden="false" customHeight="true" outlineLevel="0" collapsed="false">
      <c r="D288" s="51" t="n">
        <v>48001</v>
      </c>
      <c r="E288" s="52" t="s">
        <v>2069</v>
      </c>
      <c r="F288" s="52" t="s">
        <v>2154</v>
      </c>
      <c r="G288" s="52" t="s">
        <v>2155</v>
      </c>
    </row>
    <row r="289" customFormat="false" ht="12.75" hidden="false" customHeight="true" outlineLevel="0" collapsed="false">
      <c r="D289" s="51" t="n">
        <v>48001</v>
      </c>
      <c r="E289" s="52" t="s">
        <v>2069</v>
      </c>
      <c r="F289" s="52" t="s">
        <v>2156</v>
      </c>
      <c r="G289" s="52" t="s">
        <v>2157</v>
      </c>
    </row>
    <row r="290" customFormat="false" ht="12.75" hidden="false" customHeight="true" outlineLevel="0" collapsed="false">
      <c r="D290" s="51" t="n">
        <v>48001</v>
      </c>
      <c r="E290" s="52" t="s">
        <v>2069</v>
      </c>
      <c r="F290" s="52" t="s">
        <v>2158</v>
      </c>
      <c r="G290" s="52" t="s">
        <v>2159</v>
      </c>
    </row>
    <row r="291" customFormat="false" ht="12.75" hidden="false" customHeight="true" outlineLevel="0" collapsed="false">
      <c r="D291" s="51" t="n">
        <v>48001</v>
      </c>
      <c r="E291" s="52" t="s">
        <v>2069</v>
      </c>
      <c r="F291" s="52" t="s">
        <v>2160</v>
      </c>
      <c r="G291" s="52" t="s">
        <v>2161</v>
      </c>
    </row>
    <row r="292" customFormat="false" ht="12.75" hidden="false" customHeight="true" outlineLevel="0" collapsed="false">
      <c r="D292" s="51" t="n">
        <v>48001</v>
      </c>
      <c r="E292" s="52" t="s">
        <v>2069</v>
      </c>
      <c r="F292" s="52" t="s">
        <v>2162</v>
      </c>
      <c r="G292" s="52" t="s">
        <v>2163</v>
      </c>
    </row>
    <row r="293" customFormat="false" ht="12.75" hidden="false" customHeight="true" outlineLevel="0" collapsed="false">
      <c r="D293" s="51" t="n">
        <v>48001</v>
      </c>
      <c r="E293" s="52" t="s">
        <v>2069</v>
      </c>
      <c r="F293" s="52" t="s">
        <v>2164</v>
      </c>
      <c r="G293" s="52" t="s">
        <v>2165</v>
      </c>
    </row>
    <row r="294" customFormat="false" ht="12.75" hidden="false" customHeight="true" outlineLevel="0" collapsed="false">
      <c r="D294" s="51" t="n">
        <v>48001</v>
      </c>
      <c r="E294" s="52" t="s">
        <v>2069</v>
      </c>
      <c r="F294" s="52" t="s">
        <v>2166</v>
      </c>
      <c r="G294" s="52" t="s">
        <v>2167</v>
      </c>
    </row>
    <row r="295" customFormat="false" ht="12.75" hidden="false" customHeight="true" outlineLevel="0" collapsed="false">
      <c r="D295" s="51" t="n">
        <v>48001</v>
      </c>
      <c r="E295" s="52" t="s">
        <v>2069</v>
      </c>
      <c r="F295" s="52" t="s">
        <v>2168</v>
      </c>
      <c r="G295" s="52" t="s">
        <v>2169</v>
      </c>
    </row>
    <row r="296" customFormat="false" ht="12.75" hidden="false" customHeight="true" outlineLevel="0" collapsed="false">
      <c r="D296" s="51" t="n">
        <v>45002</v>
      </c>
      <c r="E296" s="52" t="s">
        <v>2170</v>
      </c>
      <c r="F296" s="52" t="s">
        <v>2171</v>
      </c>
      <c r="G296" s="52" t="s">
        <v>2172</v>
      </c>
    </row>
    <row r="297" customFormat="false" ht="12.75" hidden="false" customHeight="true" outlineLevel="0" collapsed="false">
      <c r="D297" s="51" t="n">
        <v>45002</v>
      </c>
      <c r="E297" s="52" t="s">
        <v>2170</v>
      </c>
      <c r="F297" s="52" t="s">
        <v>2173</v>
      </c>
      <c r="G297" s="52" t="s">
        <v>2174</v>
      </c>
    </row>
    <row r="298" customFormat="false" ht="12.75" hidden="false" customHeight="true" outlineLevel="0" collapsed="false">
      <c r="D298" s="51" t="n">
        <v>45002</v>
      </c>
      <c r="E298" s="52" t="s">
        <v>2170</v>
      </c>
      <c r="F298" s="52" t="s">
        <v>2175</v>
      </c>
      <c r="G298" s="52" t="s">
        <v>2176</v>
      </c>
    </row>
    <row r="299" customFormat="false" ht="12.75" hidden="false" customHeight="true" outlineLevel="0" collapsed="false">
      <c r="D299" s="51" t="n">
        <v>45002</v>
      </c>
      <c r="E299" s="52" t="s">
        <v>2170</v>
      </c>
      <c r="F299" s="52" t="s">
        <v>2177</v>
      </c>
      <c r="G299" s="52" t="s">
        <v>2178</v>
      </c>
    </row>
    <row r="300" customFormat="false" ht="12.75" hidden="false" customHeight="true" outlineLevel="0" collapsed="false">
      <c r="D300" s="51" t="n">
        <v>45002</v>
      </c>
      <c r="E300" s="52" t="s">
        <v>2170</v>
      </c>
      <c r="F300" s="52" t="s">
        <v>2179</v>
      </c>
      <c r="G300" s="52" t="s">
        <v>2180</v>
      </c>
    </row>
    <row r="301" customFormat="false" ht="12.75" hidden="false" customHeight="true" outlineLevel="0" collapsed="false">
      <c r="D301" s="51" t="n">
        <v>45002</v>
      </c>
      <c r="E301" s="52" t="s">
        <v>2170</v>
      </c>
      <c r="F301" s="52" t="s">
        <v>2181</v>
      </c>
      <c r="G301" s="52" t="s">
        <v>2182</v>
      </c>
    </row>
    <row r="302" customFormat="false" ht="12.75" hidden="false" customHeight="true" outlineLevel="0" collapsed="false">
      <c r="D302" s="51" t="n">
        <v>45002</v>
      </c>
      <c r="E302" s="52" t="s">
        <v>2170</v>
      </c>
      <c r="F302" s="52" t="s">
        <v>2183</v>
      </c>
      <c r="G302" s="52" t="s">
        <v>2184</v>
      </c>
    </row>
    <row r="303" customFormat="false" ht="12.75" hidden="false" customHeight="true" outlineLevel="0" collapsed="false">
      <c r="D303" s="51" t="n">
        <v>45002</v>
      </c>
      <c r="E303" s="52" t="s">
        <v>2170</v>
      </c>
      <c r="F303" s="52" t="s">
        <v>2185</v>
      </c>
      <c r="G303" s="52" t="s">
        <v>2186</v>
      </c>
    </row>
    <row r="304" customFormat="false" ht="12.75" hidden="false" customHeight="true" outlineLevel="0" collapsed="false">
      <c r="D304" s="51" t="n">
        <v>45002</v>
      </c>
      <c r="E304" s="52" t="s">
        <v>2170</v>
      </c>
      <c r="F304" s="52" t="s">
        <v>2187</v>
      </c>
      <c r="G304" s="52" t="s">
        <v>2188</v>
      </c>
    </row>
    <row r="305" customFormat="false" ht="12.75" hidden="false" customHeight="true" outlineLevel="0" collapsed="false">
      <c r="D305" s="51" t="n">
        <v>45002</v>
      </c>
      <c r="E305" s="52" t="s">
        <v>2170</v>
      </c>
      <c r="F305" s="52" t="s">
        <v>2189</v>
      </c>
      <c r="G305" s="52" t="s">
        <v>2190</v>
      </c>
    </row>
    <row r="306" customFormat="false" ht="12.75" hidden="false" customHeight="true" outlineLevel="0" collapsed="false">
      <c r="D306" s="51" t="n">
        <v>45002</v>
      </c>
      <c r="E306" s="52" t="s">
        <v>2170</v>
      </c>
      <c r="F306" s="52" t="s">
        <v>2191</v>
      </c>
      <c r="G306" s="52" t="s">
        <v>2192</v>
      </c>
    </row>
    <row r="307" customFormat="false" ht="12.75" hidden="false" customHeight="true" outlineLevel="0" collapsed="false">
      <c r="D307" s="51" t="n">
        <v>45002</v>
      </c>
      <c r="E307" s="52" t="s">
        <v>2170</v>
      </c>
      <c r="F307" s="52" t="s">
        <v>2193</v>
      </c>
      <c r="G307" s="52" t="s">
        <v>2194</v>
      </c>
    </row>
    <row r="308" customFormat="false" ht="12.75" hidden="false" customHeight="true" outlineLevel="0" collapsed="false">
      <c r="D308" s="51" t="n">
        <v>45002</v>
      </c>
      <c r="E308" s="52" t="s">
        <v>2170</v>
      </c>
      <c r="F308" s="52" t="s">
        <v>2195</v>
      </c>
      <c r="G308" s="52" t="s">
        <v>2196</v>
      </c>
    </row>
    <row r="309" customFormat="false" ht="12.75" hidden="false" customHeight="true" outlineLevel="0" collapsed="false">
      <c r="D309" s="51" t="n">
        <v>45002</v>
      </c>
      <c r="E309" s="52" t="s">
        <v>2170</v>
      </c>
      <c r="F309" s="52" t="s">
        <v>2197</v>
      </c>
      <c r="G309" s="52" t="s">
        <v>2198</v>
      </c>
    </row>
    <row r="310" customFormat="false" ht="12.75" hidden="false" customHeight="true" outlineLevel="0" collapsed="false">
      <c r="D310" s="51" t="n">
        <v>45002</v>
      </c>
      <c r="E310" s="52" t="s">
        <v>2170</v>
      </c>
      <c r="F310" s="52" t="s">
        <v>2199</v>
      </c>
      <c r="G310" s="52" t="s">
        <v>2200</v>
      </c>
    </row>
    <row r="311" customFormat="false" ht="12.75" hidden="false" customHeight="true" outlineLevel="0" collapsed="false">
      <c r="D311" s="51" t="n">
        <v>45002</v>
      </c>
      <c r="E311" s="52" t="s">
        <v>2170</v>
      </c>
      <c r="F311" s="52" t="s">
        <v>2201</v>
      </c>
      <c r="G311" s="52" t="s">
        <v>2202</v>
      </c>
    </row>
    <row r="312" customFormat="false" ht="12.75" hidden="false" customHeight="true" outlineLevel="0" collapsed="false">
      <c r="D312" s="51" t="n">
        <v>45002</v>
      </c>
      <c r="E312" s="52" t="s">
        <v>2170</v>
      </c>
      <c r="F312" s="52" t="s">
        <v>2203</v>
      </c>
      <c r="G312" s="52" t="s">
        <v>2204</v>
      </c>
    </row>
    <row r="313" customFormat="false" ht="12.75" hidden="false" customHeight="true" outlineLevel="0" collapsed="false">
      <c r="D313" s="51" t="n">
        <v>45002</v>
      </c>
      <c r="E313" s="52" t="s">
        <v>2170</v>
      </c>
      <c r="F313" s="52" t="s">
        <v>2205</v>
      </c>
      <c r="G313" s="52" t="s">
        <v>2206</v>
      </c>
    </row>
    <row r="314" customFormat="false" ht="12.75" hidden="false" customHeight="true" outlineLevel="0" collapsed="false">
      <c r="D314" s="51" t="n">
        <v>45002</v>
      </c>
      <c r="E314" s="52" t="s">
        <v>2170</v>
      </c>
      <c r="F314" s="52" t="s">
        <v>2207</v>
      </c>
      <c r="G314" s="52" t="s">
        <v>2208</v>
      </c>
    </row>
    <row r="315" customFormat="false" ht="12.75" hidden="false" customHeight="true" outlineLevel="0" collapsed="false">
      <c r="D315" s="51" t="n">
        <v>45002</v>
      </c>
      <c r="E315" s="52" t="s">
        <v>2170</v>
      </c>
      <c r="F315" s="52" t="s">
        <v>2209</v>
      </c>
      <c r="G315" s="52" t="s">
        <v>2210</v>
      </c>
    </row>
    <row r="316" customFormat="false" ht="12.75" hidden="false" customHeight="true" outlineLevel="0" collapsed="false">
      <c r="D316" s="51" t="n">
        <v>45002</v>
      </c>
      <c r="E316" s="52" t="s">
        <v>2170</v>
      </c>
      <c r="F316" s="52" t="s">
        <v>2211</v>
      </c>
      <c r="G316" s="52" t="s">
        <v>2212</v>
      </c>
    </row>
    <row r="317" customFormat="false" ht="12.75" hidden="false" customHeight="true" outlineLevel="0" collapsed="false">
      <c r="D317" s="51" t="n">
        <v>45002</v>
      </c>
      <c r="E317" s="52" t="s">
        <v>2170</v>
      </c>
      <c r="F317" s="52" t="s">
        <v>2213</v>
      </c>
      <c r="G317" s="52" t="s">
        <v>2214</v>
      </c>
    </row>
    <row r="318" customFormat="false" ht="12.75" hidden="false" customHeight="true" outlineLevel="0" collapsed="false">
      <c r="D318" s="51" t="n">
        <v>45002</v>
      </c>
      <c r="E318" s="52" t="s">
        <v>2170</v>
      </c>
      <c r="F318" s="52" t="s">
        <v>2215</v>
      </c>
      <c r="G318" s="52" t="s">
        <v>2216</v>
      </c>
    </row>
    <row r="319" customFormat="false" ht="12.75" hidden="false" customHeight="true" outlineLevel="0" collapsed="false">
      <c r="D319" s="51" t="n">
        <v>45002</v>
      </c>
      <c r="E319" s="52" t="s">
        <v>2170</v>
      </c>
      <c r="F319" s="52" t="s">
        <v>2217</v>
      </c>
      <c r="G319" s="52" t="s">
        <v>2218</v>
      </c>
    </row>
    <row r="320" customFormat="false" ht="12.75" hidden="false" customHeight="true" outlineLevel="0" collapsed="false">
      <c r="D320" s="51" t="n">
        <v>45002</v>
      </c>
      <c r="E320" s="52" t="s">
        <v>2170</v>
      </c>
      <c r="F320" s="52" t="s">
        <v>2219</v>
      </c>
      <c r="G320" s="52" t="s">
        <v>2220</v>
      </c>
    </row>
    <row r="321" customFormat="false" ht="12.75" hidden="false" customHeight="true" outlineLevel="0" collapsed="false">
      <c r="D321" s="51" t="n">
        <v>45002</v>
      </c>
      <c r="E321" s="52" t="s">
        <v>2170</v>
      </c>
      <c r="F321" s="52" t="s">
        <v>2221</v>
      </c>
      <c r="G321" s="52" t="s">
        <v>2222</v>
      </c>
    </row>
    <row r="322" customFormat="false" ht="12.75" hidden="false" customHeight="true" outlineLevel="0" collapsed="false">
      <c r="D322" s="51" t="n">
        <v>45002</v>
      </c>
      <c r="E322" s="52" t="s">
        <v>2170</v>
      </c>
      <c r="F322" s="52" t="s">
        <v>2223</v>
      </c>
      <c r="G322" s="52" t="s">
        <v>2224</v>
      </c>
    </row>
    <row r="323" customFormat="false" ht="12.75" hidden="false" customHeight="true" outlineLevel="0" collapsed="false">
      <c r="D323" s="51" t="n">
        <v>45002</v>
      </c>
      <c r="E323" s="52" t="s">
        <v>2170</v>
      </c>
      <c r="F323" s="52" t="s">
        <v>2225</v>
      </c>
      <c r="G323" s="52" t="s">
        <v>2226</v>
      </c>
    </row>
    <row r="324" customFormat="false" ht="12.75" hidden="false" customHeight="true" outlineLevel="0" collapsed="false">
      <c r="D324" s="51" t="n">
        <v>45002</v>
      </c>
      <c r="E324" s="52" t="s">
        <v>2170</v>
      </c>
      <c r="F324" s="52" t="s">
        <v>2227</v>
      </c>
      <c r="G324" s="52" t="s">
        <v>2228</v>
      </c>
    </row>
    <row r="325" customFormat="false" ht="12.75" hidden="false" customHeight="true" outlineLevel="0" collapsed="false">
      <c r="D325" s="51" t="n">
        <v>45002</v>
      </c>
      <c r="E325" s="52" t="s">
        <v>2170</v>
      </c>
      <c r="F325" s="52" t="s">
        <v>2229</v>
      </c>
      <c r="G325" s="52" t="s">
        <v>2230</v>
      </c>
    </row>
    <row r="326" customFormat="false" ht="12.75" hidden="false" customHeight="true" outlineLevel="0" collapsed="false">
      <c r="D326" s="51" t="n">
        <v>48002</v>
      </c>
      <c r="E326" s="52" t="s">
        <v>2231</v>
      </c>
      <c r="F326" s="52" t="s">
        <v>2232</v>
      </c>
      <c r="G326" s="52" t="s">
        <v>2233</v>
      </c>
    </row>
    <row r="327" customFormat="false" ht="12.75" hidden="false" customHeight="true" outlineLevel="0" collapsed="false">
      <c r="D327" s="51" t="n">
        <v>48002</v>
      </c>
      <c r="E327" s="52" t="s">
        <v>2231</v>
      </c>
      <c r="F327" s="52" t="s">
        <v>2234</v>
      </c>
      <c r="G327" s="52" t="s">
        <v>2235</v>
      </c>
    </row>
    <row r="328" customFormat="false" ht="12.75" hidden="false" customHeight="true" outlineLevel="0" collapsed="false">
      <c r="D328" s="51" t="n">
        <v>48002</v>
      </c>
      <c r="E328" s="52" t="s">
        <v>2231</v>
      </c>
      <c r="F328" s="52" t="s">
        <v>2236</v>
      </c>
      <c r="G328" s="52" t="s">
        <v>2237</v>
      </c>
    </row>
    <row r="329" customFormat="false" ht="12.75" hidden="false" customHeight="true" outlineLevel="0" collapsed="false">
      <c r="D329" s="51" t="n">
        <v>48002</v>
      </c>
      <c r="E329" s="52" t="s">
        <v>2231</v>
      </c>
      <c r="F329" s="52" t="s">
        <v>2238</v>
      </c>
      <c r="G329" s="52" t="s">
        <v>2239</v>
      </c>
    </row>
    <row r="330" customFormat="false" ht="12.75" hidden="false" customHeight="true" outlineLevel="0" collapsed="false">
      <c r="D330" s="51" t="n">
        <v>48002</v>
      </c>
      <c r="E330" s="52" t="s">
        <v>2231</v>
      </c>
      <c r="F330" s="52" t="s">
        <v>2240</v>
      </c>
      <c r="G330" s="52" t="s">
        <v>2241</v>
      </c>
    </row>
    <row r="331" customFormat="false" ht="12.75" hidden="false" customHeight="true" outlineLevel="0" collapsed="false">
      <c r="D331" s="51" t="n">
        <v>48002</v>
      </c>
      <c r="E331" s="52" t="s">
        <v>2231</v>
      </c>
      <c r="F331" s="52" t="s">
        <v>2242</v>
      </c>
      <c r="G331" s="52" t="s">
        <v>2243</v>
      </c>
    </row>
    <row r="332" customFormat="false" ht="12.75" hidden="false" customHeight="true" outlineLevel="0" collapsed="false">
      <c r="D332" s="51" t="n">
        <v>48002</v>
      </c>
      <c r="E332" s="52" t="s">
        <v>2231</v>
      </c>
      <c r="F332" s="52" t="s">
        <v>2244</v>
      </c>
      <c r="G332" s="52" t="s">
        <v>2245</v>
      </c>
    </row>
    <row r="333" customFormat="false" ht="12.75" hidden="false" customHeight="true" outlineLevel="0" collapsed="false">
      <c r="D333" s="51" t="n">
        <v>48002</v>
      </c>
      <c r="E333" s="52" t="s">
        <v>2231</v>
      </c>
      <c r="F333" s="52" t="s">
        <v>2246</v>
      </c>
      <c r="G333" s="52" t="s">
        <v>2247</v>
      </c>
    </row>
    <row r="334" customFormat="false" ht="12.75" hidden="false" customHeight="true" outlineLevel="0" collapsed="false">
      <c r="D334" s="51" t="n">
        <v>48002</v>
      </c>
      <c r="E334" s="52" t="s">
        <v>2231</v>
      </c>
      <c r="F334" s="52" t="s">
        <v>2248</v>
      </c>
      <c r="G334" s="52" t="s">
        <v>2249</v>
      </c>
    </row>
    <row r="335" customFormat="false" ht="12.75" hidden="false" customHeight="true" outlineLevel="0" collapsed="false">
      <c r="D335" s="51" t="n">
        <v>48002</v>
      </c>
      <c r="E335" s="52" t="s">
        <v>2231</v>
      </c>
      <c r="F335" s="52" t="s">
        <v>2250</v>
      </c>
      <c r="G335" s="52" t="s">
        <v>2251</v>
      </c>
    </row>
    <row r="336" customFormat="false" ht="12.75" hidden="false" customHeight="true" outlineLevel="0" collapsed="false">
      <c r="D336" s="51" t="n">
        <v>48002</v>
      </c>
      <c r="E336" s="52" t="s">
        <v>2231</v>
      </c>
      <c r="F336" s="52" t="s">
        <v>2252</v>
      </c>
      <c r="G336" s="52" t="s">
        <v>2253</v>
      </c>
    </row>
    <row r="337" customFormat="false" ht="12.75" hidden="false" customHeight="true" outlineLevel="0" collapsed="false">
      <c r="D337" s="51" t="n">
        <v>48002</v>
      </c>
      <c r="E337" s="52" t="s">
        <v>2231</v>
      </c>
      <c r="F337" s="52" t="s">
        <v>2254</v>
      </c>
      <c r="G337" s="52" t="s">
        <v>2255</v>
      </c>
    </row>
    <row r="338" customFormat="false" ht="12.75" hidden="false" customHeight="true" outlineLevel="0" collapsed="false">
      <c r="D338" s="51" t="n">
        <v>48002</v>
      </c>
      <c r="E338" s="52" t="s">
        <v>2231</v>
      </c>
      <c r="F338" s="52" t="s">
        <v>2256</v>
      </c>
      <c r="G338" s="52" t="s">
        <v>2257</v>
      </c>
    </row>
    <row r="339" customFormat="false" ht="12.75" hidden="false" customHeight="true" outlineLevel="0" collapsed="false">
      <c r="D339" s="51" t="n">
        <v>48002</v>
      </c>
      <c r="E339" s="52" t="s">
        <v>2231</v>
      </c>
      <c r="F339" s="52" t="s">
        <v>2258</v>
      </c>
      <c r="G339" s="52" t="s">
        <v>2259</v>
      </c>
    </row>
    <row r="340" customFormat="false" ht="12.75" hidden="false" customHeight="true" outlineLevel="0" collapsed="false">
      <c r="D340" s="51" t="n">
        <v>48003</v>
      </c>
      <c r="E340" s="52" t="s">
        <v>2260</v>
      </c>
      <c r="F340" s="52" t="s">
        <v>2261</v>
      </c>
      <c r="G340" s="52" t="s">
        <v>2262</v>
      </c>
    </row>
    <row r="341" customFormat="false" ht="12.75" hidden="false" customHeight="true" outlineLevel="0" collapsed="false">
      <c r="D341" s="51" t="n">
        <v>48003</v>
      </c>
      <c r="E341" s="52" t="s">
        <v>2260</v>
      </c>
      <c r="F341" s="52" t="s">
        <v>2263</v>
      </c>
      <c r="G341" s="52" t="s">
        <v>2264</v>
      </c>
    </row>
    <row r="342" customFormat="false" ht="12.75" hidden="false" customHeight="true" outlineLevel="0" collapsed="false">
      <c r="D342" s="51" t="n">
        <v>48003</v>
      </c>
      <c r="E342" s="52" t="s">
        <v>2260</v>
      </c>
      <c r="F342" s="52" t="s">
        <v>2265</v>
      </c>
      <c r="G342" s="52" t="s">
        <v>2266</v>
      </c>
    </row>
    <row r="343" customFormat="false" ht="12.75" hidden="false" customHeight="true" outlineLevel="0" collapsed="false">
      <c r="D343" s="51" t="n">
        <v>48003</v>
      </c>
      <c r="E343" s="52" t="s">
        <v>2260</v>
      </c>
      <c r="F343" s="52" t="s">
        <v>2267</v>
      </c>
      <c r="G343" s="52" t="s">
        <v>2268</v>
      </c>
    </row>
    <row r="344" customFormat="false" ht="12.75" hidden="false" customHeight="true" outlineLevel="0" collapsed="false">
      <c r="D344" s="51" t="n">
        <v>48003</v>
      </c>
      <c r="E344" s="52" t="s">
        <v>2260</v>
      </c>
      <c r="F344" s="52" t="s">
        <v>2269</v>
      </c>
      <c r="G344" s="52" t="s">
        <v>2270</v>
      </c>
    </row>
    <row r="345" customFormat="false" ht="12.75" hidden="false" customHeight="true" outlineLevel="0" collapsed="false">
      <c r="D345" s="51" t="n">
        <v>48003</v>
      </c>
      <c r="E345" s="52" t="s">
        <v>2260</v>
      </c>
      <c r="F345" s="52" t="s">
        <v>2271</v>
      </c>
      <c r="G345" s="52" t="s">
        <v>2272</v>
      </c>
    </row>
    <row r="346" customFormat="false" ht="12.75" hidden="false" customHeight="true" outlineLevel="0" collapsed="false">
      <c r="D346" s="51" t="n">
        <v>48003</v>
      </c>
      <c r="E346" s="52" t="s">
        <v>2260</v>
      </c>
      <c r="F346" s="52" t="s">
        <v>2273</v>
      </c>
      <c r="G346" s="52" t="s">
        <v>2274</v>
      </c>
    </row>
    <row r="347" customFormat="false" ht="12.75" hidden="false" customHeight="true" outlineLevel="0" collapsed="false">
      <c r="D347" s="51" t="n">
        <v>48003</v>
      </c>
      <c r="E347" s="52" t="s">
        <v>2260</v>
      </c>
      <c r="F347" s="52" t="s">
        <v>2275</v>
      </c>
      <c r="G347" s="52" t="s">
        <v>2276</v>
      </c>
    </row>
    <row r="348" customFormat="false" ht="12.75" hidden="false" customHeight="true" outlineLevel="0" collapsed="false">
      <c r="D348" s="51" t="n">
        <v>48003</v>
      </c>
      <c r="E348" s="52" t="s">
        <v>2260</v>
      </c>
      <c r="F348" s="52" t="s">
        <v>2277</v>
      </c>
      <c r="G348" s="52" t="s">
        <v>2278</v>
      </c>
    </row>
    <row r="349" customFormat="false" ht="12.75" hidden="false" customHeight="true" outlineLevel="0" collapsed="false">
      <c r="D349" s="51" t="n">
        <v>48003</v>
      </c>
      <c r="E349" s="52" t="s">
        <v>2260</v>
      </c>
      <c r="F349" s="52" t="s">
        <v>2279</v>
      </c>
      <c r="G349" s="52" t="s">
        <v>2280</v>
      </c>
    </row>
    <row r="350" customFormat="false" ht="12.75" hidden="false" customHeight="true" outlineLevel="0" collapsed="false">
      <c r="D350" s="51" t="n">
        <v>48003</v>
      </c>
      <c r="E350" s="52" t="s">
        <v>2260</v>
      </c>
      <c r="F350" s="52" t="s">
        <v>2281</v>
      </c>
      <c r="G350" s="52" t="s">
        <v>2282</v>
      </c>
    </row>
    <row r="351" customFormat="false" ht="12.75" hidden="false" customHeight="true" outlineLevel="0" collapsed="false">
      <c r="D351" s="51" t="n">
        <v>48003</v>
      </c>
      <c r="E351" s="52" t="s">
        <v>2260</v>
      </c>
      <c r="F351" s="52" t="s">
        <v>2283</v>
      </c>
      <c r="G351" s="52" t="s">
        <v>2284</v>
      </c>
    </row>
    <row r="352" customFormat="false" ht="12.75" hidden="false" customHeight="true" outlineLevel="0" collapsed="false">
      <c r="D352" s="51" t="n">
        <v>48003</v>
      </c>
      <c r="E352" s="52" t="s">
        <v>2260</v>
      </c>
      <c r="F352" s="52" t="s">
        <v>2285</v>
      </c>
      <c r="G352" s="52" t="s">
        <v>2286</v>
      </c>
    </row>
    <row r="353" customFormat="false" ht="12.75" hidden="false" customHeight="true" outlineLevel="0" collapsed="false">
      <c r="D353" s="51" t="n">
        <v>48003</v>
      </c>
      <c r="E353" s="52" t="s">
        <v>2260</v>
      </c>
      <c r="F353" s="52" t="s">
        <v>2287</v>
      </c>
      <c r="G353" s="52" t="s">
        <v>2288</v>
      </c>
    </row>
    <row r="354" customFormat="false" ht="12.75" hidden="false" customHeight="true" outlineLevel="0" collapsed="false">
      <c r="D354" s="51" t="n">
        <v>48003</v>
      </c>
      <c r="E354" s="52" t="s">
        <v>2260</v>
      </c>
      <c r="F354" s="52" t="s">
        <v>2289</v>
      </c>
      <c r="G354" s="52" t="s">
        <v>2290</v>
      </c>
    </row>
    <row r="355" customFormat="false" ht="12.75" hidden="false" customHeight="true" outlineLevel="0" collapsed="false">
      <c r="D355" s="51" t="n">
        <v>48003</v>
      </c>
      <c r="E355" s="52" t="s">
        <v>2260</v>
      </c>
      <c r="F355" s="52" t="s">
        <v>2291</v>
      </c>
      <c r="G355" s="52" t="s">
        <v>2292</v>
      </c>
    </row>
    <row r="356" customFormat="false" ht="12.75" hidden="false" customHeight="true" outlineLevel="0" collapsed="false">
      <c r="D356" s="51" t="n">
        <v>48003</v>
      </c>
      <c r="E356" s="52" t="s">
        <v>2260</v>
      </c>
      <c r="F356" s="52" t="s">
        <v>2293</v>
      </c>
      <c r="G356" s="52" t="s">
        <v>2151</v>
      </c>
    </row>
    <row r="357" customFormat="false" ht="12.75" hidden="false" customHeight="true" outlineLevel="0" collapsed="false">
      <c r="D357" s="51" t="n">
        <v>48003</v>
      </c>
      <c r="E357" s="52" t="s">
        <v>2260</v>
      </c>
      <c r="F357" s="52" t="s">
        <v>2294</v>
      </c>
      <c r="G357" s="52" t="s">
        <v>2295</v>
      </c>
    </row>
    <row r="358" customFormat="false" ht="12.75" hidden="false" customHeight="true" outlineLevel="0" collapsed="false">
      <c r="D358" s="51" t="n">
        <v>48003</v>
      </c>
      <c r="E358" s="52" t="s">
        <v>2260</v>
      </c>
      <c r="F358" s="52" t="s">
        <v>2296</v>
      </c>
      <c r="G358" s="52" t="s">
        <v>2297</v>
      </c>
    </row>
    <row r="359" customFormat="false" ht="12.75" hidden="false" customHeight="true" outlineLevel="0" collapsed="false">
      <c r="D359" s="51" t="n">
        <v>48003</v>
      </c>
      <c r="E359" s="52" t="s">
        <v>2260</v>
      </c>
      <c r="F359" s="52" t="s">
        <v>2298</v>
      </c>
      <c r="G359" s="52" t="s">
        <v>2299</v>
      </c>
    </row>
    <row r="360" customFormat="false" ht="12.75" hidden="false" customHeight="true" outlineLevel="0" collapsed="false">
      <c r="D360" s="51" t="n">
        <v>48003</v>
      </c>
      <c r="E360" s="52" t="s">
        <v>2260</v>
      </c>
      <c r="F360" s="52" t="s">
        <v>2300</v>
      </c>
      <c r="G360" s="52" t="s">
        <v>2301</v>
      </c>
    </row>
    <row r="361" customFormat="false" ht="12.75" hidden="false" customHeight="true" outlineLevel="0" collapsed="false">
      <c r="D361" s="51" t="n">
        <v>48003</v>
      </c>
      <c r="E361" s="52" t="s">
        <v>2260</v>
      </c>
      <c r="F361" s="52" t="s">
        <v>2302</v>
      </c>
      <c r="G361" s="52" t="s">
        <v>2303</v>
      </c>
    </row>
    <row r="362" customFormat="false" ht="12.75" hidden="false" customHeight="true" outlineLevel="0" collapsed="false">
      <c r="D362" s="51" t="n">
        <v>48003</v>
      </c>
      <c r="E362" s="52" t="s">
        <v>2260</v>
      </c>
      <c r="F362" s="52" t="s">
        <v>2304</v>
      </c>
      <c r="G362" s="52" t="s">
        <v>1819</v>
      </c>
    </row>
    <row r="363" customFormat="false" ht="12.75" hidden="false" customHeight="true" outlineLevel="0" collapsed="false">
      <c r="D363" s="51" t="n">
        <v>46003</v>
      </c>
      <c r="E363" s="52" t="s">
        <v>2305</v>
      </c>
      <c r="F363" s="52" t="s">
        <v>2306</v>
      </c>
      <c r="G363" s="52" t="s">
        <v>2307</v>
      </c>
    </row>
    <row r="364" customFormat="false" ht="12.75" hidden="false" customHeight="true" outlineLevel="0" collapsed="false">
      <c r="D364" s="51" t="n">
        <v>46003</v>
      </c>
      <c r="E364" s="52" t="s">
        <v>2305</v>
      </c>
      <c r="F364" s="52" t="s">
        <v>2308</v>
      </c>
      <c r="G364" s="52" t="s">
        <v>2309</v>
      </c>
    </row>
    <row r="365" customFormat="false" ht="12.75" hidden="false" customHeight="true" outlineLevel="0" collapsed="false">
      <c r="D365" s="51" t="n">
        <v>46003</v>
      </c>
      <c r="E365" s="52" t="s">
        <v>2305</v>
      </c>
      <c r="F365" s="52" t="s">
        <v>2310</v>
      </c>
      <c r="G365" s="52" t="s">
        <v>2311</v>
      </c>
    </row>
    <row r="366" customFormat="false" ht="12.75" hidden="false" customHeight="true" outlineLevel="0" collapsed="false">
      <c r="D366" s="51" t="n">
        <v>46003</v>
      </c>
      <c r="E366" s="52" t="s">
        <v>2305</v>
      </c>
      <c r="F366" s="52" t="s">
        <v>2312</v>
      </c>
      <c r="G366" s="52" t="s">
        <v>2313</v>
      </c>
    </row>
    <row r="367" customFormat="false" ht="12.75" hidden="false" customHeight="true" outlineLevel="0" collapsed="false">
      <c r="D367" s="51" t="n">
        <v>46003</v>
      </c>
      <c r="E367" s="52" t="s">
        <v>2305</v>
      </c>
      <c r="F367" s="52" t="s">
        <v>2314</v>
      </c>
      <c r="G367" s="52" t="s">
        <v>2315</v>
      </c>
    </row>
    <row r="368" customFormat="false" ht="12.75" hidden="false" customHeight="true" outlineLevel="0" collapsed="false">
      <c r="D368" s="51" t="n">
        <v>46003</v>
      </c>
      <c r="E368" s="52" t="s">
        <v>2305</v>
      </c>
      <c r="F368" s="52" t="s">
        <v>2316</v>
      </c>
      <c r="G368" s="52" t="s">
        <v>2317</v>
      </c>
    </row>
    <row r="369" customFormat="false" ht="12.75" hidden="false" customHeight="true" outlineLevel="0" collapsed="false">
      <c r="D369" s="51" t="n">
        <v>46003</v>
      </c>
      <c r="E369" s="52" t="s">
        <v>2305</v>
      </c>
      <c r="F369" s="52" t="s">
        <v>2318</v>
      </c>
      <c r="G369" s="52" t="s">
        <v>2319</v>
      </c>
    </row>
    <row r="370" customFormat="false" ht="12.75" hidden="false" customHeight="true" outlineLevel="0" collapsed="false">
      <c r="D370" s="51" t="n">
        <v>46003</v>
      </c>
      <c r="E370" s="52" t="s">
        <v>2305</v>
      </c>
      <c r="F370" s="52" t="s">
        <v>2320</v>
      </c>
      <c r="G370" s="52" t="s">
        <v>2321</v>
      </c>
    </row>
    <row r="371" customFormat="false" ht="12.75" hidden="false" customHeight="true" outlineLevel="0" collapsed="false">
      <c r="D371" s="51" t="n">
        <v>46003</v>
      </c>
      <c r="E371" s="52" t="s">
        <v>2305</v>
      </c>
      <c r="F371" s="52" t="s">
        <v>2322</v>
      </c>
      <c r="G371" s="52" t="s">
        <v>2323</v>
      </c>
    </row>
    <row r="372" customFormat="false" ht="12.75" hidden="false" customHeight="true" outlineLevel="0" collapsed="false">
      <c r="D372" s="51" t="n">
        <v>46003</v>
      </c>
      <c r="E372" s="52" t="s">
        <v>2305</v>
      </c>
      <c r="F372" s="52" t="s">
        <v>2324</v>
      </c>
      <c r="G372" s="52" t="s">
        <v>2325</v>
      </c>
    </row>
    <row r="373" customFormat="false" ht="12.75" hidden="false" customHeight="true" outlineLevel="0" collapsed="false">
      <c r="D373" s="51" t="n">
        <v>46003</v>
      </c>
      <c r="E373" s="52" t="s">
        <v>2305</v>
      </c>
      <c r="F373" s="52" t="s">
        <v>2326</v>
      </c>
      <c r="G373" s="52" t="s">
        <v>2327</v>
      </c>
    </row>
    <row r="374" customFormat="false" ht="12.75" hidden="false" customHeight="true" outlineLevel="0" collapsed="false">
      <c r="D374" s="51" t="n">
        <v>46003</v>
      </c>
      <c r="E374" s="52" t="s">
        <v>2305</v>
      </c>
      <c r="F374" s="52" t="s">
        <v>2328</v>
      </c>
      <c r="G374" s="52" t="s">
        <v>2329</v>
      </c>
    </row>
    <row r="375" customFormat="false" ht="12.75" hidden="false" customHeight="true" outlineLevel="0" collapsed="false">
      <c r="D375" s="51" t="n">
        <v>46003</v>
      </c>
      <c r="E375" s="52" t="s">
        <v>2305</v>
      </c>
      <c r="F375" s="52" t="s">
        <v>2330</v>
      </c>
      <c r="G375" s="52" t="s">
        <v>2331</v>
      </c>
    </row>
    <row r="376" customFormat="false" ht="12.75" hidden="false" customHeight="true" outlineLevel="0" collapsed="false">
      <c r="D376" s="51" t="n">
        <v>46003</v>
      </c>
      <c r="E376" s="52" t="s">
        <v>2305</v>
      </c>
      <c r="F376" s="52" t="s">
        <v>2332</v>
      </c>
      <c r="G376" s="52" t="s">
        <v>2333</v>
      </c>
    </row>
    <row r="377" customFormat="false" ht="12.75" hidden="false" customHeight="true" outlineLevel="0" collapsed="false">
      <c r="D377" s="51" t="n">
        <v>46003</v>
      </c>
      <c r="E377" s="52" t="s">
        <v>2305</v>
      </c>
      <c r="F377" s="52" t="s">
        <v>2334</v>
      </c>
      <c r="G377" s="52" t="s">
        <v>2335</v>
      </c>
    </row>
    <row r="378" customFormat="false" ht="12.75" hidden="false" customHeight="true" outlineLevel="0" collapsed="false">
      <c r="D378" s="51" t="n">
        <v>46003</v>
      </c>
      <c r="E378" s="52" t="s">
        <v>2305</v>
      </c>
      <c r="F378" s="52" t="s">
        <v>2336</v>
      </c>
      <c r="G378" s="52" t="s">
        <v>2337</v>
      </c>
    </row>
    <row r="379" customFormat="false" ht="12.75" hidden="false" customHeight="true" outlineLevel="0" collapsed="false">
      <c r="D379" s="51" t="n">
        <v>46003</v>
      </c>
      <c r="E379" s="52" t="s">
        <v>2305</v>
      </c>
      <c r="F379" s="52" t="s">
        <v>2338</v>
      </c>
      <c r="G379" s="52" t="s">
        <v>2339</v>
      </c>
    </row>
    <row r="380" customFormat="false" ht="12.75" hidden="false" customHeight="true" outlineLevel="0" collapsed="false">
      <c r="D380" s="51" t="n">
        <v>46003</v>
      </c>
      <c r="E380" s="52" t="s">
        <v>2305</v>
      </c>
      <c r="F380" s="52" t="s">
        <v>2340</v>
      </c>
      <c r="G380" s="52" t="s">
        <v>2341</v>
      </c>
    </row>
    <row r="381" customFormat="false" ht="12.75" hidden="false" customHeight="true" outlineLevel="0" collapsed="false">
      <c r="D381" s="51" t="n">
        <v>46003</v>
      </c>
      <c r="E381" s="52" t="s">
        <v>2305</v>
      </c>
      <c r="F381" s="52" t="s">
        <v>2342</v>
      </c>
      <c r="G381" s="52" t="s">
        <v>2343</v>
      </c>
    </row>
    <row r="382" customFormat="false" ht="12.75" hidden="false" customHeight="true" outlineLevel="0" collapsed="false">
      <c r="D382" s="51" t="n">
        <v>46003</v>
      </c>
      <c r="E382" s="52" t="s">
        <v>2305</v>
      </c>
      <c r="F382" s="52" t="s">
        <v>2344</v>
      </c>
      <c r="G382" s="52" t="s">
        <v>2345</v>
      </c>
    </row>
    <row r="383" customFormat="false" ht="12.75" hidden="false" customHeight="true" outlineLevel="0" collapsed="false">
      <c r="D383" s="51" t="n">
        <v>46003</v>
      </c>
      <c r="E383" s="52" t="s">
        <v>2305</v>
      </c>
      <c r="F383" s="52" t="s">
        <v>2346</v>
      </c>
      <c r="G383" s="52" t="s">
        <v>2347</v>
      </c>
    </row>
    <row r="384" customFormat="false" ht="12.75" hidden="false" customHeight="true" outlineLevel="0" collapsed="false">
      <c r="D384" s="51" t="n">
        <v>46003</v>
      </c>
      <c r="E384" s="52" t="s">
        <v>2305</v>
      </c>
      <c r="F384" s="52" t="s">
        <v>2348</v>
      </c>
      <c r="G384" s="52" t="s">
        <v>2349</v>
      </c>
    </row>
    <row r="385" customFormat="false" ht="12.75" hidden="false" customHeight="true" outlineLevel="0" collapsed="false">
      <c r="D385" s="51" t="n">
        <v>46003</v>
      </c>
      <c r="E385" s="52" t="s">
        <v>2305</v>
      </c>
      <c r="F385" s="52" t="s">
        <v>2350</v>
      </c>
      <c r="G385" s="52" t="s">
        <v>2351</v>
      </c>
    </row>
    <row r="386" customFormat="false" ht="12.75" hidden="false" customHeight="true" outlineLevel="0" collapsed="false">
      <c r="D386" s="51" t="n">
        <v>46003</v>
      </c>
      <c r="E386" s="52" t="s">
        <v>2305</v>
      </c>
      <c r="F386" s="52" t="s">
        <v>2352</v>
      </c>
      <c r="G386" s="52" t="s">
        <v>2353</v>
      </c>
    </row>
    <row r="387" customFormat="false" ht="12.75" hidden="false" customHeight="true" outlineLevel="0" collapsed="false">
      <c r="D387" s="51" t="n">
        <v>46003</v>
      </c>
      <c r="E387" s="52" t="s">
        <v>2305</v>
      </c>
      <c r="F387" s="52" t="s">
        <v>2354</v>
      </c>
      <c r="G387" s="52" t="s">
        <v>2355</v>
      </c>
    </row>
    <row r="388" customFormat="false" ht="12.75" hidden="false" customHeight="true" outlineLevel="0" collapsed="false">
      <c r="D388" s="51" t="n">
        <v>46003</v>
      </c>
      <c r="E388" s="52" t="s">
        <v>2305</v>
      </c>
      <c r="F388" s="52" t="s">
        <v>2356</v>
      </c>
      <c r="G388" s="52" t="s">
        <v>2357</v>
      </c>
    </row>
    <row r="389" customFormat="false" ht="12.75" hidden="false" customHeight="true" outlineLevel="0" collapsed="false">
      <c r="D389" s="51" t="n">
        <v>46003</v>
      </c>
      <c r="E389" s="52" t="s">
        <v>2305</v>
      </c>
      <c r="F389" s="52" t="s">
        <v>2358</v>
      </c>
      <c r="G389" s="52" t="s">
        <v>2359</v>
      </c>
    </row>
    <row r="390" customFormat="false" ht="12.75" hidden="false" customHeight="true" outlineLevel="0" collapsed="false">
      <c r="D390" s="51" t="n">
        <v>46003</v>
      </c>
      <c r="E390" s="52" t="s">
        <v>2305</v>
      </c>
      <c r="F390" s="52" t="s">
        <v>2360</v>
      </c>
      <c r="G390" s="52" t="s">
        <v>2361</v>
      </c>
    </row>
    <row r="391" customFormat="false" ht="12.75" hidden="false" customHeight="true" outlineLevel="0" collapsed="false">
      <c r="D391" s="51" t="n">
        <v>46003</v>
      </c>
      <c r="E391" s="52" t="s">
        <v>2305</v>
      </c>
      <c r="F391" s="52" t="s">
        <v>2362</v>
      </c>
      <c r="G391" s="52" t="s">
        <v>2363</v>
      </c>
    </row>
    <row r="392" customFormat="false" ht="12.75" hidden="false" customHeight="true" outlineLevel="0" collapsed="false">
      <c r="D392" s="51" t="n">
        <v>46003</v>
      </c>
      <c r="E392" s="52" t="s">
        <v>2305</v>
      </c>
      <c r="F392" s="52" t="s">
        <v>2364</v>
      </c>
      <c r="G392" s="52" t="s">
        <v>2365</v>
      </c>
    </row>
    <row r="393" customFormat="false" ht="12.75" hidden="false" customHeight="true" outlineLevel="0" collapsed="false">
      <c r="D393" s="51" t="n">
        <v>46003</v>
      </c>
      <c r="E393" s="52" t="s">
        <v>2305</v>
      </c>
      <c r="F393" s="52" t="s">
        <v>2366</v>
      </c>
      <c r="G393" s="52" t="s">
        <v>2367</v>
      </c>
    </row>
    <row r="394" customFormat="false" ht="12.75" hidden="false" customHeight="true" outlineLevel="0" collapsed="false">
      <c r="D394" s="51" t="n">
        <v>46003</v>
      </c>
      <c r="E394" s="52" t="s">
        <v>2305</v>
      </c>
      <c r="F394" s="52" t="s">
        <v>2368</v>
      </c>
      <c r="G394" s="52" t="s">
        <v>2369</v>
      </c>
    </row>
    <row r="395" customFormat="false" ht="12.75" hidden="false" customHeight="true" outlineLevel="0" collapsed="false">
      <c r="D395" s="51" t="n">
        <v>51004</v>
      </c>
      <c r="E395" s="52" t="s">
        <v>2370</v>
      </c>
      <c r="F395" s="52" t="s">
        <v>2371</v>
      </c>
      <c r="G395" s="52" t="s">
        <v>2372</v>
      </c>
    </row>
    <row r="396" customFormat="false" ht="12.75" hidden="false" customHeight="true" outlineLevel="0" collapsed="false">
      <c r="D396" s="51" t="n">
        <v>51004</v>
      </c>
      <c r="E396" s="52" t="s">
        <v>2370</v>
      </c>
      <c r="F396" s="52" t="s">
        <v>2373</v>
      </c>
      <c r="G396" s="52" t="s">
        <v>2374</v>
      </c>
    </row>
    <row r="397" customFormat="false" ht="12.75" hidden="false" customHeight="true" outlineLevel="0" collapsed="false">
      <c r="D397" s="51" t="n">
        <v>51004</v>
      </c>
      <c r="E397" s="52" t="s">
        <v>2370</v>
      </c>
      <c r="F397" s="52" t="s">
        <v>2375</v>
      </c>
      <c r="G397" s="52" t="s">
        <v>1608</v>
      </c>
    </row>
    <row r="398" customFormat="false" ht="12.75" hidden="false" customHeight="true" outlineLevel="0" collapsed="false">
      <c r="D398" s="51" t="n">
        <v>51004</v>
      </c>
      <c r="E398" s="52" t="s">
        <v>2370</v>
      </c>
      <c r="F398" s="52" t="s">
        <v>2376</v>
      </c>
      <c r="G398" s="52" t="s">
        <v>2377</v>
      </c>
    </row>
    <row r="399" customFormat="false" ht="12.75" hidden="false" customHeight="true" outlineLevel="0" collapsed="false">
      <c r="D399" s="51" t="n">
        <v>51004</v>
      </c>
      <c r="E399" s="52" t="s">
        <v>2370</v>
      </c>
      <c r="F399" s="52" t="s">
        <v>2378</v>
      </c>
      <c r="G399" s="52" t="s">
        <v>2379</v>
      </c>
    </row>
    <row r="400" customFormat="false" ht="12.75" hidden="false" customHeight="true" outlineLevel="0" collapsed="false">
      <c r="D400" s="51" t="n">
        <v>51004</v>
      </c>
      <c r="E400" s="52" t="s">
        <v>2370</v>
      </c>
      <c r="F400" s="52" t="s">
        <v>2380</v>
      </c>
      <c r="G400" s="52" t="s">
        <v>2381</v>
      </c>
    </row>
    <row r="401" customFormat="false" ht="12.75" hidden="false" customHeight="true" outlineLevel="0" collapsed="false">
      <c r="D401" s="51" t="n">
        <v>51004</v>
      </c>
      <c r="E401" s="52" t="s">
        <v>2370</v>
      </c>
      <c r="F401" s="52" t="s">
        <v>2382</v>
      </c>
      <c r="G401" s="52" t="s">
        <v>2383</v>
      </c>
    </row>
    <row r="402" customFormat="false" ht="12.75" hidden="false" customHeight="true" outlineLevel="0" collapsed="false">
      <c r="D402" s="51" t="n">
        <v>51004</v>
      </c>
      <c r="E402" s="52" t="s">
        <v>2370</v>
      </c>
      <c r="F402" s="52" t="s">
        <v>2384</v>
      </c>
      <c r="G402" s="52" t="s">
        <v>2385</v>
      </c>
    </row>
    <row r="403" customFormat="false" ht="12.75" hidden="false" customHeight="true" outlineLevel="0" collapsed="false">
      <c r="D403" s="51" t="n">
        <v>51004</v>
      </c>
      <c r="E403" s="52" t="s">
        <v>2370</v>
      </c>
      <c r="F403" s="52" t="s">
        <v>2386</v>
      </c>
      <c r="G403" s="52" t="s">
        <v>2387</v>
      </c>
    </row>
    <row r="404" customFormat="false" ht="12.75" hidden="false" customHeight="true" outlineLevel="0" collapsed="false">
      <c r="D404" s="51" t="n">
        <v>51004</v>
      </c>
      <c r="E404" s="52" t="s">
        <v>2370</v>
      </c>
      <c r="F404" s="52" t="s">
        <v>2388</v>
      </c>
      <c r="G404" s="52" t="s">
        <v>2389</v>
      </c>
    </row>
    <row r="405" customFormat="false" ht="12.75" hidden="false" customHeight="true" outlineLevel="0" collapsed="false">
      <c r="D405" s="51" t="n">
        <v>51004</v>
      </c>
      <c r="E405" s="52" t="s">
        <v>2370</v>
      </c>
      <c r="F405" s="52" t="s">
        <v>2390</v>
      </c>
      <c r="G405" s="52" t="s">
        <v>2391</v>
      </c>
    </row>
    <row r="406" customFormat="false" ht="12.75" hidden="false" customHeight="true" outlineLevel="0" collapsed="false">
      <c r="D406" s="51" t="n">
        <v>51004</v>
      </c>
      <c r="E406" s="52" t="s">
        <v>2370</v>
      </c>
      <c r="F406" s="52" t="s">
        <v>2392</v>
      </c>
      <c r="G406" s="52" t="s">
        <v>2393</v>
      </c>
    </row>
    <row r="407" customFormat="false" ht="12.75" hidden="false" customHeight="true" outlineLevel="0" collapsed="false">
      <c r="D407" s="51" t="n">
        <v>51004</v>
      </c>
      <c r="E407" s="52" t="s">
        <v>2370</v>
      </c>
      <c r="F407" s="52" t="s">
        <v>2394</v>
      </c>
      <c r="G407" s="52" t="s">
        <v>2395</v>
      </c>
    </row>
    <row r="408" customFormat="false" ht="12.75" hidden="false" customHeight="true" outlineLevel="0" collapsed="false">
      <c r="D408" s="51" t="n">
        <v>51004</v>
      </c>
      <c r="E408" s="52" t="s">
        <v>2370</v>
      </c>
      <c r="F408" s="52" t="s">
        <v>2396</v>
      </c>
      <c r="G408" s="52" t="s">
        <v>2397</v>
      </c>
    </row>
    <row r="409" customFormat="false" ht="12.75" hidden="false" customHeight="true" outlineLevel="0" collapsed="false">
      <c r="D409" s="51" t="n">
        <v>51004</v>
      </c>
      <c r="E409" s="52" t="s">
        <v>2370</v>
      </c>
      <c r="F409" s="52" t="s">
        <v>2398</v>
      </c>
      <c r="G409" s="52" t="s">
        <v>2399</v>
      </c>
    </row>
    <row r="410" customFormat="false" ht="12.75" hidden="false" customHeight="true" outlineLevel="0" collapsed="false">
      <c r="D410" s="51" t="n">
        <v>51004</v>
      </c>
      <c r="E410" s="52" t="s">
        <v>2370</v>
      </c>
      <c r="F410" s="52" t="s">
        <v>2400</v>
      </c>
      <c r="G410" s="52" t="s">
        <v>2401</v>
      </c>
    </row>
    <row r="411" customFormat="false" ht="12.75" hidden="false" customHeight="true" outlineLevel="0" collapsed="false">
      <c r="D411" s="51" t="n">
        <v>51004</v>
      </c>
      <c r="E411" s="52" t="s">
        <v>2370</v>
      </c>
      <c r="F411" s="52" t="s">
        <v>2402</v>
      </c>
      <c r="G411" s="52" t="s">
        <v>2403</v>
      </c>
    </row>
    <row r="412" customFormat="false" ht="12.75" hidden="false" customHeight="true" outlineLevel="0" collapsed="false">
      <c r="D412" s="51" t="n">
        <v>51004</v>
      </c>
      <c r="E412" s="52" t="s">
        <v>2370</v>
      </c>
      <c r="F412" s="52" t="s">
        <v>2404</v>
      </c>
      <c r="G412" s="52" t="s">
        <v>2405</v>
      </c>
    </row>
    <row r="413" customFormat="false" ht="12.75" hidden="false" customHeight="true" outlineLevel="0" collapsed="false">
      <c r="D413" s="51" t="n">
        <v>51004</v>
      </c>
      <c r="E413" s="52" t="s">
        <v>2370</v>
      </c>
      <c r="F413" s="52" t="s">
        <v>2406</v>
      </c>
      <c r="G413" s="52" t="s">
        <v>2407</v>
      </c>
    </row>
    <row r="414" customFormat="false" ht="12.75" hidden="false" customHeight="true" outlineLevel="0" collapsed="false">
      <c r="D414" s="51" t="n">
        <v>51004</v>
      </c>
      <c r="E414" s="52" t="s">
        <v>2370</v>
      </c>
      <c r="F414" s="52" t="s">
        <v>2408</v>
      </c>
      <c r="G414" s="52" t="s">
        <v>2409</v>
      </c>
    </row>
    <row r="415" customFormat="false" ht="12.75" hidden="false" customHeight="true" outlineLevel="0" collapsed="false">
      <c r="D415" s="51" t="n">
        <v>51004</v>
      </c>
      <c r="E415" s="52" t="s">
        <v>2370</v>
      </c>
      <c r="F415" s="52" t="s">
        <v>2410</v>
      </c>
      <c r="G415" s="52" t="s">
        <v>2411</v>
      </c>
    </row>
    <row r="416" customFormat="false" ht="12.75" hidden="false" customHeight="true" outlineLevel="0" collapsed="false">
      <c r="D416" s="51" t="n">
        <v>51004</v>
      </c>
      <c r="E416" s="52" t="s">
        <v>2370</v>
      </c>
      <c r="F416" s="52" t="s">
        <v>2412</v>
      </c>
      <c r="G416" s="52" t="s">
        <v>2413</v>
      </c>
    </row>
    <row r="417" customFormat="false" ht="12.75" hidden="false" customHeight="true" outlineLevel="0" collapsed="false">
      <c r="D417" s="51" t="n">
        <v>51004</v>
      </c>
      <c r="E417" s="52" t="s">
        <v>2370</v>
      </c>
      <c r="F417" s="52" t="s">
        <v>2414</v>
      </c>
      <c r="G417" s="52" t="s">
        <v>2415</v>
      </c>
    </row>
    <row r="418" customFormat="false" ht="12.75" hidden="false" customHeight="true" outlineLevel="0" collapsed="false">
      <c r="D418" s="51" t="n">
        <v>49001</v>
      </c>
      <c r="E418" s="52" t="s">
        <v>2416</v>
      </c>
      <c r="F418" s="52" t="s">
        <v>2417</v>
      </c>
      <c r="G418" s="52" t="s">
        <v>2418</v>
      </c>
    </row>
    <row r="419" customFormat="false" ht="12.75" hidden="false" customHeight="true" outlineLevel="0" collapsed="false">
      <c r="D419" s="51" t="n">
        <v>49001</v>
      </c>
      <c r="E419" s="52" t="s">
        <v>2416</v>
      </c>
      <c r="F419" s="52" t="s">
        <v>2419</v>
      </c>
      <c r="G419" s="52" t="s">
        <v>2420</v>
      </c>
    </row>
    <row r="420" customFormat="false" ht="12.75" hidden="false" customHeight="true" outlineLevel="0" collapsed="false">
      <c r="D420" s="51" t="n">
        <v>49001</v>
      </c>
      <c r="E420" s="52" t="s">
        <v>2416</v>
      </c>
      <c r="F420" s="52" t="s">
        <v>2421</v>
      </c>
      <c r="G420" s="52" t="s">
        <v>2422</v>
      </c>
    </row>
    <row r="421" customFormat="false" ht="12.75" hidden="false" customHeight="true" outlineLevel="0" collapsed="false">
      <c r="D421" s="51" t="n">
        <v>49001</v>
      </c>
      <c r="E421" s="52" t="s">
        <v>2416</v>
      </c>
      <c r="F421" s="52" t="s">
        <v>2423</v>
      </c>
      <c r="G421" s="52" t="s">
        <v>2424</v>
      </c>
    </row>
    <row r="422" customFormat="false" ht="12.75" hidden="false" customHeight="true" outlineLevel="0" collapsed="false">
      <c r="D422" s="51" t="n">
        <v>49001</v>
      </c>
      <c r="E422" s="52" t="s">
        <v>2416</v>
      </c>
      <c r="F422" s="52" t="s">
        <v>2425</v>
      </c>
      <c r="G422" s="52" t="s">
        <v>2426</v>
      </c>
    </row>
    <row r="423" customFormat="false" ht="12.75" hidden="false" customHeight="true" outlineLevel="0" collapsed="false">
      <c r="D423" s="51" t="n">
        <v>49001</v>
      </c>
      <c r="E423" s="52" t="s">
        <v>2416</v>
      </c>
      <c r="F423" s="52" t="s">
        <v>2427</v>
      </c>
      <c r="G423" s="52" t="s">
        <v>2428</v>
      </c>
    </row>
    <row r="424" customFormat="false" ht="12.75" hidden="false" customHeight="true" outlineLevel="0" collapsed="false">
      <c r="D424" s="51" t="n">
        <v>49001</v>
      </c>
      <c r="E424" s="52" t="s">
        <v>2416</v>
      </c>
      <c r="F424" s="52" t="s">
        <v>2429</v>
      </c>
      <c r="G424" s="52" t="s">
        <v>2430</v>
      </c>
    </row>
    <row r="425" customFormat="false" ht="12.75" hidden="false" customHeight="true" outlineLevel="0" collapsed="false">
      <c r="D425" s="51" t="n">
        <v>50001</v>
      </c>
      <c r="E425" s="52" t="s">
        <v>2431</v>
      </c>
      <c r="F425" s="52" t="s">
        <v>2432</v>
      </c>
      <c r="G425" s="52" t="s">
        <v>2433</v>
      </c>
    </row>
    <row r="426" customFormat="false" ht="12.75" hidden="false" customHeight="true" outlineLevel="0" collapsed="false">
      <c r="D426" s="51" t="n">
        <v>50001</v>
      </c>
      <c r="E426" s="52" t="s">
        <v>2431</v>
      </c>
      <c r="F426" s="52" t="s">
        <v>2434</v>
      </c>
      <c r="G426" s="52" t="s">
        <v>2435</v>
      </c>
    </row>
    <row r="427" customFormat="false" ht="12.75" hidden="false" customHeight="true" outlineLevel="0" collapsed="false">
      <c r="D427" s="51" t="n">
        <v>50001</v>
      </c>
      <c r="E427" s="52" t="s">
        <v>2431</v>
      </c>
      <c r="F427" s="52" t="s">
        <v>2436</v>
      </c>
      <c r="G427" s="52" t="s">
        <v>2437</v>
      </c>
    </row>
    <row r="428" customFormat="false" ht="12.75" hidden="false" customHeight="true" outlineLevel="0" collapsed="false">
      <c r="D428" s="51" t="n">
        <v>50001</v>
      </c>
      <c r="E428" s="52" t="s">
        <v>2431</v>
      </c>
      <c r="F428" s="52" t="s">
        <v>2438</v>
      </c>
      <c r="G428" s="52" t="s">
        <v>2439</v>
      </c>
    </row>
    <row r="429" customFormat="false" ht="12.75" hidden="false" customHeight="true" outlineLevel="0" collapsed="false">
      <c r="D429" s="51" t="n">
        <v>50001</v>
      </c>
      <c r="E429" s="52" t="s">
        <v>2431</v>
      </c>
      <c r="F429" s="52" t="s">
        <v>2440</v>
      </c>
      <c r="G429" s="52" t="s">
        <v>2441</v>
      </c>
    </row>
    <row r="430" customFormat="false" ht="12.75" hidden="false" customHeight="true" outlineLevel="0" collapsed="false">
      <c r="D430" s="51" t="n">
        <v>50001</v>
      </c>
      <c r="E430" s="52" t="s">
        <v>2431</v>
      </c>
      <c r="F430" s="52" t="s">
        <v>2442</v>
      </c>
      <c r="G430" s="52" t="s">
        <v>2443</v>
      </c>
    </row>
    <row r="431" customFormat="false" ht="12.75" hidden="false" customHeight="true" outlineLevel="0" collapsed="false">
      <c r="D431" s="51" t="n">
        <v>50001</v>
      </c>
      <c r="E431" s="52" t="s">
        <v>2431</v>
      </c>
      <c r="F431" s="52" t="s">
        <v>2444</v>
      </c>
      <c r="G431" s="52" t="s">
        <v>2445</v>
      </c>
    </row>
    <row r="432" customFormat="false" ht="12.75" hidden="false" customHeight="true" outlineLevel="0" collapsed="false">
      <c r="D432" s="51" t="n">
        <v>50001</v>
      </c>
      <c r="E432" s="52" t="s">
        <v>2431</v>
      </c>
      <c r="F432" s="52" t="s">
        <v>2446</v>
      </c>
      <c r="G432" s="52" t="s">
        <v>2447</v>
      </c>
    </row>
    <row r="433" customFormat="false" ht="12.75" hidden="false" customHeight="true" outlineLevel="0" collapsed="false">
      <c r="D433" s="51" t="n">
        <v>50001</v>
      </c>
      <c r="E433" s="52" t="s">
        <v>2431</v>
      </c>
      <c r="F433" s="52" t="s">
        <v>2448</v>
      </c>
      <c r="G433" s="52" t="s">
        <v>2449</v>
      </c>
    </row>
    <row r="434" customFormat="false" ht="12.75" hidden="false" customHeight="true" outlineLevel="0" collapsed="false">
      <c r="D434" s="51" t="n">
        <v>50001</v>
      </c>
      <c r="E434" s="52" t="s">
        <v>2431</v>
      </c>
      <c r="F434" s="52" t="s">
        <v>2450</v>
      </c>
      <c r="G434" s="52" t="s">
        <v>2451</v>
      </c>
    </row>
    <row r="435" customFormat="false" ht="12.75" hidden="false" customHeight="true" outlineLevel="0" collapsed="false">
      <c r="D435" s="51" t="n">
        <v>50001</v>
      </c>
      <c r="E435" s="52" t="s">
        <v>2431</v>
      </c>
      <c r="F435" s="52" t="s">
        <v>2452</v>
      </c>
      <c r="G435" s="52" t="s">
        <v>2453</v>
      </c>
    </row>
    <row r="436" customFormat="false" ht="12.75" hidden="false" customHeight="true" outlineLevel="0" collapsed="false">
      <c r="D436" s="51" t="n">
        <v>46004</v>
      </c>
      <c r="E436" s="52" t="s">
        <v>2454</v>
      </c>
      <c r="F436" s="52" t="s">
        <v>2455</v>
      </c>
      <c r="G436" s="52" t="s">
        <v>2456</v>
      </c>
    </row>
    <row r="437" customFormat="false" ht="12.75" hidden="false" customHeight="true" outlineLevel="0" collapsed="false">
      <c r="D437" s="51" t="n">
        <v>46004</v>
      </c>
      <c r="E437" s="52" t="s">
        <v>2454</v>
      </c>
      <c r="F437" s="52" t="s">
        <v>2457</v>
      </c>
      <c r="G437" s="52" t="s">
        <v>2458</v>
      </c>
    </row>
    <row r="438" customFormat="false" ht="12.75" hidden="false" customHeight="true" outlineLevel="0" collapsed="false">
      <c r="D438" s="51" t="n">
        <v>46004</v>
      </c>
      <c r="E438" s="52" t="s">
        <v>2454</v>
      </c>
      <c r="F438" s="52" t="s">
        <v>2459</v>
      </c>
      <c r="G438" s="52" t="s">
        <v>2460</v>
      </c>
    </row>
    <row r="439" customFormat="false" ht="12.75" hidden="false" customHeight="true" outlineLevel="0" collapsed="false">
      <c r="D439" s="51" t="n">
        <v>46004</v>
      </c>
      <c r="E439" s="52" t="s">
        <v>2454</v>
      </c>
      <c r="F439" s="52" t="s">
        <v>2461</v>
      </c>
      <c r="G439" s="52" t="s">
        <v>2462</v>
      </c>
    </row>
    <row r="440" customFormat="false" ht="12.75" hidden="false" customHeight="true" outlineLevel="0" collapsed="false">
      <c r="D440" s="51" t="n">
        <v>46004</v>
      </c>
      <c r="E440" s="52" t="s">
        <v>2454</v>
      </c>
      <c r="F440" s="52" t="s">
        <v>2463</v>
      </c>
      <c r="G440" s="52" t="s">
        <v>2464</v>
      </c>
    </row>
    <row r="441" customFormat="false" ht="12.75" hidden="false" customHeight="true" outlineLevel="0" collapsed="false">
      <c r="D441" s="51" t="n">
        <v>46004</v>
      </c>
      <c r="E441" s="52" t="s">
        <v>2454</v>
      </c>
      <c r="F441" s="52" t="s">
        <v>2465</v>
      </c>
      <c r="G441" s="52" t="s">
        <v>2466</v>
      </c>
    </row>
    <row r="442" customFormat="false" ht="12.75" hidden="false" customHeight="true" outlineLevel="0" collapsed="false">
      <c r="D442" s="51" t="n">
        <v>46004</v>
      </c>
      <c r="E442" s="52" t="s">
        <v>2454</v>
      </c>
      <c r="F442" s="52" t="s">
        <v>2467</v>
      </c>
      <c r="G442" s="52" t="s">
        <v>1993</v>
      </c>
    </row>
    <row r="443" customFormat="false" ht="12.75" hidden="false" customHeight="true" outlineLevel="0" collapsed="false">
      <c r="D443" s="51" t="n">
        <v>46004</v>
      </c>
      <c r="E443" s="52" t="s">
        <v>2454</v>
      </c>
      <c r="F443" s="52" t="s">
        <v>2468</v>
      </c>
      <c r="G443" s="52" t="s">
        <v>2469</v>
      </c>
    </row>
    <row r="444" customFormat="false" ht="12.75" hidden="false" customHeight="true" outlineLevel="0" collapsed="false">
      <c r="D444" s="51" t="n">
        <v>46004</v>
      </c>
      <c r="E444" s="52" t="s">
        <v>2454</v>
      </c>
      <c r="F444" s="52" t="s">
        <v>2470</v>
      </c>
      <c r="G444" s="52" t="s">
        <v>2471</v>
      </c>
    </row>
    <row r="445" customFormat="false" ht="12.75" hidden="false" customHeight="true" outlineLevel="0" collapsed="false">
      <c r="D445" s="51" t="n">
        <v>46004</v>
      </c>
      <c r="E445" s="52" t="s">
        <v>2454</v>
      </c>
      <c r="F445" s="52" t="s">
        <v>2472</v>
      </c>
      <c r="G445" s="52" t="s">
        <v>2473</v>
      </c>
    </row>
    <row r="446" customFormat="false" ht="12.75" hidden="false" customHeight="true" outlineLevel="0" collapsed="false">
      <c r="D446" s="51" t="n">
        <v>46004</v>
      </c>
      <c r="E446" s="52" t="s">
        <v>2454</v>
      </c>
      <c r="F446" s="52" t="s">
        <v>2474</v>
      </c>
      <c r="G446" s="52" t="s">
        <v>2475</v>
      </c>
    </row>
    <row r="447" customFormat="false" ht="12.75" hidden="false" customHeight="true" outlineLevel="0" collapsed="false">
      <c r="D447" s="51" t="n">
        <v>46004</v>
      </c>
      <c r="E447" s="52" t="s">
        <v>2454</v>
      </c>
      <c r="F447" s="52" t="s">
        <v>2476</v>
      </c>
      <c r="G447" s="52" t="s">
        <v>2477</v>
      </c>
    </row>
    <row r="448" customFormat="false" ht="12.75" hidden="false" customHeight="true" outlineLevel="0" collapsed="false">
      <c r="D448" s="51" t="n">
        <v>46004</v>
      </c>
      <c r="E448" s="52" t="s">
        <v>2454</v>
      </c>
      <c r="F448" s="52" t="s">
        <v>2478</v>
      </c>
      <c r="G448" s="52" t="s">
        <v>2479</v>
      </c>
    </row>
    <row r="449" customFormat="false" ht="12.75" hidden="false" customHeight="true" outlineLevel="0" collapsed="false">
      <c r="D449" s="51" t="n">
        <v>46004</v>
      </c>
      <c r="E449" s="52" t="s">
        <v>2454</v>
      </c>
      <c r="F449" s="52" t="s">
        <v>2480</v>
      </c>
      <c r="G449" s="52" t="s">
        <v>2481</v>
      </c>
    </row>
    <row r="450" customFormat="false" ht="12.75" hidden="false" customHeight="true" outlineLevel="0" collapsed="false">
      <c r="D450" s="51" t="n">
        <v>46004</v>
      </c>
      <c r="E450" s="52" t="s">
        <v>2454</v>
      </c>
      <c r="F450" s="52" t="s">
        <v>2482</v>
      </c>
      <c r="G450" s="52" t="s">
        <v>2483</v>
      </c>
    </row>
    <row r="451" customFormat="false" ht="12.75" hidden="false" customHeight="true" outlineLevel="0" collapsed="false">
      <c r="D451" s="51" t="n">
        <v>46004</v>
      </c>
      <c r="E451" s="52" t="s">
        <v>2454</v>
      </c>
      <c r="F451" s="52" t="s">
        <v>2484</v>
      </c>
      <c r="G451" s="52" t="s">
        <v>2485</v>
      </c>
    </row>
    <row r="452" customFormat="false" ht="12.75" hidden="false" customHeight="true" outlineLevel="0" collapsed="false">
      <c r="D452" s="51" t="n">
        <v>46004</v>
      </c>
      <c r="E452" s="52" t="s">
        <v>2454</v>
      </c>
      <c r="F452" s="52" t="s">
        <v>2486</v>
      </c>
      <c r="G452" s="52" t="s">
        <v>2487</v>
      </c>
    </row>
    <row r="453" customFormat="false" ht="12.75" hidden="false" customHeight="true" outlineLevel="0" collapsed="false">
      <c r="D453" s="51" t="n">
        <v>46004</v>
      </c>
      <c r="E453" s="52" t="s">
        <v>2454</v>
      </c>
      <c r="F453" s="52" t="s">
        <v>2488</v>
      </c>
      <c r="G453" s="52" t="s">
        <v>2489</v>
      </c>
    </row>
    <row r="454" customFormat="false" ht="12.75" hidden="false" customHeight="true" outlineLevel="0" collapsed="false">
      <c r="D454" s="51" t="n">
        <v>46004</v>
      </c>
      <c r="E454" s="52" t="s">
        <v>2454</v>
      </c>
      <c r="F454" s="52" t="s">
        <v>2490</v>
      </c>
      <c r="G454" s="52" t="s">
        <v>2491</v>
      </c>
    </row>
    <row r="455" customFormat="false" ht="12.75" hidden="false" customHeight="true" outlineLevel="0" collapsed="false">
      <c r="D455" s="51" t="n">
        <v>46004</v>
      </c>
      <c r="E455" s="52" t="s">
        <v>2454</v>
      </c>
      <c r="F455" s="52" t="s">
        <v>2492</v>
      </c>
      <c r="G455" s="52" t="s">
        <v>2493</v>
      </c>
    </row>
    <row r="456" customFormat="false" ht="12.75" hidden="false" customHeight="true" outlineLevel="0" collapsed="false">
      <c r="D456" s="51" t="n">
        <v>46004</v>
      </c>
      <c r="E456" s="52" t="s">
        <v>2454</v>
      </c>
      <c r="F456" s="52" t="s">
        <v>2494</v>
      </c>
      <c r="G456" s="52" t="s">
        <v>2495</v>
      </c>
    </row>
    <row r="457" customFormat="false" ht="12.75" hidden="false" customHeight="true" outlineLevel="0" collapsed="false">
      <c r="D457" s="51" t="n">
        <v>46004</v>
      </c>
      <c r="E457" s="52" t="s">
        <v>2454</v>
      </c>
      <c r="F457" s="52" t="s">
        <v>2496</v>
      </c>
      <c r="G457" s="52" t="s">
        <v>2497</v>
      </c>
    </row>
    <row r="458" customFormat="false" ht="12.75" hidden="false" customHeight="true" outlineLevel="0" collapsed="false">
      <c r="D458" s="51" t="n">
        <v>46004</v>
      </c>
      <c r="E458" s="52" t="s">
        <v>2454</v>
      </c>
      <c r="F458" s="52" t="s">
        <v>2498</v>
      </c>
      <c r="G458" s="52" t="s">
        <v>2499</v>
      </c>
    </row>
    <row r="459" customFormat="false" ht="12.75" hidden="false" customHeight="true" outlineLevel="0" collapsed="false">
      <c r="D459" s="51" t="n">
        <v>46004</v>
      </c>
      <c r="E459" s="52" t="s">
        <v>2454</v>
      </c>
      <c r="F459" s="52" t="s">
        <v>2500</v>
      </c>
      <c r="G459" s="52" t="s">
        <v>2501</v>
      </c>
    </row>
    <row r="460" customFormat="false" ht="12.75" hidden="false" customHeight="true" outlineLevel="0" collapsed="false">
      <c r="D460" s="51" t="n">
        <v>46004</v>
      </c>
      <c r="E460" s="52" t="s">
        <v>2454</v>
      </c>
      <c r="F460" s="52" t="s">
        <v>2502</v>
      </c>
      <c r="G460" s="52" t="s">
        <v>2503</v>
      </c>
    </row>
    <row r="461" customFormat="false" ht="12.75" hidden="false" customHeight="true" outlineLevel="0" collapsed="false">
      <c r="D461" s="51" t="n">
        <v>46004</v>
      </c>
      <c r="E461" s="52" t="s">
        <v>2454</v>
      </c>
      <c r="F461" s="52" t="s">
        <v>2504</v>
      </c>
      <c r="G461" s="52" t="s">
        <v>2505</v>
      </c>
    </row>
    <row r="462" customFormat="false" ht="12.75" hidden="false" customHeight="true" outlineLevel="0" collapsed="false">
      <c r="D462" s="51" t="n">
        <v>46004</v>
      </c>
      <c r="E462" s="52" t="s">
        <v>2454</v>
      </c>
      <c r="F462" s="52" t="s">
        <v>2506</v>
      </c>
      <c r="G462" s="52" t="s">
        <v>2507</v>
      </c>
    </row>
    <row r="463" customFormat="false" ht="12.75" hidden="false" customHeight="true" outlineLevel="0" collapsed="false">
      <c r="D463" s="51" t="n">
        <v>46004</v>
      </c>
      <c r="E463" s="52" t="s">
        <v>2454</v>
      </c>
      <c r="F463" s="52" t="s">
        <v>2508</v>
      </c>
      <c r="G463" s="52" t="s">
        <v>2509</v>
      </c>
    </row>
    <row r="464" customFormat="false" ht="12.75" hidden="false" customHeight="true" outlineLevel="0" collapsed="false">
      <c r="D464" s="51" t="n">
        <v>46004</v>
      </c>
      <c r="E464" s="52" t="s">
        <v>2454</v>
      </c>
      <c r="F464" s="52" t="s">
        <v>2510</v>
      </c>
      <c r="G464" s="52" t="s">
        <v>2511</v>
      </c>
    </row>
    <row r="465" customFormat="false" ht="12.75" hidden="false" customHeight="true" outlineLevel="0" collapsed="false">
      <c r="D465" s="51" t="n">
        <v>46004</v>
      </c>
      <c r="E465" s="52" t="s">
        <v>2454</v>
      </c>
      <c r="F465" s="52" t="s">
        <v>2512</v>
      </c>
      <c r="G465" s="52" t="s">
        <v>2513</v>
      </c>
    </row>
    <row r="466" customFormat="false" ht="12.75" hidden="false" customHeight="true" outlineLevel="0" collapsed="false">
      <c r="D466" s="51" t="n">
        <v>46004</v>
      </c>
      <c r="E466" s="52" t="s">
        <v>2454</v>
      </c>
      <c r="F466" s="52" t="s">
        <v>2514</v>
      </c>
      <c r="G466" s="52" t="s">
        <v>2515</v>
      </c>
    </row>
    <row r="467" customFormat="false" ht="12.75" hidden="false" customHeight="true" outlineLevel="0" collapsed="false">
      <c r="D467" s="51" t="n">
        <v>48004</v>
      </c>
      <c r="E467" s="52" t="s">
        <v>2516</v>
      </c>
      <c r="F467" s="52" t="s">
        <v>2517</v>
      </c>
      <c r="G467" s="52" t="s">
        <v>2518</v>
      </c>
    </row>
    <row r="468" customFormat="false" ht="12.75" hidden="false" customHeight="true" outlineLevel="0" collapsed="false">
      <c r="D468" s="51" t="n">
        <v>48004</v>
      </c>
      <c r="E468" s="52" t="s">
        <v>2516</v>
      </c>
      <c r="F468" s="52" t="s">
        <v>2519</v>
      </c>
      <c r="G468" s="52" t="s">
        <v>2520</v>
      </c>
    </row>
    <row r="469" customFormat="false" ht="12.75" hidden="false" customHeight="true" outlineLevel="0" collapsed="false">
      <c r="D469" s="51" t="n">
        <v>48004</v>
      </c>
      <c r="E469" s="52" t="s">
        <v>2516</v>
      </c>
      <c r="F469" s="52" t="s">
        <v>2521</v>
      </c>
      <c r="G469" s="52" t="s">
        <v>2522</v>
      </c>
    </row>
    <row r="470" customFormat="false" ht="12.75" hidden="false" customHeight="true" outlineLevel="0" collapsed="false">
      <c r="D470" s="51" t="n">
        <v>48004</v>
      </c>
      <c r="E470" s="52" t="s">
        <v>2516</v>
      </c>
      <c r="F470" s="52" t="s">
        <v>2523</v>
      </c>
      <c r="G470" s="52" t="s">
        <v>2524</v>
      </c>
    </row>
    <row r="471" customFormat="false" ht="12.75" hidden="false" customHeight="true" outlineLevel="0" collapsed="false">
      <c r="D471" s="51" t="n">
        <v>48004</v>
      </c>
      <c r="E471" s="52" t="s">
        <v>2516</v>
      </c>
      <c r="F471" s="52" t="s">
        <v>2525</v>
      </c>
      <c r="G471" s="52" t="s">
        <v>2526</v>
      </c>
    </row>
    <row r="472" customFormat="false" ht="12.75" hidden="false" customHeight="true" outlineLevel="0" collapsed="false">
      <c r="D472" s="51" t="n">
        <v>48004</v>
      </c>
      <c r="E472" s="52" t="s">
        <v>2516</v>
      </c>
      <c r="F472" s="52" t="s">
        <v>2527</v>
      </c>
      <c r="G472" s="52" t="s">
        <v>2528</v>
      </c>
    </row>
    <row r="473" customFormat="false" ht="12.75" hidden="false" customHeight="true" outlineLevel="0" collapsed="false">
      <c r="D473" s="51" t="n">
        <v>48004</v>
      </c>
      <c r="E473" s="52" t="s">
        <v>2516</v>
      </c>
      <c r="F473" s="52" t="s">
        <v>2529</v>
      </c>
      <c r="G473" s="52" t="s">
        <v>2530</v>
      </c>
    </row>
    <row r="474" customFormat="false" ht="12.75" hidden="false" customHeight="true" outlineLevel="0" collapsed="false">
      <c r="D474" s="51" t="n">
        <v>48004</v>
      </c>
      <c r="E474" s="52" t="s">
        <v>2516</v>
      </c>
      <c r="F474" s="52" t="s">
        <v>2531</v>
      </c>
      <c r="G474" s="52" t="s">
        <v>2532</v>
      </c>
    </row>
    <row r="475" customFormat="false" ht="12.75" hidden="false" customHeight="true" outlineLevel="0" collapsed="false">
      <c r="D475" s="51" t="n">
        <v>48004</v>
      </c>
      <c r="E475" s="52" t="s">
        <v>2516</v>
      </c>
      <c r="F475" s="52" t="s">
        <v>2533</v>
      </c>
      <c r="G475" s="52" t="s">
        <v>2534</v>
      </c>
    </row>
    <row r="476" customFormat="false" ht="12.75" hidden="false" customHeight="true" outlineLevel="0" collapsed="false">
      <c r="D476" s="51" t="n">
        <v>48004</v>
      </c>
      <c r="E476" s="52" t="s">
        <v>2516</v>
      </c>
      <c r="F476" s="52" t="s">
        <v>2535</v>
      </c>
      <c r="G476" s="52" t="s">
        <v>2536</v>
      </c>
    </row>
    <row r="477" customFormat="false" ht="12.75" hidden="false" customHeight="true" outlineLevel="0" collapsed="false">
      <c r="D477" s="51" t="n">
        <v>48004</v>
      </c>
      <c r="E477" s="52" t="s">
        <v>2516</v>
      </c>
      <c r="F477" s="52" t="s">
        <v>2537</v>
      </c>
      <c r="G477" s="52" t="s">
        <v>2538</v>
      </c>
    </row>
    <row r="478" customFormat="false" ht="12.75" hidden="false" customHeight="true" outlineLevel="0" collapsed="false">
      <c r="D478" s="51" t="n">
        <v>48004</v>
      </c>
      <c r="E478" s="52" t="s">
        <v>2516</v>
      </c>
      <c r="F478" s="52" t="s">
        <v>2539</v>
      </c>
      <c r="G478" s="52" t="s">
        <v>2540</v>
      </c>
    </row>
    <row r="479" customFormat="false" ht="12.75" hidden="false" customHeight="true" outlineLevel="0" collapsed="false">
      <c r="D479" s="51" t="n">
        <v>48004</v>
      </c>
      <c r="E479" s="52" t="s">
        <v>2516</v>
      </c>
      <c r="F479" s="52" t="s">
        <v>2541</v>
      </c>
      <c r="G479" s="52" t="s">
        <v>2542</v>
      </c>
    </row>
    <row r="480" customFormat="false" ht="12.75" hidden="false" customHeight="true" outlineLevel="0" collapsed="false">
      <c r="D480" s="51" t="n">
        <v>48004</v>
      </c>
      <c r="E480" s="52" t="s">
        <v>2516</v>
      </c>
      <c r="F480" s="52" t="s">
        <v>2543</v>
      </c>
      <c r="G480" s="52" t="s">
        <v>2544</v>
      </c>
    </row>
    <row r="481" customFormat="false" ht="12.75" hidden="false" customHeight="true" outlineLevel="0" collapsed="false">
      <c r="D481" s="51" t="n">
        <v>48004</v>
      </c>
      <c r="E481" s="52" t="s">
        <v>2516</v>
      </c>
      <c r="F481" s="52" t="s">
        <v>2545</v>
      </c>
      <c r="G481" s="52" t="s">
        <v>2546</v>
      </c>
    </row>
    <row r="482" customFormat="false" ht="12.75" hidden="false" customHeight="true" outlineLevel="0" collapsed="false">
      <c r="D482" s="51" t="n">
        <v>48004</v>
      </c>
      <c r="E482" s="52" t="s">
        <v>2516</v>
      </c>
      <c r="F482" s="52" t="s">
        <v>2547</v>
      </c>
      <c r="G482" s="52" t="s">
        <v>2116</v>
      </c>
    </row>
    <row r="483" customFormat="false" ht="12.75" hidden="false" customHeight="true" outlineLevel="0" collapsed="false">
      <c r="D483" s="51" t="n">
        <v>48004</v>
      </c>
      <c r="E483" s="52" t="s">
        <v>2516</v>
      </c>
      <c r="F483" s="52" t="s">
        <v>2548</v>
      </c>
      <c r="G483" s="52" t="s">
        <v>2549</v>
      </c>
    </row>
    <row r="484" customFormat="false" ht="12.75" hidden="false" customHeight="true" outlineLevel="0" collapsed="false">
      <c r="D484" s="51" t="n">
        <v>48004</v>
      </c>
      <c r="E484" s="52" t="s">
        <v>2516</v>
      </c>
      <c r="F484" s="52" t="s">
        <v>2550</v>
      </c>
      <c r="G484" s="52" t="s">
        <v>2551</v>
      </c>
    </row>
    <row r="485" customFormat="false" ht="12.75" hidden="false" customHeight="true" outlineLevel="0" collapsed="false">
      <c r="D485" s="51" t="n">
        <v>48004</v>
      </c>
      <c r="E485" s="52" t="s">
        <v>2516</v>
      </c>
      <c r="F485" s="52" t="s">
        <v>2552</v>
      </c>
      <c r="G485" s="52" t="s">
        <v>2553</v>
      </c>
    </row>
    <row r="486" customFormat="false" ht="12.75" hidden="false" customHeight="true" outlineLevel="0" collapsed="false">
      <c r="D486" s="51" t="n">
        <v>48004</v>
      </c>
      <c r="E486" s="52" t="s">
        <v>2516</v>
      </c>
      <c r="F486" s="52" t="s">
        <v>2554</v>
      </c>
      <c r="G486" s="52" t="s">
        <v>2555</v>
      </c>
    </row>
    <row r="487" customFormat="false" ht="12.75" hidden="false" customHeight="true" outlineLevel="0" collapsed="false">
      <c r="D487" s="51" t="n">
        <v>48004</v>
      </c>
      <c r="E487" s="52" t="s">
        <v>2516</v>
      </c>
      <c r="F487" s="52" t="s">
        <v>2556</v>
      </c>
      <c r="G487" s="52" t="s">
        <v>2557</v>
      </c>
    </row>
    <row r="488" customFormat="false" ht="12.75" hidden="false" customHeight="true" outlineLevel="0" collapsed="false">
      <c r="D488" s="51" t="n">
        <v>48004</v>
      </c>
      <c r="E488" s="52" t="s">
        <v>2516</v>
      </c>
      <c r="F488" s="52" t="s">
        <v>2558</v>
      </c>
      <c r="G488" s="52" t="s">
        <v>2559</v>
      </c>
    </row>
    <row r="489" customFormat="false" ht="12.75" hidden="false" customHeight="true" outlineLevel="0" collapsed="false">
      <c r="D489" s="51" t="n">
        <v>48004</v>
      </c>
      <c r="E489" s="52" t="s">
        <v>2516</v>
      </c>
      <c r="F489" s="52" t="s">
        <v>2560</v>
      </c>
      <c r="G489" s="52" t="s">
        <v>2561</v>
      </c>
    </row>
    <row r="490" customFormat="false" ht="12.75" hidden="false" customHeight="true" outlineLevel="0" collapsed="false">
      <c r="D490" s="51" t="n">
        <v>48004</v>
      </c>
      <c r="E490" s="52" t="s">
        <v>2516</v>
      </c>
      <c r="F490" s="52" t="s">
        <v>2562</v>
      </c>
      <c r="G490" s="52" t="s">
        <v>2563</v>
      </c>
    </row>
    <row r="491" customFormat="false" ht="12.75" hidden="false" customHeight="true" outlineLevel="0" collapsed="false">
      <c r="D491" s="51" t="n">
        <v>48004</v>
      </c>
      <c r="E491" s="52" t="s">
        <v>2516</v>
      </c>
      <c r="F491" s="52" t="s">
        <v>2564</v>
      </c>
      <c r="G491" s="52" t="s">
        <v>2565</v>
      </c>
    </row>
    <row r="492" customFormat="false" ht="12.75" hidden="false" customHeight="true" outlineLevel="0" collapsed="false">
      <c r="D492" s="51" t="n">
        <v>48004</v>
      </c>
      <c r="E492" s="52" t="s">
        <v>2516</v>
      </c>
      <c r="F492" s="52" t="s">
        <v>2566</v>
      </c>
      <c r="G492" s="52" t="s">
        <v>2567</v>
      </c>
    </row>
    <row r="493" customFormat="false" ht="12.75" hidden="false" customHeight="true" outlineLevel="0" collapsed="false">
      <c r="D493" s="51" t="n">
        <v>48004</v>
      </c>
      <c r="E493" s="52" t="s">
        <v>2516</v>
      </c>
      <c r="F493" s="52" t="s">
        <v>2568</v>
      </c>
      <c r="G493" s="52" t="s">
        <v>2569</v>
      </c>
    </row>
    <row r="494" customFormat="false" ht="12.75" hidden="false" customHeight="true" outlineLevel="0" collapsed="false">
      <c r="D494" s="51" t="n">
        <v>48004</v>
      </c>
      <c r="E494" s="52" t="s">
        <v>2516</v>
      </c>
      <c r="F494" s="52" t="s">
        <v>2570</v>
      </c>
      <c r="G494" s="52" t="s">
        <v>2571</v>
      </c>
    </row>
    <row r="495" customFormat="false" ht="12.75" hidden="false" customHeight="true" outlineLevel="0" collapsed="false">
      <c r="D495" s="51" t="n">
        <v>48004</v>
      </c>
      <c r="E495" s="52" t="s">
        <v>2516</v>
      </c>
      <c r="F495" s="52" t="s">
        <v>2572</v>
      </c>
      <c r="G495" s="52" t="s">
        <v>2573</v>
      </c>
    </row>
    <row r="496" customFormat="false" ht="12.75" hidden="false" customHeight="true" outlineLevel="0" collapsed="false">
      <c r="D496" s="51" t="n">
        <v>48004</v>
      </c>
      <c r="E496" s="52" t="s">
        <v>2516</v>
      </c>
      <c r="F496" s="52" t="s">
        <v>2574</v>
      </c>
      <c r="G496" s="52" t="s">
        <v>2575</v>
      </c>
    </row>
    <row r="497" customFormat="false" ht="12.75" hidden="false" customHeight="true" outlineLevel="0" collapsed="false">
      <c r="D497" s="51" t="n">
        <v>48004</v>
      </c>
      <c r="E497" s="52" t="s">
        <v>2516</v>
      </c>
      <c r="F497" s="52" t="s">
        <v>2576</v>
      </c>
      <c r="G497" s="52" t="s">
        <v>2577</v>
      </c>
    </row>
    <row r="498" customFormat="false" ht="12.75" hidden="false" customHeight="true" outlineLevel="0" collapsed="false">
      <c r="D498" s="51" t="n">
        <v>48004</v>
      </c>
      <c r="E498" s="52" t="s">
        <v>2516</v>
      </c>
      <c r="F498" s="52" t="s">
        <v>2578</v>
      </c>
      <c r="G498" s="52" t="s">
        <v>2579</v>
      </c>
    </row>
    <row r="499" customFormat="false" ht="12.75" hidden="false" customHeight="true" outlineLevel="0" collapsed="false">
      <c r="D499" s="51" t="n">
        <v>48004</v>
      </c>
      <c r="E499" s="52" t="s">
        <v>2516</v>
      </c>
      <c r="F499" s="52" t="s">
        <v>2580</v>
      </c>
      <c r="G499" s="52" t="s">
        <v>2581</v>
      </c>
    </row>
    <row r="500" customFormat="false" ht="12.75" hidden="false" customHeight="true" outlineLevel="0" collapsed="false">
      <c r="D500" s="51" t="n">
        <v>48004</v>
      </c>
      <c r="E500" s="52" t="s">
        <v>2516</v>
      </c>
      <c r="F500" s="52" t="s">
        <v>2582</v>
      </c>
      <c r="G500" s="52" t="s">
        <v>2583</v>
      </c>
    </row>
    <row r="501" customFormat="false" ht="12.75" hidden="false" customHeight="true" outlineLevel="0" collapsed="false">
      <c r="D501" s="51" t="n">
        <v>48004</v>
      </c>
      <c r="E501" s="52" t="s">
        <v>2516</v>
      </c>
      <c r="F501" s="52" t="s">
        <v>2584</v>
      </c>
      <c r="G501" s="52" t="s">
        <v>2585</v>
      </c>
    </row>
    <row r="502" customFormat="false" ht="12.75" hidden="false" customHeight="true" outlineLevel="0" collapsed="false">
      <c r="D502" s="51" t="n">
        <v>48004</v>
      </c>
      <c r="E502" s="52" t="s">
        <v>2516</v>
      </c>
      <c r="F502" s="52" t="s">
        <v>2586</v>
      </c>
      <c r="G502" s="52" t="s">
        <v>2587</v>
      </c>
    </row>
    <row r="503" customFormat="false" ht="12.75" hidden="false" customHeight="true" outlineLevel="0" collapsed="false">
      <c r="D503" s="51" t="n">
        <v>48004</v>
      </c>
      <c r="E503" s="52" t="s">
        <v>2516</v>
      </c>
      <c r="F503" s="52" t="s">
        <v>2588</v>
      </c>
      <c r="G503" s="52" t="s">
        <v>2589</v>
      </c>
    </row>
    <row r="504" customFormat="false" ht="12.75" hidden="false" customHeight="true" outlineLevel="0" collapsed="false">
      <c r="D504" s="51" t="n">
        <v>48004</v>
      </c>
      <c r="E504" s="52" t="s">
        <v>2516</v>
      </c>
      <c r="F504" s="52" t="s">
        <v>2590</v>
      </c>
      <c r="G504" s="52" t="s">
        <v>2591</v>
      </c>
    </row>
    <row r="505" customFormat="false" ht="12.75" hidden="false" customHeight="true" outlineLevel="0" collapsed="false">
      <c r="D505" s="51" t="n">
        <v>51005</v>
      </c>
      <c r="E505" s="52" t="s">
        <v>2592</v>
      </c>
      <c r="F505" s="52" t="s">
        <v>2593</v>
      </c>
      <c r="G505" s="52" t="s">
        <v>2594</v>
      </c>
    </row>
    <row r="506" customFormat="false" ht="12.75" hidden="false" customHeight="true" outlineLevel="0" collapsed="false">
      <c r="D506" s="51" t="n">
        <v>51005</v>
      </c>
      <c r="E506" s="52" t="s">
        <v>2592</v>
      </c>
      <c r="F506" s="52" t="s">
        <v>2595</v>
      </c>
      <c r="G506" s="52" t="s">
        <v>2596</v>
      </c>
    </row>
    <row r="507" customFormat="false" ht="12.75" hidden="false" customHeight="true" outlineLevel="0" collapsed="false">
      <c r="D507" s="51" t="n">
        <v>51005</v>
      </c>
      <c r="E507" s="52" t="s">
        <v>2592</v>
      </c>
      <c r="F507" s="52" t="s">
        <v>2597</v>
      </c>
      <c r="G507" s="52" t="s">
        <v>2598</v>
      </c>
    </row>
    <row r="508" customFormat="false" ht="12.75" hidden="false" customHeight="true" outlineLevel="0" collapsed="false">
      <c r="D508" s="51" t="n">
        <v>51005</v>
      </c>
      <c r="E508" s="52" t="s">
        <v>2592</v>
      </c>
      <c r="F508" s="52" t="s">
        <v>2599</v>
      </c>
      <c r="G508" s="52" t="s">
        <v>2600</v>
      </c>
    </row>
    <row r="509" customFormat="false" ht="12.75" hidden="false" customHeight="true" outlineLevel="0" collapsed="false">
      <c r="D509" s="51" t="n">
        <v>51005</v>
      </c>
      <c r="E509" s="52" t="s">
        <v>2592</v>
      </c>
      <c r="F509" s="52" t="s">
        <v>2601</v>
      </c>
      <c r="G509" s="52" t="s">
        <v>2602</v>
      </c>
    </row>
    <row r="510" customFormat="false" ht="12.75" hidden="false" customHeight="true" outlineLevel="0" collapsed="false">
      <c r="D510" s="51" t="n">
        <v>51005</v>
      </c>
      <c r="E510" s="52" t="s">
        <v>2592</v>
      </c>
      <c r="F510" s="52" t="s">
        <v>2603</v>
      </c>
      <c r="G510" s="52" t="s">
        <v>2604</v>
      </c>
    </row>
    <row r="511" customFormat="false" ht="12.75" hidden="false" customHeight="true" outlineLevel="0" collapsed="false">
      <c r="D511" s="51" t="n">
        <v>51005</v>
      </c>
      <c r="E511" s="52" t="s">
        <v>2592</v>
      </c>
      <c r="F511" s="52" t="s">
        <v>2605</v>
      </c>
      <c r="G511" s="52" t="s">
        <v>2606</v>
      </c>
    </row>
    <row r="512" customFormat="false" ht="12.75" hidden="false" customHeight="true" outlineLevel="0" collapsed="false">
      <c r="D512" s="51" t="n">
        <v>51005</v>
      </c>
      <c r="E512" s="52" t="s">
        <v>2592</v>
      </c>
      <c r="F512" s="52" t="s">
        <v>2607</v>
      </c>
      <c r="G512" s="52" t="s">
        <v>2608</v>
      </c>
    </row>
    <row r="513" customFormat="false" ht="12.75" hidden="false" customHeight="true" outlineLevel="0" collapsed="false">
      <c r="D513" s="51" t="n">
        <v>51005</v>
      </c>
      <c r="E513" s="52" t="s">
        <v>2592</v>
      </c>
      <c r="F513" s="52" t="s">
        <v>2609</v>
      </c>
      <c r="G513" s="52" t="s">
        <v>2610</v>
      </c>
    </row>
    <row r="514" customFormat="false" ht="12.75" hidden="false" customHeight="true" outlineLevel="0" collapsed="false">
      <c r="D514" s="51" t="n">
        <v>51005</v>
      </c>
      <c r="E514" s="52" t="s">
        <v>2592</v>
      </c>
      <c r="F514" s="52" t="s">
        <v>2611</v>
      </c>
      <c r="G514" s="52" t="s">
        <v>2612</v>
      </c>
    </row>
    <row r="515" customFormat="false" ht="12.75" hidden="false" customHeight="true" outlineLevel="0" collapsed="false">
      <c r="D515" s="51" t="n">
        <v>51005</v>
      </c>
      <c r="E515" s="52" t="s">
        <v>2592</v>
      </c>
      <c r="F515" s="52" t="s">
        <v>2613</v>
      </c>
      <c r="G515" s="52" t="s">
        <v>2614</v>
      </c>
    </row>
    <row r="516" customFormat="false" ht="12.75" hidden="false" customHeight="true" outlineLevel="0" collapsed="false">
      <c r="D516" s="51" t="n">
        <v>51005</v>
      </c>
      <c r="E516" s="52" t="s">
        <v>2592</v>
      </c>
      <c r="F516" s="52" t="s">
        <v>2615</v>
      </c>
      <c r="G516" s="52" t="s">
        <v>2616</v>
      </c>
    </row>
    <row r="517" customFormat="false" ht="12.75" hidden="false" customHeight="true" outlineLevel="0" collapsed="false">
      <c r="D517" s="51" t="n">
        <v>51005</v>
      </c>
      <c r="E517" s="52" t="s">
        <v>2592</v>
      </c>
      <c r="F517" s="52" t="s">
        <v>2617</v>
      </c>
      <c r="G517" s="52" t="s">
        <v>2618</v>
      </c>
    </row>
    <row r="518" customFormat="false" ht="12.75" hidden="false" customHeight="true" outlineLevel="0" collapsed="false">
      <c r="D518" s="51" t="n">
        <v>51005</v>
      </c>
      <c r="E518" s="52" t="s">
        <v>2592</v>
      </c>
      <c r="F518" s="52" t="s">
        <v>2619</v>
      </c>
      <c r="G518" s="52" t="s">
        <v>2620</v>
      </c>
    </row>
    <row r="519" customFormat="false" ht="12.75" hidden="false" customHeight="true" outlineLevel="0" collapsed="false">
      <c r="D519" s="51" t="n">
        <v>51005</v>
      </c>
      <c r="E519" s="52" t="s">
        <v>2592</v>
      </c>
      <c r="F519" s="52" t="s">
        <v>2621</v>
      </c>
      <c r="G519" s="52" t="s">
        <v>2622</v>
      </c>
    </row>
    <row r="520" customFormat="false" ht="12.75" hidden="false" customHeight="true" outlineLevel="0" collapsed="false">
      <c r="D520" s="51" t="n">
        <v>51005</v>
      </c>
      <c r="E520" s="52" t="s">
        <v>2592</v>
      </c>
      <c r="F520" s="52" t="s">
        <v>2623</v>
      </c>
      <c r="G520" s="52" t="s">
        <v>2624</v>
      </c>
    </row>
    <row r="521" customFormat="false" ht="12.75" hidden="false" customHeight="true" outlineLevel="0" collapsed="false">
      <c r="D521" s="51" t="n">
        <v>51005</v>
      </c>
      <c r="E521" s="52" t="s">
        <v>2592</v>
      </c>
      <c r="F521" s="52" t="s">
        <v>2625</v>
      </c>
      <c r="G521" s="52" t="s">
        <v>2626</v>
      </c>
    </row>
    <row r="522" customFormat="false" ht="12.75" hidden="false" customHeight="true" outlineLevel="0" collapsed="false">
      <c r="D522" s="51" t="n">
        <v>51005</v>
      </c>
      <c r="E522" s="52" t="s">
        <v>2592</v>
      </c>
      <c r="F522" s="52" t="s">
        <v>2627</v>
      </c>
      <c r="G522" s="52" t="s">
        <v>2628</v>
      </c>
    </row>
    <row r="523" customFormat="false" ht="12.75" hidden="false" customHeight="true" outlineLevel="0" collapsed="false">
      <c r="D523" s="51" t="n">
        <v>51005</v>
      </c>
      <c r="E523" s="52" t="s">
        <v>2592</v>
      </c>
      <c r="F523" s="52" t="s">
        <v>2629</v>
      </c>
      <c r="G523" s="52" t="s">
        <v>2630</v>
      </c>
    </row>
    <row r="524" customFormat="false" ht="12.75" hidden="false" customHeight="true" outlineLevel="0" collapsed="false">
      <c r="D524" s="51" t="n">
        <v>51005</v>
      </c>
      <c r="E524" s="52" t="s">
        <v>2592</v>
      </c>
      <c r="F524" s="52" t="s">
        <v>2631</v>
      </c>
      <c r="G524" s="52" t="s">
        <v>2632</v>
      </c>
    </row>
    <row r="525" customFormat="false" ht="12.75" hidden="false" customHeight="true" outlineLevel="0" collapsed="false">
      <c r="D525" s="51" t="n">
        <v>51005</v>
      </c>
      <c r="E525" s="52" t="s">
        <v>2592</v>
      </c>
      <c r="F525" s="52" t="s">
        <v>2633</v>
      </c>
      <c r="G525" s="52" t="s">
        <v>2634</v>
      </c>
    </row>
    <row r="526" customFormat="false" ht="12.75" hidden="false" customHeight="true" outlineLevel="0" collapsed="false">
      <c r="D526" s="51" t="n">
        <v>51005</v>
      </c>
      <c r="E526" s="52" t="s">
        <v>2592</v>
      </c>
      <c r="F526" s="52" t="s">
        <v>2635</v>
      </c>
      <c r="G526" s="52" t="s">
        <v>2636</v>
      </c>
    </row>
    <row r="527" customFormat="false" ht="12.75" hidden="false" customHeight="true" outlineLevel="0" collapsed="false">
      <c r="D527" s="51" t="n">
        <v>51005</v>
      </c>
      <c r="E527" s="52" t="s">
        <v>2592</v>
      </c>
      <c r="F527" s="52" t="s">
        <v>2637</v>
      </c>
      <c r="G527" s="52" t="s">
        <v>2638</v>
      </c>
    </row>
    <row r="528" customFormat="false" ht="12.75" hidden="false" customHeight="true" outlineLevel="0" collapsed="false">
      <c r="D528" s="51" t="n">
        <v>51005</v>
      </c>
      <c r="E528" s="52" t="s">
        <v>2592</v>
      </c>
      <c r="F528" s="52" t="s">
        <v>2639</v>
      </c>
      <c r="G528" s="52" t="s">
        <v>2640</v>
      </c>
    </row>
    <row r="529" customFormat="false" ht="12.75" hidden="false" customHeight="true" outlineLevel="0" collapsed="false">
      <c r="D529" s="51" t="n">
        <v>51005</v>
      </c>
      <c r="E529" s="52" t="s">
        <v>2592</v>
      </c>
      <c r="F529" s="52" t="s">
        <v>2641</v>
      </c>
      <c r="G529" s="52" t="s">
        <v>2642</v>
      </c>
    </row>
    <row r="530" customFormat="false" ht="12.75" hidden="false" customHeight="true" outlineLevel="0" collapsed="false">
      <c r="D530" s="51" t="n">
        <v>51005</v>
      </c>
      <c r="E530" s="52" t="s">
        <v>2592</v>
      </c>
      <c r="F530" s="52" t="s">
        <v>2643</v>
      </c>
      <c r="G530" s="52" t="s">
        <v>2644</v>
      </c>
    </row>
    <row r="531" customFormat="false" ht="12.75" hidden="false" customHeight="true" outlineLevel="0" collapsed="false">
      <c r="D531" s="51" t="n">
        <v>51005</v>
      </c>
      <c r="E531" s="52" t="s">
        <v>2592</v>
      </c>
      <c r="F531" s="52" t="s">
        <v>2645</v>
      </c>
      <c r="G531" s="52" t="s">
        <v>2646</v>
      </c>
    </row>
    <row r="532" customFormat="false" ht="12.75" hidden="false" customHeight="true" outlineLevel="0" collapsed="false">
      <c r="D532" s="51" t="n">
        <v>51005</v>
      </c>
      <c r="E532" s="52" t="s">
        <v>2592</v>
      </c>
      <c r="F532" s="52" t="s">
        <v>2647</v>
      </c>
      <c r="G532" s="52" t="s">
        <v>2151</v>
      </c>
    </row>
    <row r="533" customFormat="false" ht="12.75" hidden="false" customHeight="true" outlineLevel="0" collapsed="false">
      <c r="D533" s="51" t="n">
        <v>51005</v>
      </c>
      <c r="E533" s="52" t="s">
        <v>2592</v>
      </c>
      <c r="F533" s="52" t="s">
        <v>2648</v>
      </c>
      <c r="G533" s="52" t="s">
        <v>2649</v>
      </c>
    </row>
    <row r="534" customFormat="false" ht="12.75" hidden="false" customHeight="true" outlineLevel="0" collapsed="false">
      <c r="D534" s="51" t="n">
        <v>51005</v>
      </c>
      <c r="E534" s="52" t="s">
        <v>2592</v>
      </c>
      <c r="F534" s="52" t="s">
        <v>2650</v>
      </c>
      <c r="G534" s="52" t="s">
        <v>2651</v>
      </c>
    </row>
    <row r="535" customFormat="false" ht="12.75" hidden="false" customHeight="true" outlineLevel="0" collapsed="false">
      <c r="D535" s="51" t="n">
        <v>51005</v>
      </c>
      <c r="E535" s="52" t="s">
        <v>2592</v>
      </c>
      <c r="F535" s="52" t="s">
        <v>2652</v>
      </c>
      <c r="G535" s="52" t="s">
        <v>2653</v>
      </c>
    </row>
    <row r="536" customFormat="false" ht="12.75" hidden="false" customHeight="true" outlineLevel="0" collapsed="false">
      <c r="D536" s="51" t="n">
        <v>51005</v>
      </c>
      <c r="E536" s="52" t="s">
        <v>2592</v>
      </c>
      <c r="F536" s="52" t="s">
        <v>2654</v>
      </c>
      <c r="G536" s="52" t="s">
        <v>2513</v>
      </c>
    </row>
    <row r="537" customFormat="false" ht="12.75" hidden="false" customHeight="true" outlineLevel="0" collapsed="false">
      <c r="D537" s="51" t="n">
        <v>51005</v>
      </c>
      <c r="E537" s="52" t="s">
        <v>2592</v>
      </c>
      <c r="F537" s="52" t="s">
        <v>2655</v>
      </c>
      <c r="G537" s="52" t="s">
        <v>2656</v>
      </c>
    </row>
    <row r="538" customFormat="false" ht="12.75" hidden="false" customHeight="true" outlineLevel="0" collapsed="false">
      <c r="D538" s="51" t="n">
        <v>47003</v>
      </c>
      <c r="E538" s="52" t="s">
        <v>2657</v>
      </c>
      <c r="F538" s="52" t="s">
        <v>2658</v>
      </c>
      <c r="G538" s="52" t="s">
        <v>2600</v>
      </c>
    </row>
    <row r="539" customFormat="false" ht="12.75" hidden="false" customHeight="true" outlineLevel="0" collapsed="false">
      <c r="D539" s="51" t="n">
        <v>47003</v>
      </c>
      <c r="E539" s="52" t="s">
        <v>2657</v>
      </c>
      <c r="F539" s="52" t="s">
        <v>2659</v>
      </c>
      <c r="G539" s="52" t="s">
        <v>2660</v>
      </c>
    </row>
    <row r="540" customFormat="false" ht="12.75" hidden="false" customHeight="true" outlineLevel="0" collapsed="false">
      <c r="D540" s="51" t="n">
        <v>47003</v>
      </c>
      <c r="E540" s="52" t="s">
        <v>2657</v>
      </c>
      <c r="F540" s="52" t="s">
        <v>2661</v>
      </c>
      <c r="G540" s="52" t="s">
        <v>2662</v>
      </c>
    </row>
    <row r="541" customFormat="false" ht="12.75" hidden="false" customHeight="true" outlineLevel="0" collapsed="false">
      <c r="D541" s="51" t="n">
        <v>47003</v>
      </c>
      <c r="E541" s="52" t="s">
        <v>2657</v>
      </c>
      <c r="F541" s="52" t="s">
        <v>2663</v>
      </c>
      <c r="G541" s="52" t="s">
        <v>2664</v>
      </c>
    </row>
    <row r="542" customFormat="false" ht="12.75" hidden="false" customHeight="true" outlineLevel="0" collapsed="false">
      <c r="D542" s="51" t="n">
        <v>47003</v>
      </c>
      <c r="E542" s="52" t="s">
        <v>2657</v>
      </c>
      <c r="F542" s="52" t="s">
        <v>2665</v>
      </c>
      <c r="G542" s="52" t="s">
        <v>2666</v>
      </c>
    </row>
    <row r="543" customFormat="false" ht="12.75" hidden="false" customHeight="true" outlineLevel="0" collapsed="false">
      <c r="D543" s="51" t="n">
        <v>47003</v>
      </c>
      <c r="E543" s="52" t="s">
        <v>2657</v>
      </c>
      <c r="F543" s="52" t="s">
        <v>2667</v>
      </c>
      <c r="G543" s="52" t="s">
        <v>2668</v>
      </c>
    </row>
    <row r="544" customFormat="false" ht="12.75" hidden="false" customHeight="true" outlineLevel="0" collapsed="false">
      <c r="D544" s="51" t="n">
        <v>47003</v>
      </c>
      <c r="E544" s="52" t="s">
        <v>2657</v>
      </c>
      <c r="F544" s="52" t="s">
        <v>2669</v>
      </c>
      <c r="G544" s="52" t="s">
        <v>2670</v>
      </c>
    </row>
    <row r="545" customFormat="false" ht="12.75" hidden="false" customHeight="true" outlineLevel="0" collapsed="false">
      <c r="D545" s="51" t="n">
        <v>47003</v>
      </c>
      <c r="E545" s="52" t="s">
        <v>2657</v>
      </c>
      <c r="F545" s="52" t="s">
        <v>2671</v>
      </c>
      <c r="G545" s="52" t="s">
        <v>2672</v>
      </c>
    </row>
    <row r="546" customFormat="false" ht="12.75" hidden="false" customHeight="true" outlineLevel="0" collapsed="false">
      <c r="D546" s="51" t="n">
        <v>47003</v>
      </c>
      <c r="E546" s="52" t="s">
        <v>2657</v>
      </c>
      <c r="F546" s="52" t="s">
        <v>2673</v>
      </c>
      <c r="G546" s="52" t="s">
        <v>2674</v>
      </c>
    </row>
    <row r="547" customFormat="false" ht="12.75" hidden="false" customHeight="true" outlineLevel="0" collapsed="false">
      <c r="D547" s="51" t="n">
        <v>47003</v>
      </c>
      <c r="E547" s="52" t="s">
        <v>2657</v>
      </c>
      <c r="F547" s="52" t="s">
        <v>2675</v>
      </c>
      <c r="G547" s="52" t="s">
        <v>2676</v>
      </c>
    </row>
    <row r="548" customFormat="false" ht="12.75" hidden="false" customHeight="true" outlineLevel="0" collapsed="false">
      <c r="D548" s="51" t="n">
        <v>47003</v>
      </c>
      <c r="E548" s="52" t="s">
        <v>2657</v>
      </c>
      <c r="F548" s="52" t="s">
        <v>2677</v>
      </c>
      <c r="G548" s="52" t="s">
        <v>2678</v>
      </c>
    </row>
    <row r="549" customFormat="false" ht="12.75" hidden="false" customHeight="true" outlineLevel="0" collapsed="false">
      <c r="D549" s="51" t="n">
        <v>52003</v>
      </c>
      <c r="E549" s="52" t="s">
        <v>2679</v>
      </c>
      <c r="F549" s="52" t="s">
        <v>2680</v>
      </c>
      <c r="G549" s="52" t="s">
        <v>2681</v>
      </c>
    </row>
    <row r="550" customFormat="false" ht="12.75" hidden="false" customHeight="true" outlineLevel="0" collapsed="false">
      <c r="D550" s="51" t="n">
        <v>52003</v>
      </c>
      <c r="E550" s="52" t="s">
        <v>2679</v>
      </c>
      <c r="F550" s="52" t="s">
        <v>2682</v>
      </c>
      <c r="G550" s="52" t="s">
        <v>2683</v>
      </c>
    </row>
    <row r="551" customFormat="false" ht="12.75" hidden="false" customHeight="true" outlineLevel="0" collapsed="false">
      <c r="D551" s="51" t="n">
        <v>52003</v>
      </c>
      <c r="E551" s="52" t="s">
        <v>2679</v>
      </c>
      <c r="F551" s="52" t="s">
        <v>2684</v>
      </c>
      <c r="G551" s="52" t="s">
        <v>2685</v>
      </c>
    </row>
    <row r="552" customFormat="false" ht="12.75" hidden="false" customHeight="true" outlineLevel="0" collapsed="false">
      <c r="D552" s="51" t="n">
        <v>52003</v>
      </c>
      <c r="E552" s="52" t="s">
        <v>2679</v>
      </c>
      <c r="F552" s="52" t="s">
        <v>2686</v>
      </c>
      <c r="G552" s="52" t="s">
        <v>2687</v>
      </c>
    </row>
    <row r="553" customFormat="false" ht="12.75" hidden="false" customHeight="true" outlineLevel="0" collapsed="false">
      <c r="D553" s="51" t="n">
        <v>52003</v>
      </c>
      <c r="E553" s="52" t="s">
        <v>2679</v>
      </c>
      <c r="F553" s="52" t="s">
        <v>2688</v>
      </c>
      <c r="G553" s="52" t="s">
        <v>2411</v>
      </c>
    </row>
    <row r="554" customFormat="false" ht="12.75" hidden="false" customHeight="true" outlineLevel="0" collapsed="false">
      <c r="D554" s="51" t="n">
        <v>50002</v>
      </c>
      <c r="E554" s="52" t="s">
        <v>2689</v>
      </c>
      <c r="F554" s="52" t="s">
        <v>2690</v>
      </c>
      <c r="G554" s="52" t="s">
        <v>2691</v>
      </c>
    </row>
    <row r="555" customFormat="false" ht="12.75" hidden="false" customHeight="true" outlineLevel="0" collapsed="false">
      <c r="D555" s="51" t="n">
        <v>50002</v>
      </c>
      <c r="E555" s="52" t="s">
        <v>2689</v>
      </c>
      <c r="F555" s="52" t="s">
        <v>2692</v>
      </c>
      <c r="G555" s="52" t="s">
        <v>2693</v>
      </c>
    </row>
    <row r="556" customFormat="false" ht="12.75" hidden="false" customHeight="true" outlineLevel="0" collapsed="false">
      <c r="D556" s="51" t="n">
        <v>50002</v>
      </c>
      <c r="E556" s="52" t="s">
        <v>2689</v>
      </c>
      <c r="F556" s="52" t="s">
        <v>2694</v>
      </c>
      <c r="G556" s="52" t="s">
        <v>2695</v>
      </c>
    </row>
    <row r="557" customFormat="false" ht="12.75" hidden="false" customHeight="true" outlineLevel="0" collapsed="false">
      <c r="D557" s="51" t="n">
        <v>50002</v>
      </c>
      <c r="E557" s="52" t="s">
        <v>2689</v>
      </c>
      <c r="F557" s="52" t="s">
        <v>2696</v>
      </c>
      <c r="G557" s="52" t="s">
        <v>2697</v>
      </c>
    </row>
    <row r="558" customFormat="false" ht="12.75" hidden="false" customHeight="true" outlineLevel="0" collapsed="false">
      <c r="D558" s="51" t="n">
        <v>50002</v>
      </c>
      <c r="E558" s="52" t="s">
        <v>2689</v>
      </c>
      <c r="F558" s="52" t="s">
        <v>2698</v>
      </c>
      <c r="G558" s="52" t="s">
        <v>2699</v>
      </c>
    </row>
    <row r="559" customFormat="false" ht="12.75" hidden="false" customHeight="true" outlineLevel="0" collapsed="false">
      <c r="D559" s="51" t="n">
        <v>50002</v>
      </c>
      <c r="E559" s="52" t="s">
        <v>2689</v>
      </c>
      <c r="F559" s="52" t="s">
        <v>2700</v>
      </c>
      <c r="G559" s="52" t="s">
        <v>2701</v>
      </c>
    </row>
    <row r="560" customFormat="false" ht="12.75" hidden="false" customHeight="true" outlineLevel="0" collapsed="false">
      <c r="D560" s="51" t="n">
        <v>50003</v>
      </c>
      <c r="E560" s="52" t="s">
        <v>2702</v>
      </c>
      <c r="F560" s="52" t="s">
        <v>2703</v>
      </c>
      <c r="G560" s="52" t="s">
        <v>2704</v>
      </c>
    </row>
    <row r="561" customFormat="false" ht="12.75" hidden="false" customHeight="true" outlineLevel="0" collapsed="false">
      <c r="D561" s="51" t="n">
        <v>50003</v>
      </c>
      <c r="E561" s="52" t="s">
        <v>2702</v>
      </c>
      <c r="F561" s="52" t="s">
        <v>2705</v>
      </c>
      <c r="G561" s="52" t="s">
        <v>2706</v>
      </c>
    </row>
    <row r="562" customFormat="false" ht="12.75" hidden="false" customHeight="true" outlineLevel="0" collapsed="false">
      <c r="D562" s="51" t="n">
        <v>50003</v>
      </c>
      <c r="E562" s="52" t="s">
        <v>2702</v>
      </c>
      <c r="F562" s="52" t="s">
        <v>2707</v>
      </c>
      <c r="G562" s="52" t="s">
        <v>2708</v>
      </c>
    </row>
    <row r="563" customFormat="false" ht="12.75" hidden="false" customHeight="true" outlineLevel="0" collapsed="false">
      <c r="D563" s="51" t="n">
        <v>50003</v>
      </c>
      <c r="E563" s="52" t="s">
        <v>2702</v>
      </c>
      <c r="F563" s="52" t="s">
        <v>2709</v>
      </c>
      <c r="G563" s="52" t="s">
        <v>2710</v>
      </c>
    </row>
    <row r="564" customFormat="false" ht="12.75" hidden="false" customHeight="true" outlineLevel="0" collapsed="false">
      <c r="D564" s="51" t="n">
        <v>50003</v>
      </c>
      <c r="E564" s="52" t="s">
        <v>2702</v>
      </c>
      <c r="F564" s="52" t="s">
        <v>2711</v>
      </c>
      <c r="G564" s="52" t="s">
        <v>2712</v>
      </c>
    </row>
    <row r="565" customFormat="false" ht="12.75" hidden="false" customHeight="true" outlineLevel="0" collapsed="false">
      <c r="D565" s="51" t="n">
        <v>50003</v>
      </c>
      <c r="E565" s="52" t="s">
        <v>2702</v>
      </c>
      <c r="F565" s="52" t="s">
        <v>2713</v>
      </c>
      <c r="G565" s="52" t="s">
        <v>2714</v>
      </c>
    </row>
    <row r="566" customFormat="false" ht="12.75" hidden="false" customHeight="true" outlineLevel="0" collapsed="false">
      <c r="D566" s="51" t="n">
        <v>50004</v>
      </c>
      <c r="E566" s="52" t="s">
        <v>2715</v>
      </c>
      <c r="F566" s="52" t="s">
        <v>2716</v>
      </c>
      <c r="G566" s="52" t="s">
        <v>2717</v>
      </c>
    </row>
    <row r="567" customFormat="false" ht="12.75" hidden="false" customHeight="true" outlineLevel="0" collapsed="false">
      <c r="D567" s="51" t="n">
        <v>50004</v>
      </c>
      <c r="E567" s="52" t="s">
        <v>2715</v>
      </c>
      <c r="F567" s="52" t="s">
        <v>2718</v>
      </c>
      <c r="G567" s="52" t="s">
        <v>2719</v>
      </c>
    </row>
    <row r="568" customFormat="false" ht="12.75" hidden="false" customHeight="true" outlineLevel="0" collapsed="false">
      <c r="D568" s="51" t="n">
        <v>50004</v>
      </c>
      <c r="E568" s="52" t="s">
        <v>2715</v>
      </c>
      <c r="F568" s="52" t="s">
        <v>2720</v>
      </c>
      <c r="G568" s="52" t="s">
        <v>2721</v>
      </c>
    </row>
    <row r="569" customFormat="false" ht="12.75" hidden="false" customHeight="true" outlineLevel="0" collapsed="false">
      <c r="D569" s="51" t="n">
        <v>50004</v>
      </c>
      <c r="E569" s="52" t="s">
        <v>2715</v>
      </c>
      <c r="F569" s="52" t="s">
        <v>2722</v>
      </c>
      <c r="G569" s="52" t="s">
        <v>2723</v>
      </c>
    </row>
    <row r="570" customFormat="false" ht="12.75" hidden="false" customHeight="true" outlineLevel="0" collapsed="false">
      <c r="D570" s="51" t="n">
        <v>50004</v>
      </c>
      <c r="E570" s="52" t="s">
        <v>2715</v>
      </c>
      <c r="F570" s="52" t="s">
        <v>2724</v>
      </c>
      <c r="G570" s="52" t="s">
        <v>2725</v>
      </c>
    </row>
    <row r="571" customFormat="false" ht="12.75" hidden="false" customHeight="true" outlineLevel="0" collapsed="false">
      <c r="D571" s="51" t="n">
        <v>50004</v>
      </c>
      <c r="E571" s="52" t="s">
        <v>2715</v>
      </c>
      <c r="F571" s="52" t="s">
        <v>2726</v>
      </c>
      <c r="G571" s="52" t="s">
        <v>2727</v>
      </c>
    </row>
    <row r="572" customFormat="false" ht="12.75" hidden="false" customHeight="true" outlineLevel="0" collapsed="false">
      <c r="D572" s="51" t="n">
        <v>50004</v>
      </c>
      <c r="E572" s="52" t="s">
        <v>2715</v>
      </c>
      <c r="F572" s="52" t="s">
        <v>2728</v>
      </c>
      <c r="G572" s="52" t="s">
        <v>2729</v>
      </c>
    </row>
    <row r="573" customFormat="false" ht="12.75" hidden="false" customHeight="true" outlineLevel="0" collapsed="false">
      <c r="D573" s="51" t="n">
        <v>50004</v>
      </c>
      <c r="E573" s="52" t="s">
        <v>2715</v>
      </c>
      <c r="F573" s="52" t="s">
        <v>2730</v>
      </c>
      <c r="G573" s="52" t="s">
        <v>2731</v>
      </c>
    </row>
    <row r="574" customFormat="false" ht="12.75" hidden="false" customHeight="true" outlineLevel="0" collapsed="false">
      <c r="D574" s="51" t="n">
        <v>48005</v>
      </c>
      <c r="E574" s="52" t="s">
        <v>2732</v>
      </c>
      <c r="F574" s="52" t="s">
        <v>2733</v>
      </c>
      <c r="G574" s="52" t="s">
        <v>2734</v>
      </c>
    </row>
    <row r="575" customFormat="false" ht="12.75" hidden="false" customHeight="true" outlineLevel="0" collapsed="false">
      <c r="D575" s="51" t="n">
        <v>48005</v>
      </c>
      <c r="E575" s="52" t="s">
        <v>2732</v>
      </c>
      <c r="F575" s="52" t="s">
        <v>2735</v>
      </c>
      <c r="G575" s="52" t="s">
        <v>2736</v>
      </c>
    </row>
    <row r="576" customFormat="false" ht="12.75" hidden="false" customHeight="true" outlineLevel="0" collapsed="false">
      <c r="D576" s="51" t="n">
        <v>48005</v>
      </c>
      <c r="E576" s="52" t="s">
        <v>2732</v>
      </c>
      <c r="F576" s="52" t="s">
        <v>2737</v>
      </c>
      <c r="G576" s="52" t="s">
        <v>2738</v>
      </c>
    </row>
    <row r="577" customFormat="false" ht="12.75" hidden="false" customHeight="true" outlineLevel="0" collapsed="false">
      <c r="D577" s="51" t="n">
        <v>48005</v>
      </c>
      <c r="E577" s="52" t="s">
        <v>2732</v>
      </c>
      <c r="F577" s="52" t="s">
        <v>2739</v>
      </c>
      <c r="G577" s="52" t="s">
        <v>2740</v>
      </c>
    </row>
    <row r="578" customFormat="false" ht="12.75" hidden="false" customHeight="true" outlineLevel="0" collapsed="false">
      <c r="D578" s="51" t="n">
        <v>48005</v>
      </c>
      <c r="E578" s="52" t="s">
        <v>2732</v>
      </c>
      <c r="F578" s="52" t="s">
        <v>2741</v>
      </c>
      <c r="G578" s="52" t="s">
        <v>2742</v>
      </c>
    </row>
    <row r="579" customFormat="false" ht="12.75" hidden="false" customHeight="true" outlineLevel="0" collapsed="false">
      <c r="D579" s="51" t="n">
        <v>48005</v>
      </c>
      <c r="E579" s="52" t="s">
        <v>2732</v>
      </c>
      <c r="F579" s="52" t="s">
        <v>2743</v>
      </c>
      <c r="G579" s="52" t="s">
        <v>2744</v>
      </c>
    </row>
    <row r="580" customFormat="false" ht="12.75" hidden="false" customHeight="true" outlineLevel="0" collapsed="false">
      <c r="D580" s="51" t="n">
        <v>48005</v>
      </c>
      <c r="E580" s="52" t="s">
        <v>2732</v>
      </c>
      <c r="F580" s="52" t="s">
        <v>2745</v>
      </c>
      <c r="G580" s="52" t="s">
        <v>2746</v>
      </c>
    </row>
    <row r="581" customFormat="false" ht="12.75" hidden="false" customHeight="true" outlineLevel="0" collapsed="false">
      <c r="D581" s="51" t="n">
        <v>48005</v>
      </c>
      <c r="E581" s="52" t="s">
        <v>2732</v>
      </c>
      <c r="F581" s="52" t="s">
        <v>2747</v>
      </c>
      <c r="G581" s="52" t="s">
        <v>2748</v>
      </c>
    </row>
    <row r="582" customFormat="false" ht="12.75" hidden="false" customHeight="true" outlineLevel="0" collapsed="false">
      <c r="D582" s="51" t="n">
        <v>48005</v>
      </c>
      <c r="E582" s="52" t="s">
        <v>2732</v>
      </c>
      <c r="F582" s="52" t="s">
        <v>2749</v>
      </c>
      <c r="G582" s="52" t="s">
        <v>2750</v>
      </c>
    </row>
    <row r="583" customFormat="false" ht="12.75" hidden="false" customHeight="true" outlineLevel="0" collapsed="false">
      <c r="D583" s="51" t="n">
        <v>48005</v>
      </c>
      <c r="E583" s="52" t="s">
        <v>2732</v>
      </c>
      <c r="F583" s="52" t="s">
        <v>2751</v>
      </c>
      <c r="G583" s="52" t="s">
        <v>2752</v>
      </c>
    </row>
    <row r="584" customFormat="false" ht="12.75" hidden="false" customHeight="true" outlineLevel="0" collapsed="false">
      <c r="D584" s="51" t="n">
        <v>48005</v>
      </c>
      <c r="E584" s="52" t="s">
        <v>2732</v>
      </c>
      <c r="F584" s="52" t="s">
        <v>2753</v>
      </c>
      <c r="G584" s="52" t="s">
        <v>2754</v>
      </c>
    </row>
    <row r="585" customFormat="false" ht="12.75" hidden="false" customHeight="true" outlineLevel="0" collapsed="false">
      <c r="D585" s="51" t="n">
        <v>48005</v>
      </c>
      <c r="E585" s="52" t="s">
        <v>2732</v>
      </c>
      <c r="F585" s="52" t="s">
        <v>2755</v>
      </c>
      <c r="G585" s="52" t="s">
        <v>2756</v>
      </c>
    </row>
    <row r="586" customFormat="false" ht="12.75" hidden="false" customHeight="true" outlineLevel="0" collapsed="false">
      <c r="D586" s="51" t="n">
        <v>48005</v>
      </c>
      <c r="E586" s="52" t="s">
        <v>2732</v>
      </c>
      <c r="F586" s="52" t="s">
        <v>2757</v>
      </c>
      <c r="G586" s="52" t="s">
        <v>2758</v>
      </c>
    </row>
    <row r="587" customFormat="false" ht="12.75" hidden="false" customHeight="true" outlineLevel="0" collapsed="false">
      <c r="D587" s="51" t="n">
        <v>48005</v>
      </c>
      <c r="E587" s="52" t="s">
        <v>2732</v>
      </c>
      <c r="F587" s="52" t="s">
        <v>2759</v>
      </c>
      <c r="G587" s="52" t="s">
        <v>2760</v>
      </c>
    </row>
    <row r="588" customFormat="false" ht="12.75" hidden="false" customHeight="true" outlineLevel="0" collapsed="false">
      <c r="D588" s="51" t="n">
        <v>48005</v>
      </c>
      <c r="E588" s="52" t="s">
        <v>2732</v>
      </c>
      <c r="F588" s="52" t="s">
        <v>2761</v>
      </c>
      <c r="G588" s="52" t="s">
        <v>2762</v>
      </c>
    </row>
    <row r="589" customFormat="false" ht="12.75" hidden="false" customHeight="true" outlineLevel="0" collapsed="false">
      <c r="D589" s="51" t="n">
        <v>46005</v>
      </c>
      <c r="E589" s="52" t="s">
        <v>2763</v>
      </c>
      <c r="F589" s="52" t="s">
        <v>2764</v>
      </c>
      <c r="G589" s="52" t="s">
        <v>2765</v>
      </c>
    </row>
    <row r="590" customFormat="false" ht="12.75" hidden="false" customHeight="true" outlineLevel="0" collapsed="false">
      <c r="D590" s="51" t="n">
        <v>46005</v>
      </c>
      <c r="E590" s="52" t="s">
        <v>2763</v>
      </c>
      <c r="F590" s="52" t="s">
        <v>2766</v>
      </c>
      <c r="G590" s="52" t="s">
        <v>2767</v>
      </c>
    </row>
    <row r="591" customFormat="false" ht="12.75" hidden="false" customHeight="true" outlineLevel="0" collapsed="false">
      <c r="D591" s="51" t="n">
        <v>46005</v>
      </c>
      <c r="E591" s="52" t="s">
        <v>2763</v>
      </c>
      <c r="F591" s="52" t="s">
        <v>2768</v>
      </c>
      <c r="G591" s="52" t="s">
        <v>2769</v>
      </c>
    </row>
    <row r="592" customFormat="false" ht="12.75" hidden="false" customHeight="true" outlineLevel="0" collapsed="false">
      <c r="D592" s="51" t="n">
        <v>46005</v>
      </c>
      <c r="E592" s="52" t="s">
        <v>2763</v>
      </c>
      <c r="F592" s="52" t="s">
        <v>2770</v>
      </c>
      <c r="G592" s="52" t="s">
        <v>2771</v>
      </c>
    </row>
    <row r="593" customFormat="false" ht="12.75" hidden="false" customHeight="true" outlineLevel="0" collapsed="false">
      <c r="D593" s="51" t="n">
        <v>46005</v>
      </c>
      <c r="E593" s="52" t="s">
        <v>2763</v>
      </c>
      <c r="F593" s="52" t="s">
        <v>2772</v>
      </c>
      <c r="G593" s="52" t="s">
        <v>2773</v>
      </c>
    </row>
    <row r="594" customFormat="false" ht="12.75" hidden="false" customHeight="true" outlineLevel="0" collapsed="false">
      <c r="D594" s="51" t="n">
        <v>46005</v>
      </c>
      <c r="E594" s="52" t="s">
        <v>2763</v>
      </c>
      <c r="F594" s="52" t="s">
        <v>2774</v>
      </c>
      <c r="G594" s="52" t="s">
        <v>2775</v>
      </c>
    </row>
    <row r="595" customFormat="false" ht="12.75" hidden="false" customHeight="true" outlineLevel="0" collapsed="false">
      <c r="D595" s="51" t="n">
        <v>46005</v>
      </c>
      <c r="E595" s="52" t="s">
        <v>2763</v>
      </c>
      <c r="F595" s="52" t="s">
        <v>2776</v>
      </c>
      <c r="G595" s="52" t="s">
        <v>2777</v>
      </c>
    </row>
    <row r="596" customFormat="false" ht="12.75" hidden="false" customHeight="true" outlineLevel="0" collapsed="false">
      <c r="D596" s="51" t="n">
        <v>46005</v>
      </c>
      <c r="E596" s="52" t="s">
        <v>2763</v>
      </c>
      <c r="F596" s="52" t="s">
        <v>2778</v>
      </c>
      <c r="G596" s="52" t="s">
        <v>2779</v>
      </c>
    </row>
    <row r="597" customFormat="false" ht="12.75" hidden="false" customHeight="true" outlineLevel="0" collapsed="false">
      <c r="D597" s="51" t="n">
        <v>46005</v>
      </c>
      <c r="E597" s="52" t="s">
        <v>2763</v>
      </c>
      <c r="F597" s="52" t="s">
        <v>2780</v>
      </c>
      <c r="G597" s="52" t="s">
        <v>2781</v>
      </c>
    </row>
    <row r="598" customFormat="false" ht="12.75" hidden="false" customHeight="true" outlineLevel="0" collapsed="false">
      <c r="D598" s="51" t="n">
        <v>46005</v>
      </c>
      <c r="E598" s="52" t="s">
        <v>2763</v>
      </c>
      <c r="F598" s="52" t="s">
        <v>2782</v>
      </c>
      <c r="G598" s="52" t="s">
        <v>1987</v>
      </c>
    </row>
    <row r="599" customFormat="false" ht="12.75" hidden="false" customHeight="true" outlineLevel="0" collapsed="false">
      <c r="D599" s="51" t="n">
        <v>46005</v>
      </c>
      <c r="E599" s="52" t="s">
        <v>2763</v>
      </c>
      <c r="F599" s="52" t="s">
        <v>2783</v>
      </c>
      <c r="G599" s="52" t="s">
        <v>2462</v>
      </c>
    </row>
    <row r="600" customFormat="false" ht="12.75" hidden="false" customHeight="true" outlineLevel="0" collapsed="false">
      <c r="D600" s="51" t="n">
        <v>46005</v>
      </c>
      <c r="E600" s="52" t="s">
        <v>2763</v>
      </c>
      <c r="F600" s="52" t="s">
        <v>2784</v>
      </c>
      <c r="G600" s="52" t="s">
        <v>2785</v>
      </c>
    </row>
    <row r="601" customFormat="false" ht="12.75" hidden="false" customHeight="true" outlineLevel="0" collapsed="false">
      <c r="D601" s="51" t="n">
        <v>46005</v>
      </c>
      <c r="E601" s="52" t="s">
        <v>2763</v>
      </c>
      <c r="F601" s="52" t="s">
        <v>2786</v>
      </c>
      <c r="G601" s="52" t="s">
        <v>2787</v>
      </c>
    </row>
    <row r="602" customFormat="false" ht="12.75" hidden="false" customHeight="true" outlineLevel="0" collapsed="false">
      <c r="D602" s="51" t="n">
        <v>46005</v>
      </c>
      <c r="E602" s="52" t="s">
        <v>2763</v>
      </c>
      <c r="F602" s="52" t="s">
        <v>2788</v>
      </c>
      <c r="G602" s="52" t="s">
        <v>2789</v>
      </c>
    </row>
    <row r="603" customFormat="false" ht="12.75" hidden="false" customHeight="true" outlineLevel="0" collapsed="false">
      <c r="D603" s="51" t="n">
        <v>46005</v>
      </c>
      <c r="E603" s="52" t="s">
        <v>2763</v>
      </c>
      <c r="F603" s="52" t="s">
        <v>2790</v>
      </c>
      <c r="G603" s="52" t="s">
        <v>2791</v>
      </c>
    </row>
    <row r="604" customFormat="false" ht="12.75" hidden="false" customHeight="true" outlineLevel="0" collapsed="false">
      <c r="D604" s="51" t="n">
        <v>46005</v>
      </c>
      <c r="E604" s="52" t="s">
        <v>2763</v>
      </c>
      <c r="F604" s="52" t="s">
        <v>2792</v>
      </c>
      <c r="G604" s="52" t="s">
        <v>2793</v>
      </c>
    </row>
    <row r="605" customFormat="false" ht="12.75" hidden="false" customHeight="true" outlineLevel="0" collapsed="false">
      <c r="D605" s="51" t="n">
        <v>46005</v>
      </c>
      <c r="E605" s="52" t="s">
        <v>2763</v>
      </c>
      <c r="F605" s="52" t="s">
        <v>2794</v>
      </c>
      <c r="G605" s="52" t="s">
        <v>2795</v>
      </c>
    </row>
    <row r="606" customFormat="false" ht="12.75" hidden="false" customHeight="true" outlineLevel="0" collapsed="false">
      <c r="D606" s="51" t="n">
        <v>46005</v>
      </c>
      <c r="E606" s="52" t="s">
        <v>2763</v>
      </c>
      <c r="F606" s="52" t="s">
        <v>2796</v>
      </c>
      <c r="G606" s="52" t="s">
        <v>2797</v>
      </c>
    </row>
    <row r="607" customFormat="false" ht="12.75" hidden="false" customHeight="true" outlineLevel="0" collapsed="false">
      <c r="D607" s="51" t="n">
        <v>46005</v>
      </c>
      <c r="E607" s="52" t="s">
        <v>2763</v>
      </c>
      <c r="F607" s="52" t="s">
        <v>2798</v>
      </c>
      <c r="G607" s="52" t="s">
        <v>2799</v>
      </c>
    </row>
    <row r="608" customFormat="false" ht="12.75" hidden="false" customHeight="true" outlineLevel="0" collapsed="false">
      <c r="D608" s="51" t="n">
        <v>46005</v>
      </c>
      <c r="E608" s="52" t="s">
        <v>2763</v>
      </c>
      <c r="F608" s="52" t="s">
        <v>2800</v>
      </c>
      <c r="G608" s="52" t="s">
        <v>2801</v>
      </c>
    </row>
    <row r="609" customFormat="false" ht="12.75" hidden="false" customHeight="true" outlineLevel="0" collapsed="false">
      <c r="D609" s="51" t="n">
        <v>46005</v>
      </c>
      <c r="E609" s="52" t="s">
        <v>2763</v>
      </c>
      <c r="F609" s="52" t="s">
        <v>2802</v>
      </c>
      <c r="G609" s="52" t="s">
        <v>2803</v>
      </c>
    </row>
    <row r="610" customFormat="false" ht="12.75" hidden="false" customHeight="true" outlineLevel="0" collapsed="false">
      <c r="D610" s="51" t="n">
        <v>46005</v>
      </c>
      <c r="E610" s="52" t="s">
        <v>2763</v>
      </c>
      <c r="F610" s="52" t="s">
        <v>2804</v>
      </c>
      <c r="G610" s="52" t="s">
        <v>2710</v>
      </c>
    </row>
    <row r="611" customFormat="false" ht="12.75" hidden="false" customHeight="true" outlineLevel="0" collapsed="false">
      <c r="D611" s="51" t="n">
        <v>46005</v>
      </c>
      <c r="E611" s="52" t="s">
        <v>2763</v>
      </c>
      <c r="F611" s="52" t="s">
        <v>2805</v>
      </c>
      <c r="G611" s="52" t="s">
        <v>2806</v>
      </c>
    </row>
    <row r="612" customFormat="false" ht="12.75" hidden="false" customHeight="true" outlineLevel="0" collapsed="false">
      <c r="D612" s="51" t="n">
        <v>46005</v>
      </c>
      <c r="E612" s="52" t="s">
        <v>2763</v>
      </c>
      <c r="F612" s="52" t="s">
        <v>2807</v>
      </c>
      <c r="G612" s="52" t="s">
        <v>2808</v>
      </c>
    </row>
    <row r="613" customFormat="false" ht="12.75" hidden="false" customHeight="true" outlineLevel="0" collapsed="false">
      <c r="D613" s="51" t="n">
        <v>46005</v>
      </c>
      <c r="E613" s="52" t="s">
        <v>2763</v>
      </c>
      <c r="F613" s="52" t="s">
        <v>2809</v>
      </c>
      <c r="G613" s="52" t="s">
        <v>2810</v>
      </c>
    </row>
    <row r="614" customFormat="false" ht="12.75" hidden="false" customHeight="true" outlineLevel="0" collapsed="false">
      <c r="D614" s="51" t="n">
        <v>46005</v>
      </c>
      <c r="E614" s="52" t="s">
        <v>2763</v>
      </c>
      <c r="F614" s="52" t="s">
        <v>2811</v>
      </c>
      <c r="G614" s="52" t="s">
        <v>2812</v>
      </c>
    </row>
    <row r="615" customFormat="false" ht="12.75" hidden="false" customHeight="true" outlineLevel="0" collapsed="false">
      <c r="D615" s="51" t="n">
        <v>46005</v>
      </c>
      <c r="E615" s="52" t="s">
        <v>2763</v>
      </c>
      <c r="F615" s="52" t="s">
        <v>2813</v>
      </c>
      <c r="G615" s="52" t="s">
        <v>2814</v>
      </c>
    </row>
    <row r="616" customFormat="false" ht="12.75" hidden="false" customHeight="true" outlineLevel="0" collapsed="false">
      <c r="D616" s="51" t="n">
        <v>46005</v>
      </c>
      <c r="E616" s="52" t="s">
        <v>2763</v>
      </c>
      <c r="F616" s="52" t="s">
        <v>2815</v>
      </c>
      <c r="G616" s="52" t="s">
        <v>2816</v>
      </c>
    </row>
    <row r="617" customFormat="false" ht="12.75" hidden="false" customHeight="true" outlineLevel="0" collapsed="false">
      <c r="D617" s="51" t="n">
        <v>46005</v>
      </c>
      <c r="E617" s="52" t="s">
        <v>2763</v>
      </c>
      <c r="F617" s="52" t="s">
        <v>2817</v>
      </c>
      <c r="G617" s="52" t="s">
        <v>2818</v>
      </c>
    </row>
    <row r="618" customFormat="false" ht="12.75" hidden="false" customHeight="true" outlineLevel="0" collapsed="false">
      <c r="D618" s="51" t="n">
        <v>46005</v>
      </c>
      <c r="E618" s="52" t="s">
        <v>2763</v>
      </c>
      <c r="F618" s="52" t="s">
        <v>2819</v>
      </c>
      <c r="G618" s="52" t="s">
        <v>2259</v>
      </c>
    </row>
    <row r="619" customFormat="false" ht="12.75" hidden="false" customHeight="true" outlineLevel="0" collapsed="false">
      <c r="D619" s="51" t="n">
        <v>46005</v>
      </c>
      <c r="E619" s="52" t="s">
        <v>2763</v>
      </c>
      <c r="F619" s="52" t="s">
        <v>2820</v>
      </c>
      <c r="G619" s="52" t="s">
        <v>2676</v>
      </c>
    </row>
    <row r="620" customFormat="false" ht="12.75" hidden="false" customHeight="true" outlineLevel="0" collapsed="false">
      <c r="D620" s="51" t="n">
        <v>46005</v>
      </c>
      <c r="E620" s="52" t="s">
        <v>2763</v>
      </c>
      <c r="F620" s="52" t="s">
        <v>2821</v>
      </c>
      <c r="G620" s="52" t="s">
        <v>2822</v>
      </c>
    </row>
    <row r="621" customFormat="false" ht="12.75" hidden="false" customHeight="true" outlineLevel="0" collapsed="false">
      <c r="D621" s="51" t="n">
        <v>46005</v>
      </c>
      <c r="E621" s="52" t="s">
        <v>2763</v>
      </c>
      <c r="F621" s="52" t="s">
        <v>2823</v>
      </c>
      <c r="G621" s="52" t="s">
        <v>2824</v>
      </c>
    </row>
    <row r="622" customFormat="false" ht="12.75" hidden="false" customHeight="true" outlineLevel="0" collapsed="false">
      <c r="D622" s="51" t="n">
        <v>46005</v>
      </c>
      <c r="E622" s="52" t="s">
        <v>2763</v>
      </c>
      <c r="F622" s="52" t="s">
        <v>2825</v>
      </c>
      <c r="G622" s="52" t="s">
        <v>2826</v>
      </c>
    </row>
    <row r="623" customFormat="false" ht="12.75" hidden="false" customHeight="true" outlineLevel="0" collapsed="false">
      <c r="D623" s="51" t="n">
        <v>46005</v>
      </c>
      <c r="E623" s="52" t="s">
        <v>2763</v>
      </c>
      <c r="F623" s="52" t="s">
        <v>2827</v>
      </c>
      <c r="G623" s="52" t="s">
        <v>2828</v>
      </c>
    </row>
    <row r="624" customFormat="false" ht="12.75" hidden="false" customHeight="true" outlineLevel="0" collapsed="false">
      <c r="D624" s="51" t="n">
        <v>53002</v>
      </c>
      <c r="E624" s="52" t="s">
        <v>2829</v>
      </c>
      <c r="F624" s="52" t="s">
        <v>2830</v>
      </c>
      <c r="G624" s="52" t="s">
        <v>2831</v>
      </c>
    </row>
    <row r="625" customFormat="false" ht="12.75" hidden="false" customHeight="true" outlineLevel="0" collapsed="false">
      <c r="D625" s="51" t="n">
        <v>53002</v>
      </c>
      <c r="E625" s="52" t="s">
        <v>2829</v>
      </c>
      <c r="F625" s="52" t="s">
        <v>2832</v>
      </c>
      <c r="G625" s="52" t="s">
        <v>2833</v>
      </c>
    </row>
    <row r="626" customFormat="false" ht="12.75" hidden="false" customHeight="true" outlineLevel="0" collapsed="false">
      <c r="D626" s="51" t="n">
        <v>53002</v>
      </c>
      <c r="E626" s="52" t="s">
        <v>2829</v>
      </c>
      <c r="F626" s="52" t="s">
        <v>2834</v>
      </c>
      <c r="G626" s="52" t="s">
        <v>2835</v>
      </c>
    </row>
    <row r="627" customFormat="false" ht="12.75" hidden="false" customHeight="true" outlineLevel="0" collapsed="false">
      <c r="D627" s="51" t="n">
        <v>53002</v>
      </c>
      <c r="E627" s="52" t="s">
        <v>2829</v>
      </c>
      <c r="F627" s="52" t="s">
        <v>2836</v>
      </c>
      <c r="G627" s="52" t="s">
        <v>2837</v>
      </c>
    </row>
    <row r="628" customFormat="false" ht="12.75" hidden="false" customHeight="true" outlineLevel="0" collapsed="false">
      <c r="D628" s="51" t="n">
        <v>53002</v>
      </c>
      <c r="E628" s="52" t="s">
        <v>2829</v>
      </c>
      <c r="F628" s="52" t="s">
        <v>2838</v>
      </c>
      <c r="G628" s="52" t="s">
        <v>2839</v>
      </c>
    </row>
    <row r="629" customFormat="false" ht="12.75" hidden="false" customHeight="true" outlineLevel="0" collapsed="false">
      <c r="D629" s="51" t="n">
        <v>53002</v>
      </c>
      <c r="E629" s="52" t="s">
        <v>2829</v>
      </c>
      <c r="F629" s="52" t="s">
        <v>2840</v>
      </c>
      <c r="G629" s="52" t="s">
        <v>2841</v>
      </c>
    </row>
    <row r="630" customFormat="false" ht="12.75" hidden="false" customHeight="true" outlineLevel="0" collapsed="false">
      <c r="D630" s="51" t="n">
        <v>53002</v>
      </c>
      <c r="E630" s="52" t="s">
        <v>2829</v>
      </c>
      <c r="F630" s="52" t="s">
        <v>2842</v>
      </c>
      <c r="G630" s="52" t="s">
        <v>2843</v>
      </c>
    </row>
    <row r="631" customFormat="false" ht="12.75" hidden="false" customHeight="true" outlineLevel="0" collapsed="false">
      <c r="D631" s="51" t="n">
        <v>53002</v>
      </c>
      <c r="E631" s="52" t="s">
        <v>2829</v>
      </c>
      <c r="F631" s="52" t="s">
        <v>2844</v>
      </c>
      <c r="G631" s="52" t="s">
        <v>2845</v>
      </c>
    </row>
    <row r="632" customFormat="false" ht="12.75" hidden="false" customHeight="true" outlineLevel="0" collapsed="false">
      <c r="D632" s="51" t="n">
        <v>53002</v>
      </c>
      <c r="E632" s="52" t="s">
        <v>2829</v>
      </c>
      <c r="F632" s="52" t="s">
        <v>2846</v>
      </c>
      <c r="G632" s="52" t="s">
        <v>2847</v>
      </c>
    </row>
    <row r="633" customFormat="false" ht="12.75" hidden="false" customHeight="true" outlineLevel="0" collapsed="false">
      <c r="D633" s="51" t="n">
        <v>53002</v>
      </c>
      <c r="E633" s="52" t="s">
        <v>2829</v>
      </c>
      <c r="F633" s="52" t="s">
        <v>2848</v>
      </c>
      <c r="G633" s="52" t="s">
        <v>2849</v>
      </c>
    </row>
    <row r="634" customFormat="false" ht="12.75" hidden="false" customHeight="true" outlineLevel="0" collapsed="false">
      <c r="D634" s="51" t="n">
        <v>53002</v>
      </c>
      <c r="E634" s="52" t="s">
        <v>2829</v>
      </c>
      <c r="F634" s="52" t="s">
        <v>2850</v>
      </c>
      <c r="G634" s="52" t="s">
        <v>2851</v>
      </c>
    </row>
    <row r="635" customFormat="false" ht="12.75" hidden="false" customHeight="true" outlineLevel="0" collapsed="false">
      <c r="D635" s="51" t="n">
        <v>48006</v>
      </c>
      <c r="E635" s="52" t="s">
        <v>2852</v>
      </c>
      <c r="F635" s="52" t="s">
        <v>2853</v>
      </c>
      <c r="G635" s="52" t="s">
        <v>2854</v>
      </c>
    </row>
    <row r="636" customFormat="false" ht="12.75" hidden="false" customHeight="true" outlineLevel="0" collapsed="false">
      <c r="D636" s="51" t="n">
        <v>48006</v>
      </c>
      <c r="E636" s="52" t="s">
        <v>2852</v>
      </c>
      <c r="F636" s="52" t="s">
        <v>2855</v>
      </c>
      <c r="G636" s="52" t="s">
        <v>2856</v>
      </c>
    </row>
    <row r="637" customFormat="false" ht="12.75" hidden="false" customHeight="true" outlineLevel="0" collapsed="false">
      <c r="D637" s="51" t="n">
        <v>48006</v>
      </c>
      <c r="E637" s="52" t="s">
        <v>2852</v>
      </c>
      <c r="F637" s="52" t="s">
        <v>2857</v>
      </c>
      <c r="G637" s="52" t="s">
        <v>2858</v>
      </c>
    </row>
    <row r="638" customFormat="false" ht="12.75" hidden="false" customHeight="true" outlineLevel="0" collapsed="false">
      <c r="D638" s="51" t="n">
        <v>48006</v>
      </c>
      <c r="E638" s="52" t="s">
        <v>2852</v>
      </c>
      <c r="F638" s="52" t="s">
        <v>2859</v>
      </c>
      <c r="G638" s="52" t="s">
        <v>2860</v>
      </c>
    </row>
    <row r="639" customFormat="false" ht="12.75" hidden="false" customHeight="true" outlineLevel="0" collapsed="false">
      <c r="D639" s="51" t="n">
        <v>48006</v>
      </c>
      <c r="E639" s="52" t="s">
        <v>2852</v>
      </c>
      <c r="F639" s="52" t="s">
        <v>2861</v>
      </c>
      <c r="G639" s="52" t="s">
        <v>2862</v>
      </c>
    </row>
    <row r="640" customFormat="false" ht="12.75" hidden="false" customHeight="true" outlineLevel="0" collapsed="false">
      <c r="D640" s="51" t="n">
        <v>48006</v>
      </c>
      <c r="E640" s="52" t="s">
        <v>2852</v>
      </c>
      <c r="F640" s="52" t="s">
        <v>2863</v>
      </c>
      <c r="G640" s="52" t="s">
        <v>2864</v>
      </c>
    </row>
    <row r="641" customFormat="false" ht="12.75" hidden="false" customHeight="true" outlineLevel="0" collapsed="false">
      <c r="D641" s="51" t="n">
        <v>48006</v>
      </c>
      <c r="E641" s="52" t="s">
        <v>2852</v>
      </c>
      <c r="F641" s="52" t="s">
        <v>2865</v>
      </c>
      <c r="G641" s="52" t="s">
        <v>2866</v>
      </c>
    </row>
    <row r="642" customFormat="false" ht="12.75" hidden="false" customHeight="true" outlineLevel="0" collapsed="false">
      <c r="D642" s="51" t="n">
        <v>48006</v>
      </c>
      <c r="E642" s="52" t="s">
        <v>2852</v>
      </c>
      <c r="F642" s="52" t="s">
        <v>2867</v>
      </c>
      <c r="G642" s="52" t="s">
        <v>2868</v>
      </c>
    </row>
    <row r="643" customFormat="false" ht="12.75" hidden="false" customHeight="true" outlineLevel="0" collapsed="false">
      <c r="D643" s="51" t="n">
        <v>48006</v>
      </c>
      <c r="E643" s="52" t="s">
        <v>2852</v>
      </c>
      <c r="F643" s="52" t="s">
        <v>2869</v>
      </c>
      <c r="G643" s="52" t="s">
        <v>2870</v>
      </c>
    </row>
    <row r="644" customFormat="false" ht="12.75" hidden="false" customHeight="true" outlineLevel="0" collapsed="false">
      <c r="D644" s="51" t="n">
        <v>48006</v>
      </c>
      <c r="E644" s="52" t="s">
        <v>2852</v>
      </c>
      <c r="F644" s="52" t="s">
        <v>2871</v>
      </c>
      <c r="G644" s="52" t="s">
        <v>2872</v>
      </c>
    </row>
    <row r="645" customFormat="false" ht="12.75" hidden="false" customHeight="true" outlineLevel="0" collapsed="false">
      <c r="D645" s="51" t="n">
        <v>48006</v>
      </c>
      <c r="E645" s="52" t="s">
        <v>2852</v>
      </c>
      <c r="F645" s="52" t="s">
        <v>2873</v>
      </c>
      <c r="G645" s="52" t="s">
        <v>2874</v>
      </c>
    </row>
    <row r="646" customFormat="false" ht="12.75" hidden="false" customHeight="true" outlineLevel="0" collapsed="false">
      <c r="D646" s="51" t="n">
        <v>48006</v>
      </c>
      <c r="E646" s="52" t="s">
        <v>2852</v>
      </c>
      <c r="F646" s="52" t="s">
        <v>2875</v>
      </c>
      <c r="G646" s="52" t="s">
        <v>2876</v>
      </c>
    </row>
    <row r="647" customFormat="false" ht="12.75" hidden="false" customHeight="true" outlineLevel="0" collapsed="false">
      <c r="D647" s="51" t="n">
        <v>48006</v>
      </c>
      <c r="E647" s="52" t="s">
        <v>2852</v>
      </c>
      <c r="F647" s="52" t="s">
        <v>2877</v>
      </c>
      <c r="G647" s="52" t="s">
        <v>2878</v>
      </c>
    </row>
    <row r="648" customFormat="false" ht="12.75" hidden="false" customHeight="true" outlineLevel="0" collapsed="false">
      <c r="D648" s="51" t="n">
        <v>48006</v>
      </c>
      <c r="E648" s="52" t="s">
        <v>2852</v>
      </c>
      <c r="F648" s="52" t="s">
        <v>2879</v>
      </c>
      <c r="G648" s="52" t="s">
        <v>2880</v>
      </c>
    </row>
    <row r="649" customFormat="false" ht="12.75" hidden="false" customHeight="true" outlineLevel="0" collapsed="false">
      <c r="D649" s="51" t="n">
        <v>48006</v>
      </c>
      <c r="E649" s="52" t="s">
        <v>2852</v>
      </c>
      <c r="F649" s="52" t="s">
        <v>2881</v>
      </c>
      <c r="G649" s="52" t="s">
        <v>2882</v>
      </c>
    </row>
    <row r="650" customFormat="false" ht="12.75" hidden="false" customHeight="true" outlineLevel="0" collapsed="false">
      <c r="D650" s="51" t="n">
        <v>48006</v>
      </c>
      <c r="E650" s="52" t="s">
        <v>2852</v>
      </c>
      <c r="F650" s="52" t="s">
        <v>2883</v>
      </c>
      <c r="G650" s="52" t="s">
        <v>2760</v>
      </c>
    </row>
    <row r="651" customFormat="false" ht="12.75" hidden="false" customHeight="true" outlineLevel="0" collapsed="false">
      <c r="D651" s="51" t="n">
        <v>48006</v>
      </c>
      <c r="E651" s="52" t="s">
        <v>2852</v>
      </c>
      <c r="F651" s="52" t="s">
        <v>2884</v>
      </c>
      <c r="G651" s="52" t="s">
        <v>2885</v>
      </c>
    </row>
    <row r="652" customFormat="false" ht="12.75" hidden="false" customHeight="true" outlineLevel="0" collapsed="false">
      <c r="D652" s="51" t="n">
        <v>48006</v>
      </c>
      <c r="E652" s="52" t="s">
        <v>2852</v>
      </c>
      <c r="F652" s="52" t="s">
        <v>2886</v>
      </c>
      <c r="G652" s="52" t="s">
        <v>2887</v>
      </c>
    </row>
    <row r="653" customFormat="false" ht="12.75" hidden="false" customHeight="true" outlineLevel="0" collapsed="false">
      <c r="D653" s="51" t="n">
        <v>49002</v>
      </c>
      <c r="E653" s="52" t="s">
        <v>2888</v>
      </c>
      <c r="F653" s="52" t="s">
        <v>2889</v>
      </c>
      <c r="G653" s="52" t="s">
        <v>2890</v>
      </c>
    </row>
    <row r="654" customFormat="false" ht="12.75" hidden="false" customHeight="true" outlineLevel="0" collapsed="false">
      <c r="D654" s="51" t="n">
        <v>49002</v>
      </c>
      <c r="E654" s="52" t="s">
        <v>2888</v>
      </c>
      <c r="F654" s="52" t="s">
        <v>2891</v>
      </c>
      <c r="G654" s="52" t="s">
        <v>2892</v>
      </c>
    </row>
    <row r="655" customFormat="false" ht="12.75" hidden="false" customHeight="true" outlineLevel="0" collapsed="false">
      <c r="D655" s="51" t="n">
        <v>49002</v>
      </c>
      <c r="E655" s="52" t="s">
        <v>2888</v>
      </c>
      <c r="F655" s="52" t="s">
        <v>2893</v>
      </c>
      <c r="G655" s="52" t="s">
        <v>2894</v>
      </c>
    </row>
    <row r="656" customFormat="false" ht="12.75" hidden="false" customHeight="true" outlineLevel="0" collapsed="false">
      <c r="D656" s="51" t="n">
        <v>49002</v>
      </c>
      <c r="E656" s="52" t="s">
        <v>2888</v>
      </c>
      <c r="F656" s="52" t="s">
        <v>2895</v>
      </c>
      <c r="G656" s="52" t="s">
        <v>2896</v>
      </c>
    </row>
    <row r="657" customFormat="false" ht="12.75" hidden="false" customHeight="true" outlineLevel="0" collapsed="false">
      <c r="D657" s="51" t="n">
        <v>49002</v>
      </c>
      <c r="E657" s="52" t="s">
        <v>2888</v>
      </c>
      <c r="F657" s="52" t="s">
        <v>2897</v>
      </c>
      <c r="G657" s="52" t="s">
        <v>2898</v>
      </c>
    </row>
    <row r="658" customFormat="false" ht="12.75" hidden="false" customHeight="true" outlineLevel="0" collapsed="false">
      <c r="D658" s="51" t="n">
        <v>49002</v>
      </c>
      <c r="E658" s="52" t="s">
        <v>2888</v>
      </c>
      <c r="F658" s="52" t="s">
        <v>2899</v>
      </c>
      <c r="G658" s="52" t="s">
        <v>2900</v>
      </c>
    </row>
    <row r="659" customFormat="false" ht="12.75" hidden="false" customHeight="true" outlineLevel="0" collapsed="false">
      <c r="D659" s="51" t="n">
        <v>49002</v>
      </c>
      <c r="E659" s="52" t="s">
        <v>2888</v>
      </c>
      <c r="F659" s="52" t="s">
        <v>2901</v>
      </c>
      <c r="G659" s="52" t="s">
        <v>2902</v>
      </c>
    </row>
    <row r="660" customFormat="false" ht="12.75" hidden="false" customHeight="true" outlineLevel="0" collapsed="false">
      <c r="D660" s="51" t="n">
        <v>49002</v>
      </c>
      <c r="E660" s="52" t="s">
        <v>2888</v>
      </c>
      <c r="F660" s="52" t="s">
        <v>2903</v>
      </c>
      <c r="G660" s="52" t="s">
        <v>2904</v>
      </c>
    </row>
    <row r="661" customFormat="false" ht="12.75" hidden="false" customHeight="true" outlineLevel="0" collapsed="false">
      <c r="D661" s="51" t="n">
        <v>49002</v>
      </c>
      <c r="E661" s="52" t="s">
        <v>2888</v>
      </c>
      <c r="F661" s="52" t="s">
        <v>2905</v>
      </c>
      <c r="G661" s="52" t="s">
        <v>2906</v>
      </c>
    </row>
    <row r="662" customFormat="false" ht="12.75" hidden="false" customHeight="true" outlineLevel="0" collapsed="false">
      <c r="D662" s="51" t="n">
        <v>49002</v>
      </c>
      <c r="E662" s="52" t="s">
        <v>2888</v>
      </c>
      <c r="F662" s="52" t="s">
        <v>2907</v>
      </c>
      <c r="G662" s="52" t="s">
        <v>2908</v>
      </c>
    </row>
    <row r="663" customFormat="false" ht="12.75" hidden="false" customHeight="true" outlineLevel="0" collapsed="false">
      <c r="D663" s="51" t="n">
        <v>49002</v>
      </c>
      <c r="E663" s="52" t="s">
        <v>2888</v>
      </c>
      <c r="F663" s="52" t="s">
        <v>2909</v>
      </c>
      <c r="G663" s="52" t="s">
        <v>2910</v>
      </c>
    </row>
    <row r="664" customFormat="false" ht="12.75" hidden="false" customHeight="true" outlineLevel="0" collapsed="false">
      <c r="D664" s="51" t="n">
        <v>49002</v>
      </c>
      <c r="E664" s="52" t="s">
        <v>2888</v>
      </c>
      <c r="F664" s="52" t="s">
        <v>2911</v>
      </c>
      <c r="G664" s="52" t="s">
        <v>2912</v>
      </c>
    </row>
    <row r="665" customFormat="false" ht="12.75" hidden="false" customHeight="true" outlineLevel="0" collapsed="false">
      <c r="D665" s="51" t="n">
        <v>49002</v>
      </c>
      <c r="E665" s="52" t="s">
        <v>2888</v>
      </c>
      <c r="F665" s="52" t="s">
        <v>2913</v>
      </c>
      <c r="G665" s="52" t="s">
        <v>2914</v>
      </c>
    </row>
    <row r="666" customFormat="false" ht="12.75" hidden="false" customHeight="true" outlineLevel="0" collapsed="false">
      <c r="D666" s="51" t="n">
        <v>49002</v>
      </c>
      <c r="E666" s="52" t="s">
        <v>2888</v>
      </c>
      <c r="F666" s="52" t="s">
        <v>2915</v>
      </c>
      <c r="G666" s="52" t="s">
        <v>2916</v>
      </c>
    </row>
    <row r="667" customFormat="false" ht="12.75" hidden="false" customHeight="true" outlineLevel="0" collapsed="false">
      <c r="D667" s="51" t="n">
        <v>49002</v>
      </c>
      <c r="E667" s="52" t="s">
        <v>2888</v>
      </c>
      <c r="F667" s="52" t="s">
        <v>2917</v>
      </c>
      <c r="G667" s="52" t="s">
        <v>2918</v>
      </c>
    </row>
    <row r="668" customFormat="false" ht="12.75" hidden="false" customHeight="true" outlineLevel="0" collapsed="false">
      <c r="D668" s="51" t="n">
        <v>49002</v>
      </c>
      <c r="E668" s="52" t="s">
        <v>2888</v>
      </c>
      <c r="F668" s="52" t="s">
        <v>2919</v>
      </c>
      <c r="G668" s="52" t="s">
        <v>2920</v>
      </c>
    </row>
    <row r="669" customFormat="false" ht="12.75" hidden="false" customHeight="true" outlineLevel="0" collapsed="false">
      <c r="D669" s="51" t="n">
        <v>49002</v>
      </c>
      <c r="E669" s="52" t="s">
        <v>2888</v>
      </c>
      <c r="F669" s="52" t="s">
        <v>2921</v>
      </c>
      <c r="G669" s="52" t="s">
        <v>2922</v>
      </c>
    </row>
    <row r="670" customFormat="false" ht="12.75" hidden="false" customHeight="true" outlineLevel="0" collapsed="false">
      <c r="D670" s="51" t="n">
        <v>49002</v>
      </c>
      <c r="E670" s="52" t="s">
        <v>2888</v>
      </c>
      <c r="F670" s="52" t="s">
        <v>2923</v>
      </c>
      <c r="G670" s="52" t="s">
        <v>2924</v>
      </c>
    </row>
    <row r="671" customFormat="false" ht="12.75" hidden="false" customHeight="true" outlineLevel="0" collapsed="false">
      <c r="D671" s="51" t="n">
        <v>49003</v>
      </c>
      <c r="E671" s="52" t="s">
        <v>2925</v>
      </c>
      <c r="F671" s="52" t="s">
        <v>2926</v>
      </c>
      <c r="G671" s="52" t="s">
        <v>2927</v>
      </c>
    </row>
    <row r="672" customFormat="false" ht="12.75" hidden="false" customHeight="true" outlineLevel="0" collapsed="false">
      <c r="D672" s="51" t="n">
        <v>49003</v>
      </c>
      <c r="E672" s="52" t="s">
        <v>2925</v>
      </c>
      <c r="F672" s="52" t="s">
        <v>2928</v>
      </c>
      <c r="G672" s="52" t="s">
        <v>2929</v>
      </c>
    </row>
    <row r="673" customFormat="false" ht="12.75" hidden="false" customHeight="true" outlineLevel="0" collapsed="false">
      <c r="D673" s="51" t="n">
        <v>49003</v>
      </c>
      <c r="E673" s="52" t="s">
        <v>2925</v>
      </c>
      <c r="F673" s="52" t="s">
        <v>2930</v>
      </c>
      <c r="G673" s="52" t="s">
        <v>2931</v>
      </c>
    </row>
    <row r="674" customFormat="false" ht="12.75" hidden="false" customHeight="true" outlineLevel="0" collapsed="false">
      <c r="D674" s="51" t="n">
        <v>49003</v>
      </c>
      <c r="E674" s="52" t="s">
        <v>2925</v>
      </c>
      <c r="F674" s="52" t="s">
        <v>2932</v>
      </c>
      <c r="G674" s="52" t="s">
        <v>2933</v>
      </c>
    </row>
    <row r="675" customFormat="false" ht="12.75" hidden="false" customHeight="true" outlineLevel="0" collapsed="false">
      <c r="D675" s="51" t="n">
        <v>49003</v>
      </c>
      <c r="E675" s="52" t="s">
        <v>2925</v>
      </c>
      <c r="F675" s="52" t="s">
        <v>2934</v>
      </c>
      <c r="G675" s="52" t="s">
        <v>2935</v>
      </c>
    </row>
    <row r="676" customFormat="false" ht="12.75" hidden="false" customHeight="true" outlineLevel="0" collapsed="false">
      <c r="D676" s="51" t="n">
        <v>49003</v>
      </c>
      <c r="E676" s="52" t="s">
        <v>2925</v>
      </c>
      <c r="F676" s="52" t="s">
        <v>2936</v>
      </c>
      <c r="G676" s="52" t="s">
        <v>2937</v>
      </c>
    </row>
    <row r="677" customFormat="false" ht="12.75" hidden="false" customHeight="true" outlineLevel="0" collapsed="false">
      <c r="D677" s="51" t="n">
        <v>49003</v>
      </c>
      <c r="E677" s="52" t="s">
        <v>2925</v>
      </c>
      <c r="F677" s="52" t="s">
        <v>2938</v>
      </c>
      <c r="G677" s="52" t="s">
        <v>2939</v>
      </c>
    </row>
    <row r="678" customFormat="false" ht="12.75" hidden="false" customHeight="true" outlineLevel="0" collapsed="false">
      <c r="D678" s="51" t="n">
        <v>49003</v>
      </c>
      <c r="E678" s="52" t="s">
        <v>2925</v>
      </c>
      <c r="F678" s="52" t="s">
        <v>2940</v>
      </c>
      <c r="G678" s="52" t="s">
        <v>2941</v>
      </c>
    </row>
    <row r="679" customFormat="false" ht="12.75" hidden="false" customHeight="true" outlineLevel="0" collapsed="false">
      <c r="D679" s="51" t="n">
        <v>49003</v>
      </c>
      <c r="E679" s="52" t="s">
        <v>2925</v>
      </c>
      <c r="F679" s="52" t="s">
        <v>2942</v>
      </c>
      <c r="G679" s="52" t="s">
        <v>2943</v>
      </c>
    </row>
    <row r="680" customFormat="false" ht="12.75" hidden="false" customHeight="true" outlineLevel="0" collapsed="false">
      <c r="D680" s="51" t="n">
        <v>49003</v>
      </c>
      <c r="E680" s="52" t="s">
        <v>2925</v>
      </c>
      <c r="F680" s="52" t="s">
        <v>2944</v>
      </c>
      <c r="G680" s="52" t="s">
        <v>2945</v>
      </c>
    </row>
    <row r="681" customFormat="false" ht="12.75" hidden="false" customHeight="true" outlineLevel="0" collapsed="false">
      <c r="D681" s="51" t="n">
        <v>49003</v>
      </c>
      <c r="E681" s="52" t="s">
        <v>2925</v>
      </c>
      <c r="F681" s="52" t="s">
        <v>2946</v>
      </c>
      <c r="G681" s="52" t="s">
        <v>2947</v>
      </c>
    </row>
    <row r="682" customFormat="false" ht="12.75" hidden="false" customHeight="true" outlineLevel="0" collapsed="false">
      <c r="D682" s="51" t="n">
        <v>49003</v>
      </c>
      <c r="E682" s="52" t="s">
        <v>2925</v>
      </c>
      <c r="F682" s="52" t="s">
        <v>2948</v>
      </c>
      <c r="G682" s="52" t="s">
        <v>2949</v>
      </c>
    </row>
    <row r="683" customFormat="false" ht="12.75" hidden="false" customHeight="true" outlineLevel="0" collapsed="false">
      <c r="D683" s="51" t="n">
        <v>49003</v>
      </c>
      <c r="E683" s="52" t="s">
        <v>2925</v>
      </c>
      <c r="F683" s="52" t="s">
        <v>2950</v>
      </c>
      <c r="G683" s="52" t="s">
        <v>2951</v>
      </c>
    </row>
    <row r="684" customFormat="false" ht="12.75" hidden="false" customHeight="true" outlineLevel="0" collapsed="false">
      <c r="D684" s="51" t="n">
        <v>49003</v>
      </c>
      <c r="E684" s="52" t="s">
        <v>2925</v>
      </c>
      <c r="F684" s="52" t="s">
        <v>2952</v>
      </c>
      <c r="G684" s="52" t="s">
        <v>2953</v>
      </c>
    </row>
    <row r="685" customFormat="false" ht="12.75" hidden="false" customHeight="true" outlineLevel="0" collapsed="false">
      <c r="D685" s="51" t="n">
        <v>49003</v>
      </c>
      <c r="E685" s="52" t="s">
        <v>2925</v>
      </c>
      <c r="F685" s="52" t="s">
        <v>2954</v>
      </c>
      <c r="G685" s="52" t="s">
        <v>2955</v>
      </c>
    </row>
    <row r="686" customFormat="false" ht="12.75" hidden="false" customHeight="true" outlineLevel="0" collapsed="false">
      <c r="D686" s="51" t="n">
        <v>49003</v>
      </c>
      <c r="E686" s="52" t="s">
        <v>2925</v>
      </c>
      <c r="F686" s="52" t="s">
        <v>2956</v>
      </c>
      <c r="G686" s="52" t="s">
        <v>2957</v>
      </c>
    </row>
    <row r="687" customFormat="false" ht="12.75" hidden="false" customHeight="true" outlineLevel="0" collapsed="false">
      <c r="D687" s="51" t="n">
        <v>49003</v>
      </c>
      <c r="E687" s="52" t="s">
        <v>2925</v>
      </c>
      <c r="F687" s="52" t="s">
        <v>2958</v>
      </c>
      <c r="G687" s="52" t="s">
        <v>2959</v>
      </c>
    </row>
    <row r="688" customFormat="false" ht="12.75" hidden="false" customHeight="true" outlineLevel="0" collapsed="false">
      <c r="D688" s="51" t="n">
        <v>46006</v>
      </c>
      <c r="E688" s="52" t="s">
        <v>2960</v>
      </c>
      <c r="F688" s="52" t="s">
        <v>2961</v>
      </c>
      <c r="G688" s="52" t="s">
        <v>2962</v>
      </c>
    </row>
    <row r="689" customFormat="false" ht="12.75" hidden="false" customHeight="true" outlineLevel="0" collapsed="false">
      <c r="D689" s="51" t="n">
        <v>46006</v>
      </c>
      <c r="E689" s="52" t="s">
        <v>2960</v>
      </c>
      <c r="F689" s="52" t="s">
        <v>2963</v>
      </c>
      <c r="G689" s="52" t="s">
        <v>2964</v>
      </c>
    </row>
    <row r="690" customFormat="false" ht="12.75" hidden="false" customHeight="true" outlineLevel="0" collapsed="false">
      <c r="D690" s="51" t="n">
        <v>46006</v>
      </c>
      <c r="E690" s="52" t="s">
        <v>2960</v>
      </c>
      <c r="F690" s="52" t="s">
        <v>2965</v>
      </c>
      <c r="G690" s="52" t="s">
        <v>2966</v>
      </c>
    </row>
    <row r="691" customFormat="false" ht="12.75" hidden="false" customHeight="true" outlineLevel="0" collapsed="false">
      <c r="D691" s="51" t="n">
        <v>46006</v>
      </c>
      <c r="E691" s="52" t="s">
        <v>2960</v>
      </c>
      <c r="F691" s="52" t="s">
        <v>2967</v>
      </c>
      <c r="G691" s="52" t="s">
        <v>2968</v>
      </c>
    </row>
    <row r="692" customFormat="false" ht="12.75" hidden="false" customHeight="true" outlineLevel="0" collapsed="false">
      <c r="D692" s="51" t="n">
        <v>46006</v>
      </c>
      <c r="E692" s="52" t="s">
        <v>2960</v>
      </c>
      <c r="F692" s="52" t="s">
        <v>2969</v>
      </c>
      <c r="G692" s="52" t="s">
        <v>2970</v>
      </c>
    </row>
    <row r="693" customFormat="false" ht="12.75" hidden="false" customHeight="true" outlineLevel="0" collapsed="false">
      <c r="D693" s="51" t="n">
        <v>46006</v>
      </c>
      <c r="E693" s="52" t="s">
        <v>2960</v>
      </c>
      <c r="F693" s="52" t="s">
        <v>2971</v>
      </c>
      <c r="G693" s="52" t="s">
        <v>2972</v>
      </c>
    </row>
    <row r="694" customFormat="false" ht="12.75" hidden="false" customHeight="true" outlineLevel="0" collapsed="false">
      <c r="D694" s="51" t="n">
        <v>46006</v>
      </c>
      <c r="E694" s="52" t="s">
        <v>2960</v>
      </c>
      <c r="F694" s="52" t="s">
        <v>2973</v>
      </c>
      <c r="G694" s="52" t="s">
        <v>2974</v>
      </c>
    </row>
    <row r="695" customFormat="false" ht="12.75" hidden="false" customHeight="true" outlineLevel="0" collapsed="false">
      <c r="D695" s="51" t="n">
        <v>46006</v>
      </c>
      <c r="E695" s="52" t="s">
        <v>2960</v>
      </c>
      <c r="F695" s="52" t="s">
        <v>2975</v>
      </c>
      <c r="G695" s="52" t="s">
        <v>2976</v>
      </c>
    </row>
    <row r="696" customFormat="false" ht="12.75" hidden="false" customHeight="true" outlineLevel="0" collapsed="false">
      <c r="D696" s="51" t="n">
        <v>46006</v>
      </c>
      <c r="E696" s="52" t="s">
        <v>2960</v>
      </c>
      <c r="F696" s="52" t="s">
        <v>2977</v>
      </c>
      <c r="G696" s="52" t="s">
        <v>2978</v>
      </c>
    </row>
    <row r="697" customFormat="false" ht="12.75" hidden="false" customHeight="true" outlineLevel="0" collapsed="false">
      <c r="D697" s="51" t="n">
        <v>46006</v>
      </c>
      <c r="E697" s="52" t="s">
        <v>2960</v>
      </c>
      <c r="F697" s="52" t="s">
        <v>2979</v>
      </c>
      <c r="G697" s="52" t="s">
        <v>2980</v>
      </c>
    </row>
    <row r="698" customFormat="false" ht="12.75" hidden="false" customHeight="true" outlineLevel="0" collapsed="false">
      <c r="D698" s="51" t="n">
        <v>46006</v>
      </c>
      <c r="E698" s="52" t="s">
        <v>2960</v>
      </c>
      <c r="F698" s="52" t="s">
        <v>2981</v>
      </c>
      <c r="G698" s="52" t="s">
        <v>2982</v>
      </c>
    </row>
    <row r="699" customFormat="false" ht="12.75" hidden="false" customHeight="true" outlineLevel="0" collapsed="false">
      <c r="D699" s="51" t="n">
        <v>46006</v>
      </c>
      <c r="E699" s="52" t="s">
        <v>2960</v>
      </c>
      <c r="F699" s="52" t="s">
        <v>2983</v>
      </c>
      <c r="G699" s="52" t="s">
        <v>2984</v>
      </c>
    </row>
    <row r="700" customFormat="false" ht="12.75" hidden="false" customHeight="true" outlineLevel="0" collapsed="false">
      <c r="D700" s="51" t="n">
        <v>46006</v>
      </c>
      <c r="E700" s="52" t="s">
        <v>2960</v>
      </c>
      <c r="F700" s="52" t="s">
        <v>2985</v>
      </c>
      <c r="G700" s="52" t="s">
        <v>2986</v>
      </c>
    </row>
    <row r="701" customFormat="false" ht="12.75" hidden="false" customHeight="true" outlineLevel="0" collapsed="false">
      <c r="D701" s="51" t="n">
        <v>100001</v>
      </c>
      <c r="E701" s="52" t="s">
        <v>2987</v>
      </c>
      <c r="F701" s="52" t="s">
        <v>2988</v>
      </c>
      <c r="G701" s="52" t="s">
        <v>2989</v>
      </c>
    </row>
    <row r="702" customFormat="false" ht="12.75" hidden="false" customHeight="true" outlineLevel="0" collapsed="false">
      <c r="D702" s="51" t="n">
        <v>100001</v>
      </c>
      <c r="E702" s="52" t="s">
        <v>2987</v>
      </c>
      <c r="F702" s="52" t="s">
        <v>2990</v>
      </c>
      <c r="G702" s="52" t="s">
        <v>2991</v>
      </c>
    </row>
    <row r="703" customFormat="false" ht="12.75" hidden="false" customHeight="true" outlineLevel="0" collapsed="false">
      <c r="D703" s="51" t="n">
        <v>100001</v>
      </c>
      <c r="E703" s="52" t="s">
        <v>2987</v>
      </c>
      <c r="F703" s="52" t="s">
        <v>2992</v>
      </c>
      <c r="G703" s="52" t="s">
        <v>2993</v>
      </c>
    </row>
    <row r="704" customFormat="false" ht="12.75" hidden="false" customHeight="true" outlineLevel="0" collapsed="false">
      <c r="D704" s="51" t="n">
        <v>100001</v>
      </c>
      <c r="E704" s="52" t="s">
        <v>2987</v>
      </c>
      <c r="F704" s="52" t="s">
        <v>2994</v>
      </c>
      <c r="G704" s="52" t="s">
        <v>2995</v>
      </c>
    </row>
    <row r="705" customFormat="false" ht="12.75" hidden="false" customHeight="true" outlineLevel="0" collapsed="false">
      <c r="D705" s="51" t="n">
        <v>100001</v>
      </c>
      <c r="E705" s="52" t="s">
        <v>2987</v>
      </c>
      <c r="F705" s="52" t="s">
        <v>2996</v>
      </c>
      <c r="G705" s="52" t="s">
        <v>2462</v>
      </c>
    </row>
    <row r="706" customFormat="false" ht="12.75" hidden="false" customHeight="true" outlineLevel="0" collapsed="false">
      <c r="D706" s="51" t="n">
        <v>100001</v>
      </c>
      <c r="E706" s="52" t="s">
        <v>2987</v>
      </c>
      <c r="F706" s="52" t="s">
        <v>2997</v>
      </c>
      <c r="G706" s="52" t="s">
        <v>2998</v>
      </c>
    </row>
    <row r="707" customFormat="false" ht="12.75" hidden="false" customHeight="true" outlineLevel="0" collapsed="false">
      <c r="D707" s="51" t="n">
        <v>100001</v>
      </c>
      <c r="E707" s="52" t="s">
        <v>2987</v>
      </c>
      <c r="F707" s="52" t="s">
        <v>2999</v>
      </c>
      <c r="G707" s="52" t="s">
        <v>3000</v>
      </c>
    </row>
    <row r="708" customFormat="false" ht="12.75" hidden="false" customHeight="true" outlineLevel="0" collapsed="false">
      <c r="D708" s="51" t="n">
        <v>100001</v>
      </c>
      <c r="E708" s="52" t="s">
        <v>2987</v>
      </c>
      <c r="F708" s="52" t="s">
        <v>3001</v>
      </c>
      <c r="G708" s="52" t="s">
        <v>3002</v>
      </c>
    </row>
    <row r="709" customFormat="false" ht="12.75" hidden="false" customHeight="true" outlineLevel="0" collapsed="false">
      <c r="D709" s="51" t="n">
        <v>100001</v>
      </c>
      <c r="E709" s="52" t="s">
        <v>2987</v>
      </c>
      <c r="F709" s="52" t="s">
        <v>3003</v>
      </c>
      <c r="G709" s="52" t="s">
        <v>3004</v>
      </c>
    </row>
    <row r="710" customFormat="false" ht="12.75" hidden="false" customHeight="true" outlineLevel="0" collapsed="false">
      <c r="D710" s="51" t="n">
        <v>100001</v>
      </c>
      <c r="E710" s="52" t="s">
        <v>2987</v>
      </c>
      <c r="F710" s="52" t="s">
        <v>3005</v>
      </c>
      <c r="G710" s="52" t="s">
        <v>3006</v>
      </c>
    </row>
    <row r="711" customFormat="false" ht="12.75" hidden="false" customHeight="true" outlineLevel="0" collapsed="false">
      <c r="D711" s="51" t="n">
        <v>100001</v>
      </c>
      <c r="E711" s="52" t="s">
        <v>2987</v>
      </c>
      <c r="F711" s="52" t="s">
        <v>3007</v>
      </c>
      <c r="G711" s="52" t="s">
        <v>3008</v>
      </c>
    </row>
    <row r="712" customFormat="false" ht="12.75" hidden="false" customHeight="true" outlineLevel="0" collapsed="false">
      <c r="D712" s="51" t="n">
        <v>100001</v>
      </c>
      <c r="E712" s="52" t="s">
        <v>2987</v>
      </c>
      <c r="F712" s="52" t="s">
        <v>3009</v>
      </c>
      <c r="G712" s="52" t="s">
        <v>3010</v>
      </c>
    </row>
    <row r="713" customFormat="false" ht="12.75" hidden="false" customHeight="true" outlineLevel="0" collapsed="false">
      <c r="D713" s="51" t="n">
        <v>100001</v>
      </c>
      <c r="E713" s="52" t="s">
        <v>2987</v>
      </c>
      <c r="F713" s="52" t="s">
        <v>3011</v>
      </c>
      <c r="G713" s="52" t="s">
        <v>3012</v>
      </c>
    </row>
    <row r="714" customFormat="false" ht="12.75" hidden="false" customHeight="true" outlineLevel="0" collapsed="false">
      <c r="D714" s="51" t="n">
        <v>100001</v>
      </c>
      <c r="E714" s="52" t="s">
        <v>2987</v>
      </c>
      <c r="F714" s="52" t="s">
        <v>3013</v>
      </c>
      <c r="G714" s="52" t="s">
        <v>3014</v>
      </c>
    </row>
    <row r="715" customFormat="false" ht="12.75" hidden="false" customHeight="true" outlineLevel="0" collapsed="false">
      <c r="D715" s="51" t="n">
        <v>100001</v>
      </c>
      <c r="E715" s="52" t="s">
        <v>2987</v>
      </c>
      <c r="F715" s="52" t="s">
        <v>3015</v>
      </c>
      <c r="G715" s="52" t="s">
        <v>3016</v>
      </c>
    </row>
    <row r="716" customFormat="false" ht="12.75" hidden="false" customHeight="true" outlineLevel="0" collapsed="false">
      <c r="D716" s="51" t="n">
        <v>100001</v>
      </c>
      <c r="E716" s="52" t="s">
        <v>2987</v>
      </c>
      <c r="F716" s="52" t="s">
        <v>3017</v>
      </c>
      <c r="G716" s="52" t="s">
        <v>3018</v>
      </c>
    </row>
    <row r="717" customFormat="false" ht="12.75" hidden="false" customHeight="true" outlineLevel="0" collapsed="false">
      <c r="D717" s="51" t="n">
        <v>100001</v>
      </c>
      <c r="E717" s="52" t="s">
        <v>2987</v>
      </c>
      <c r="F717" s="52" t="s">
        <v>3019</v>
      </c>
      <c r="G717" s="52" t="s">
        <v>3020</v>
      </c>
    </row>
    <row r="718" customFormat="false" ht="12.75" hidden="false" customHeight="true" outlineLevel="0" collapsed="false">
      <c r="D718" s="51" t="n">
        <v>53003</v>
      </c>
      <c r="E718" s="52" t="s">
        <v>3021</v>
      </c>
      <c r="F718" s="52" t="s">
        <v>3022</v>
      </c>
      <c r="G718" s="52" t="s">
        <v>3023</v>
      </c>
    </row>
    <row r="719" customFormat="false" ht="12.75" hidden="false" customHeight="true" outlineLevel="0" collapsed="false">
      <c r="D719" s="51" t="n">
        <v>53003</v>
      </c>
      <c r="E719" s="52" t="s">
        <v>3021</v>
      </c>
      <c r="F719" s="52" t="s">
        <v>3024</v>
      </c>
      <c r="G719" s="52" t="s">
        <v>3025</v>
      </c>
    </row>
    <row r="720" customFormat="false" ht="12.75" hidden="false" customHeight="true" outlineLevel="0" collapsed="false">
      <c r="D720" s="51" t="n">
        <v>53003</v>
      </c>
      <c r="E720" s="52" t="s">
        <v>3021</v>
      </c>
      <c r="F720" s="52" t="s">
        <v>3026</v>
      </c>
      <c r="G720" s="52" t="s">
        <v>3027</v>
      </c>
    </row>
    <row r="721" customFormat="false" ht="12.75" hidden="false" customHeight="true" outlineLevel="0" collapsed="false">
      <c r="D721" s="51" t="n">
        <v>53003</v>
      </c>
      <c r="E721" s="52" t="s">
        <v>3021</v>
      </c>
      <c r="F721" s="52" t="s">
        <v>3028</v>
      </c>
      <c r="G721" s="52" t="s">
        <v>3029</v>
      </c>
    </row>
    <row r="722" customFormat="false" ht="12.75" hidden="false" customHeight="true" outlineLevel="0" collapsed="false">
      <c r="D722" s="51" t="n">
        <v>53003</v>
      </c>
      <c r="E722" s="52" t="s">
        <v>3021</v>
      </c>
      <c r="F722" s="52" t="s">
        <v>3030</v>
      </c>
      <c r="G722" s="52" t="s">
        <v>3031</v>
      </c>
    </row>
    <row r="723" customFormat="false" ht="12.75" hidden="false" customHeight="true" outlineLevel="0" collapsed="false">
      <c r="D723" s="51" t="n">
        <v>53003</v>
      </c>
      <c r="E723" s="52" t="s">
        <v>3021</v>
      </c>
      <c r="F723" s="52" t="s">
        <v>3032</v>
      </c>
      <c r="G723" s="52" t="s">
        <v>3033</v>
      </c>
    </row>
    <row r="724" customFormat="false" ht="12.75" hidden="false" customHeight="true" outlineLevel="0" collapsed="false">
      <c r="D724" s="51" t="n">
        <v>53003</v>
      </c>
      <c r="E724" s="52" t="s">
        <v>3021</v>
      </c>
      <c r="F724" s="52" t="s">
        <v>3034</v>
      </c>
      <c r="G724" s="52" t="s">
        <v>3035</v>
      </c>
    </row>
    <row r="725" customFormat="false" ht="12.75" hidden="false" customHeight="true" outlineLevel="0" collapsed="false">
      <c r="D725" s="51" t="n">
        <v>53003</v>
      </c>
      <c r="E725" s="52" t="s">
        <v>3021</v>
      </c>
      <c r="F725" s="52" t="s">
        <v>3036</v>
      </c>
      <c r="G725" s="52" t="s">
        <v>3037</v>
      </c>
    </row>
    <row r="726" customFormat="false" ht="12.75" hidden="false" customHeight="true" outlineLevel="0" collapsed="false">
      <c r="D726" s="51" t="n">
        <v>53003</v>
      </c>
      <c r="E726" s="52" t="s">
        <v>3021</v>
      </c>
      <c r="F726" s="52" t="s">
        <v>3038</v>
      </c>
      <c r="G726" s="52" t="s">
        <v>3039</v>
      </c>
    </row>
    <row r="727" customFormat="false" ht="12.75" hidden="false" customHeight="true" outlineLevel="0" collapsed="false">
      <c r="D727" s="51" t="n">
        <v>53003</v>
      </c>
      <c r="E727" s="52" t="s">
        <v>3021</v>
      </c>
      <c r="F727" s="52" t="s">
        <v>3040</v>
      </c>
      <c r="G727" s="52" t="s">
        <v>3041</v>
      </c>
    </row>
    <row r="728" customFormat="false" ht="12.75" hidden="false" customHeight="true" outlineLevel="0" collapsed="false">
      <c r="D728" s="51" t="n">
        <v>53003</v>
      </c>
      <c r="E728" s="52" t="s">
        <v>3021</v>
      </c>
      <c r="F728" s="52" t="s">
        <v>3042</v>
      </c>
      <c r="G728" s="52" t="s">
        <v>3043</v>
      </c>
    </row>
    <row r="729" customFormat="false" ht="12.75" hidden="false" customHeight="true" outlineLevel="0" collapsed="false">
      <c r="D729" s="51" t="n">
        <v>53003</v>
      </c>
      <c r="E729" s="52" t="s">
        <v>3021</v>
      </c>
      <c r="F729" s="52" t="s">
        <v>3044</v>
      </c>
      <c r="G729" s="52" t="s">
        <v>3045</v>
      </c>
    </row>
    <row r="730" customFormat="false" ht="12.75" hidden="false" customHeight="true" outlineLevel="0" collapsed="false">
      <c r="D730" s="51" t="n">
        <v>53003</v>
      </c>
      <c r="E730" s="52" t="s">
        <v>3021</v>
      </c>
      <c r="F730" s="52" t="s">
        <v>3046</v>
      </c>
      <c r="G730" s="52" t="s">
        <v>3047</v>
      </c>
    </row>
    <row r="731" customFormat="false" ht="12.75" hidden="false" customHeight="true" outlineLevel="0" collapsed="false">
      <c r="D731" s="51" t="n">
        <v>53003</v>
      </c>
      <c r="E731" s="52" t="s">
        <v>3021</v>
      </c>
      <c r="F731" s="52" t="s">
        <v>3048</v>
      </c>
      <c r="G731" s="52" t="s">
        <v>3049</v>
      </c>
    </row>
    <row r="732" customFormat="false" ht="12.75" hidden="false" customHeight="true" outlineLevel="0" collapsed="false">
      <c r="D732" s="51" t="n">
        <v>53003</v>
      </c>
      <c r="E732" s="52" t="s">
        <v>3021</v>
      </c>
      <c r="F732" s="52" t="s">
        <v>3050</v>
      </c>
      <c r="G732" s="52" t="s">
        <v>3051</v>
      </c>
    </row>
    <row r="733" customFormat="false" ht="12.75" hidden="false" customHeight="true" outlineLevel="0" collapsed="false">
      <c r="D733" s="51" t="n">
        <v>53003</v>
      </c>
      <c r="E733" s="52" t="s">
        <v>3021</v>
      </c>
      <c r="F733" s="52" t="s">
        <v>3052</v>
      </c>
      <c r="G733" s="52" t="s">
        <v>3053</v>
      </c>
    </row>
    <row r="734" customFormat="false" ht="12.75" hidden="false" customHeight="true" outlineLevel="0" collapsed="false">
      <c r="D734" s="51" t="n">
        <v>53003</v>
      </c>
      <c r="E734" s="52" t="s">
        <v>3021</v>
      </c>
      <c r="F734" s="52" t="s">
        <v>3054</v>
      </c>
      <c r="G734" s="52" t="s">
        <v>3055</v>
      </c>
    </row>
    <row r="735" customFormat="false" ht="12.75" hidden="false" customHeight="true" outlineLevel="0" collapsed="false">
      <c r="D735" s="51" t="n">
        <v>53003</v>
      </c>
      <c r="E735" s="52" t="s">
        <v>3021</v>
      </c>
      <c r="F735" s="52" t="s">
        <v>3056</v>
      </c>
      <c r="G735" s="52" t="s">
        <v>3057</v>
      </c>
    </row>
    <row r="736" customFormat="false" ht="12.75" hidden="false" customHeight="true" outlineLevel="0" collapsed="false">
      <c r="D736" s="51" t="n">
        <v>53003</v>
      </c>
      <c r="E736" s="52" t="s">
        <v>3021</v>
      </c>
      <c r="F736" s="52" t="s">
        <v>3058</v>
      </c>
      <c r="G736" s="52" t="s">
        <v>3059</v>
      </c>
    </row>
    <row r="737" customFormat="false" ht="12.75" hidden="false" customHeight="true" outlineLevel="0" collapsed="false">
      <c r="D737" s="51" t="n">
        <v>53003</v>
      </c>
      <c r="E737" s="52" t="s">
        <v>3021</v>
      </c>
      <c r="F737" s="52" t="s">
        <v>3060</v>
      </c>
      <c r="G737" s="52" t="s">
        <v>3061</v>
      </c>
    </row>
    <row r="738" customFormat="false" ht="12.75" hidden="false" customHeight="true" outlineLevel="0" collapsed="false">
      <c r="D738" s="51" t="n">
        <v>53003</v>
      </c>
      <c r="E738" s="52" t="s">
        <v>3021</v>
      </c>
      <c r="F738" s="52" t="s">
        <v>3062</v>
      </c>
      <c r="G738" s="52" t="s">
        <v>3063</v>
      </c>
    </row>
    <row r="739" customFormat="false" ht="12.75" hidden="false" customHeight="true" outlineLevel="0" collapsed="false">
      <c r="D739" s="51" t="n">
        <v>53003</v>
      </c>
      <c r="E739" s="52" t="s">
        <v>3021</v>
      </c>
      <c r="F739" s="52" t="s">
        <v>3064</v>
      </c>
      <c r="G739" s="52" t="s">
        <v>3065</v>
      </c>
    </row>
    <row r="740" customFormat="false" ht="12.75" hidden="false" customHeight="true" outlineLevel="0" collapsed="false">
      <c r="D740" s="51" t="n">
        <v>53003</v>
      </c>
      <c r="E740" s="52" t="s">
        <v>3021</v>
      </c>
      <c r="F740" s="52" t="s">
        <v>3066</v>
      </c>
      <c r="G740" s="52" t="s">
        <v>3067</v>
      </c>
    </row>
    <row r="741" customFormat="false" ht="12.75" hidden="false" customHeight="true" outlineLevel="0" collapsed="false">
      <c r="D741" s="51" t="n">
        <v>50005</v>
      </c>
      <c r="E741" s="52" t="s">
        <v>3068</v>
      </c>
      <c r="F741" s="52" t="s">
        <v>3069</v>
      </c>
      <c r="G741" s="52" t="s">
        <v>3070</v>
      </c>
    </row>
    <row r="742" customFormat="false" ht="12.75" hidden="false" customHeight="true" outlineLevel="0" collapsed="false">
      <c r="D742" s="51" t="n">
        <v>50005</v>
      </c>
      <c r="E742" s="52" t="s">
        <v>3068</v>
      </c>
      <c r="F742" s="52" t="s">
        <v>3071</v>
      </c>
      <c r="G742" s="52" t="s">
        <v>3072</v>
      </c>
    </row>
    <row r="743" customFormat="false" ht="12.75" hidden="false" customHeight="true" outlineLevel="0" collapsed="false">
      <c r="D743" s="51" t="n">
        <v>50005</v>
      </c>
      <c r="E743" s="52" t="s">
        <v>3068</v>
      </c>
      <c r="F743" s="52" t="s">
        <v>3073</v>
      </c>
      <c r="G743" s="52" t="s">
        <v>3074</v>
      </c>
    </row>
    <row r="744" customFormat="false" ht="12.75" hidden="false" customHeight="true" outlineLevel="0" collapsed="false">
      <c r="D744" s="51" t="n">
        <v>46007</v>
      </c>
      <c r="E744" s="52" t="s">
        <v>3075</v>
      </c>
      <c r="F744" s="52" t="s">
        <v>3076</v>
      </c>
      <c r="G744" s="52" t="s">
        <v>3077</v>
      </c>
    </row>
    <row r="745" customFormat="false" ht="12.75" hidden="false" customHeight="true" outlineLevel="0" collapsed="false">
      <c r="D745" s="51" t="n">
        <v>46007</v>
      </c>
      <c r="E745" s="52" t="s">
        <v>3075</v>
      </c>
      <c r="F745" s="52" t="s">
        <v>3078</v>
      </c>
      <c r="G745" s="52" t="s">
        <v>3079</v>
      </c>
    </row>
    <row r="746" customFormat="false" ht="12.75" hidden="false" customHeight="true" outlineLevel="0" collapsed="false">
      <c r="D746" s="51" t="n">
        <v>46007</v>
      </c>
      <c r="E746" s="52" t="s">
        <v>3075</v>
      </c>
      <c r="F746" s="52" t="s">
        <v>3080</v>
      </c>
      <c r="G746" s="52" t="s">
        <v>3081</v>
      </c>
    </row>
    <row r="747" customFormat="false" ht="12.75" hidden="false" customHeight="true" outlineLevel="0" collapsed="false">
      <c r="D747" s="51" t="n">
        <v>46007</v>
      </c>
      <c r="E747" s="52" t="s">
        <v>3075</v>
      </c>
      <c r="F747" s="52" t="s">
        <v>3082</v>
      </c>
      <c r="G747" s="52" t="s">
        <v>3083</v>
      </c>
    </row>
    <row r="748" customFormat="false" ht="12.75" hidden="false" customHeight="true" outlineLevel="0" collapsed="false">
      <c r="D748" s="51" t="n">
        <v>46007</v>
      </c>
      <c r="E748" s="52" t="s">
        <v>3075</v>
      </c>
      <c r="F748" s="52" t="s">
        <v>3084</v>
      </c>
      <c r="G748" s="52" t="s">
        <v>3085</v>
      </c>
    </row>
    <row r="749" customFormat="false" ht="12.75" hidden="false" customHeight="true" outlineLevel="0" collapsed="false">
      <c r="D749" s="51" t="n">
        <v>46007</v>
      </c>
      <c r="E749" s="52" t="s">
        <v>3075</v>
      </c>
      <c r="F749" s="52" t="s">
        <v>3086</v>
      </c>
      <c r="G749" s="52" t="s">
        <v>3087</v>
      </c>
    </row>
    <row r="750" customFormat="false" ht="12.75" hidden="false" customHeight="true" outlineLevel="0" collapsed="false">
      <c r="D750" s="51" t="n">
        <v>46007</v>
      </c>
      <c r="E750" s="52" t="s">
        <v>3075</v>
      </c>
      <c r="F750" s="52" t="s">
        <v>3088</v>
      </c>
      <c r="G750" s="52" t="s">
        <v>3089</v>
      </c>
    </row>
    <row r="751" customFormat="false" ht="12.75" hidden="false" customHeight="true" outlineLevel="0" collapsed="false">
      <c r="D751" s="51" t="n">
        <v>46007</v>
      </c>
      <c r="E751" s="52" t="s">
        <v>3075</v>
      </c>
      <c r="F751" s="52" t="s">
        <v>3090</v>
      </c>
      <c r="G751" s="52" t="s">
        <v>3091</v>
      </c>
    </row>
    <row r="752" customFormat="false" ht="12.75" hidden="false" customHeight="true" outlineLevel="0" collapsed="false">
      <c r="D752" s="51" t="n">
        <v>46007</v>
      </c>
      <c r="E752" s="52" t="s">
        <v>3075</v>
      </c>
      <c r="F752" s="52" t="s">
        <v>3092</v>
      </c>
      <c r="G752" s="52" t="s">
        <v>3093</v>
      </c>
    </row>
    <row r="753" customFormat="false" ht="12.75" hidden="false" customHeight="true" outlineLevel="0" collapsed="false">
      <c r="D753" s="51" t="n">
        <v>46007</v>
      </c>
      <c r="E753" s="52" t="s">
        <v>3075</v>
      </c>
      <c r="F753" s="52" t="s">
        <v>3094</v>
      </c>
      <c r="G753" s="52" t="s">
        <v>3095</v>
      </c>
    </row>
    <row r="754" customFormat="false" ht="12.75" hidden="false" customHeight="true" outlineLevel="0" collapsed="false">
      <c r="D754" s="51" t="n">
        <v>46007</v>
      </c>
      <c r="E754" s="52" t="s">
        <v>3075</v>
      </c>
      <c r="F754" s="52" t="s">
        <v>3096</v>
      </c>
      <c r="G754" s="52" t="s">
        <v>2727</v>
      </c>
    </row>
    <row r="755" customFormat="false" ht="12.75" hidden="false" customHeight="true" outlineLevel="0" collapsed="false">
      <c r="D755" s="51" t="n">
        <v>46007</v>
      </c>
      <c r="E755" s="52" t="s">
        <v>3075</v>
      </c>
      <c r="F755" s="52" t="s">
        <v>3097</v>
      </c>
      <c r="G755" s="52" t="s">
        <v>3098</v>
      </c>
    </row>
    <row r="756" customFormat="false" ht="12.75" hidden="false" customHeight="true" outlineLevel="0" collapsed="false">
      <c r="D756" s="51" t="n">
        <v>46007</v>
      </c>
      <c r="E756" s="52" t="s">
        <v>3075</v>
      </c>
      <c r="F756" s="52" t="s">
        <v>3099</v>
      </c>
      <c r="G756" s="52" t="s">
        <v>3100</v>
      </c>
    </row>
    <row r="757" customFormat="false" ht="12.75" hidden="false" customHeight="true" outlineLevel="0" collapsed="false">
      <c r="D757" s="51" t="n">
        <v>46007</v>
      </c>
      <c r="E757" s="52" t="s">
        <v>3075</v>
      </c>
      <c r="F757" s="52" t="s">
        <v>3101</v>
      </c>
      <c r="G757" s="52" t="s">
        <v>2286</v>
      </c>
    </row>
    <row r="758" customFormat="false" ht="12.75" hidden="false" customHeight="true" outlineLevel="0" collapsed="false">
      <c r="D758" s="51" t="n">
        <v>46007</v>
      </c>
      <c r="E758" s="52" t="s">
        <v>3075</v>
      </c>
      <c r="F758" s="52" t="s">
        <v>3102</v>
      </c>
      <c r="G758" s="52" t="s">
        <v>3103</v>
      </c>
    </row>
    <row r="759" customFormat="false" ht="12.75" hidden="false" customHeight="true" outlineLevel="0" collapsed="false">
      <c r="D759" s="51" t="n">
        <v>46007</v>
      </c>
      <c r="E759" s="52" t="s">
        <v>3075</v>
      </c>
      <c r="F759" s="52" t="s">
        <v>3104</v>
      </c>
      <c r="G759" s="52" t="s">
        <v>3105</v>
      </c>
    </row>
    <row r="760" customFormat="false" ht="12.75" hidden="false" customHeight="true" outlineLevel="0" collapsed="false">
      <c r="D760" s="51" t="n">
        <v>46007</v>
      </c>
      <c r="E760" s="52" t="s">
        <v>3075</v>
      </c>
      <c r="F760" s="52" t="s">
        <v>3106</v>
      </c>
      <c r="G760" s="52" t="s">
        <v>3107</v>
      </c>
    </row>
    <row r="761" customFormat="false" ht="12.75" hidden="false" customHeight="true" outlineLevel="0" collapsed="false">
      <c r="D761" s="51" t="n">
        <v>46007</v>
      </c>
      <c r="E761" s="52" t="s">
        <v>3075</v>
      </c>
      <c r="F761" s="52" t="s">
        <v>3108</v>
      </c>
      <c r="G761" s="52" t="s">
        <v>3109</v>
      </c>
    </row>
    <row r="762" customFormat="false" ht="12.75" hidden="false" customHeight="true" outlineLevel="0" collapsed="false">
      <c r="D762" s="51" t="n">
        <v>46007</v>
      </c>
      <c r="E762" s="52" t="s">
        <v>3075</v>
      </c>
      <c r="F762" s="52" t="s">
        <v>3110</v>
      </c>
      <c r="G762" s="52" t="s">
        <v>3111</v>
      </c>
    </row>
    <row r="763" customFormat="false" ht="12.75" hidden="false" customHeight="true" outlineLevel="0" collapsed="false">
      <c r="D763" s="51" t="n">
        <v>49004</v>
      </c>
      <c r="E763" s="52" t="s">
        <v>3112</v>
      </c>
      <c r="F763" s="52" t="s">
        <v>3113</v>
      </c>
      <c r="G763" s="52" t="s">
        <v>3114</v>
      </c>
    </row>
    <row r="764" customFormat="false" ht="12.75" hidden="false" customHeight="true" outlineLevel="0" collapsed="false">
      <c r="D764" s="51" t="n">
        <v>49004</v>
      </c>
      <c r="E764" s="52" t="s">
        <v>3112</v>
      </c>
      <c r="F764" s="52" t="s">
        <v>3115</v>
      </c>
      <c r="G764" s="52" t="s">
        <v>3116</v>
      </c>
    </row>
    <row r="765" customFormat="false" ht="12.75" hidden="false" customHeight="true" outlineLevel="0" collapsed="false">
      <c r="D765" s="51" t="n">
        <v>49004</v>
      </c>
      <c r="E765" s="52" t="s">
        <v>3112</v>
      </c>
      <c r="F765" s="52" t="s">
        <v>3117</v>
      </c>
      <c r="G765" s="52" t="s">
        <v>3118</v>
      </c>
    </row>
    <row r="766" customFormat="false" ht="12.75" hidden="false" customHeight="true" outlineLevel="0" collapsed="false">
      <c r="D766" s="51" t="n">
        <v>49004</v>
      </c>
      <c r="E766" s="52" t="s">
        <v>3112</v>
      </c>
      <c r="F766" s="52" t="s">
        <v>3119</v>
      </c>
      <c r="G766" s="52" t="s">
        <v>3120</v>
      </c>
    </row>
    <row r="767" customFormat="false" ht="12.75" hidden="false" customHeight="true" outlineLevel="0" collapsed="false">
      <c r="D767" s="51" t="n">
        <v>49004</v>
      </c>
      <c r="E767" s="52" t="s">
        <v>3112</v>
      </c>
      <c r="F767" s="52" t="s">
        <v>3121</v>
      </c>
      <c r="G767" s="52" t="s">
        <v>3122</v>
      </c>
    </row>
    <row r="768" customFormat="false" ht="12.75" hidden="false" customHeight="true" outlineLevel="0" collapsed="false">
      <c r="D768" s="51" t="n">
        <v>49004</v>
      </c>
      <c r="E768" s="52" t="s">
        <v>3112</v>
      </c>
      <c r="F768" s="52" t="s">
        <v>3123</v>
      </c>
      <c r="G768" s="52" t="s">
        <v>3124</v>
      </c>
    </row>
    <row r="769" customFormat="false" ht="12.75" hidden="false" customHeight="true" outlineLevel="0" collapsed="false">
      <c r="D769" s="51" t="n">
        <v>49004</v>
      </c>
      <c r="E769" s="52" t="s">
        <v>3112</v>
      </c>
      <c r="F769" s="52" t="s">
        <v>3125</v>
      </c>
      <c r="G769" s="52" t="s">
        <v>3126</v>
      </c>
    </row>
    <row r="770" customFormat="false" ht="12.75" hidden="false" customHeight="true" outlineLevel="0" collapsed="false">
      <c r="D770" s="51" t="n">
        <v>49004</v>
      </c>
      <c r="E770" s="52" t="s">
        <v>3112</v>
      </c>
      <c r="F770" s="52" t="s">
        <v>3127</v>
      </c>
      <c r="G770" s="52" t="s">
        <v>3128</v>
      </c>
    </row>
    <row r="771" customFormat="false" ht="12.75" hidden="false" customHeight="true" outlineLevel="0" collapsed="false">
      <c r="D771" s="51" t="n">
        <v>49004</v>
      </c>
      <c r="E771" s="52" t="s">
        <v>3112</v>
      </c>
      <c r="F771" s="52" t="s">
        <v>3129</v>
      </c>
      <c r="G771" s="52" t="s">
        <v>3130</v>
      </c>
    </row>
    <row r="772" customFormat="false" ht="12.75" hidden="false" customHeight="true" outlineLevel="0" collapsed="false">
      <c r="D772" s="51" t="n">
        <v>49004</v>
      </c>
      <c r="E772" s="52" t="s">
        <v>3112</v>
      </c>
      <c r="F772" s="52" t="s">
        <v>3131</v>
      </c>
      <c r="G772" s="52" t="s">
        <v>3132</v>
      </c>
    </row>
    <row r="773" customFormat="false" ht="12.75" hidden="false" customHeight="true" outlineLevel="0" collapsed="false">
      <c r="D773" s="51" t="n">
        <v>49004</v>
      </c>
      <c r="E773" s="52" t="s">
        <v>3112</v>
      </c>
      <c r="F773" s="52" t="s">
        <v>3133</v>
      </c>
      <c r="G773" s="52" t="s">
        <v>3134</v>
      </c>
    </row>
    <row r="774" customFormat="false" ht="12.75" hidden="false" customHeight="true" outlineLevel="0" collapsed="false">
      <c r="D774" s="51" t="n">
        <v>49004</v>
      </c>
      <c r="E774" s="52" t="s">
        <v>3112</v>
      </c>
      <c r="F774" s="52" t="s">
        <v>3135</v>
      </c>
      <c r="G774" s="52" t="s">
        <v>3136</v>
      </c>
    </row>
    <row r="775" customFormat="false" ht="12.75" hidden="false" customHeight="true" outlineLevel="0" collapsed="false">
      <c r="D775" s="51" t="n">
        <v>49004</v>
      </c>
      <c r="E775" s="52" t="s">
        <v>3112</v>
      </c>
      <c r="F775" s="52" t="s">
        <v>3137</v>
      </c>
      <c r="G775" s="52" t="s">
        <v>3138</v>
      </c>
    </row>
    <row r="776" customFormat="false" ht="12.75" hidden="false" customHeight="true" outlineLevel="0" collapsed="false">
      <c r="D776" s="51" t="n">
        <v>51006</v>
      </c>
      <c r="E776" s="52" t="s">
        <v>3139</v>
      </c>
      <c r="F776" s="52" t="s">
        <v>3140</v>
      </c>
      <c r="G776" s="52" t="s">
        <v>2681</v>
      </c>
    </row>
    <row r="777" customFormat="false" ht="12.75" hidden="false" customHeight="true" outlineLevel="0" collapsed="false">
      <c r="D777" s="51" t="n">
        <v>51006</v>
      </c>
      <c r="E777" s="52" t="s">
        <v>3139</v>
      </c>
      <c r="F777" s="52" t="s">
        <v>3141</v>
      </c>
      <c r="G777" s="52" t="s">
        <v>2894</v>
      </c>
    </row>
    <row r="778" customFormat="false" ht="12.75" hidden="false" customHeight="true" outlineLevel="0" collapsed="false">
      <c r="D778" s="51" t="n">
        <v>51006</v>
      </c>
      <c r="E778" s="52" t="s">
        <v>3139</v>
      </c>
      <c r="F778" s="52" t="s">
        <v>3142</v>
      </c>
      <c r="G778" s="52" t="s">
        <v>3143</v>
      </c>
    </row>
    <row r="779" customFormat="false" ht="12.75" hidden="false" customHeight="true" outlineLevel="0" collapsed="false">
      <c r="D779" s="51" t="n">
        <v>51006</v>
      </c>
      <c r="E779" s="52" t="s">
        <v>3139</v>
      </c>
      <c r="F779" s="52" t="s">
        <v>3144</v>
      </c>
      <c r="G779" s="52" t="s">
        <v>3145</v>
      </c>
    </row>
    <row r="780" customFormat="false" ht="12.75" hidden="false" customHeight="true" outlineLevel="0" collapsed="false">
      <c r="D780" s="51" t="n">
        <v>51006</v>
      </c>
      <c r="E780" s="52" t="s">
        <v>3139</v>
      </c>
      <c r="F780" s="52" t="s">
        <v>3146</v>
      </c>
      <c r="G780" s="52" t="s">
        <v>3147</v>
      </c>
    </row>
    <row r="781" customFormat="false" ht="12.75" hidden="false" customHeight="true" outlineLevel="0" collapsed="false">
      <c r="D781" s="51" t="n">
        <v>51006</v>
      </c>
      <c r="E781" s="52" t="s">
        <v>3139</v>
      </c>
      <c r="F781" s="52" t="s">
        <v>3148</v>
      </c>
      <c r="G781" s="52" t="s">
        <v>3149</v>
      </c>
    </row>
    <row r="782" customFormat="false" ht="12.75" hidden="false" customHeight="true" outlineLevel="0" collapsed="false">
      <c r="D782" s="51" t="n">
        <v>51006</v>
      </c>
      <c r="E782" s="52" t="s">
        <v>3139</v>
      </c>
      <c r="F782" s="52" t="s">
        <v>3150</v>
      </c>
      <c r="G782" s="52" t="s">
        <v>3151</v>
      </c>
    </row>
    <row r="783" customFormat="false" ht="12.75" hidden="false" customHeight="true" outlineLevel="0" collapsed="false">
      <c r="D783" s="51" t="n">
        <v>51006</v>
      </c>
      <c r="E783" s="52" t="s">
        <v>3139</v>
      </c>
      <c r="F783" s="52" t="s">
        <v>3152</v>
      </c>
      <c r="G783" s="52" t="s">
        <v>3153</v>
      </c>
    </row>
    <row r="784" customFormat="false" ht="12.75" hidden="false" customHeight="true" outlineLevel="0" collapsed="false">
      <c r="D784" s="51" t="n">
        <v>51006</v>
      </c>
      <c r="E784" s="52" t="s">
        <v>3139</v>
      </c>
      <c r="F784" s="52" t="s">
        <v>3154</v>
      </c>
      <c r="G784" s="52" t="s">
        <v>3155</v>
      </c>
    </row>
    <row r="785" customFormat="false" ht="12.75" hidden="false" customHeight="true" outlineLevel="0" collapsed="false">
      <c r="D785" s="51" t="n">
        <v>51006</v>
      </c>
      <c r="E785" s="52" t="s">
        <v>3139</v>
      </c>
      <c r="F785" s="52" t="s">
        <v>3156</v>
      </c>
      <c r="G785" s="52" t="s">
        <v>3157</v>
      </c>
    </row>
    <row r="786" customFormat="false" ht="12.75" hidden="false" customHeight="true" outlineLevel="0" collapsed="false">
      <c r="D786" s="51" t="n">
        <v>51006</v>
      </c>
      <c r="E786" s="52" t="s">
        <v>3139</v>
      </c>
      <c r="F786" s="52" t="s">
        <v>3158</v>
      </c>
      <c r="G786" s="52" t="s">
        <v>3159</v>
      </c>
    </row>
    <row r="787" customFormat="false" ht="12.75" hidden="false" customHeight="true" outlineLevel="0" collapsed="false">
      <c r="D787" s="51" t="n">
        <v>51006</v>
      </c>
      <c r="E787" s="52" t="s">
        <v>3139</v>
      </c>
      <c r="F787" s="52" t="s">
        <v>3160</v>
      </c>
      <c r="G787" s="52" t="s">
        <v>3161</v>
      </c>
    </row>
    <row r="788" customFormat="false" ht="12.75" hidden="false" customHeight="true" outlineLevel="0" collapsed="false">
      <c r="D788" s="51" t="n">
        <v>51006</v>
      </c>
      <c r="E788" s="52" t="s">
        <v>3139</v>
      </c>
      <c r="F788" s="52" t="s">
        <v>3162</v>
      </c>
      <c r="G788" s="52" t="s">
        <v>3163</v>
      </c>
    </row>
    <row r="789" customFormat="false" ht="12.75" hidden="false" customHeight="true" outlineLevel="0" collapsed="false">
      <c r="D789" s="51" t="n">
        <v>51006</v>
      </c>
      <c r="E789" s="52" t="s">
        <v>3139</v>
      </c>
      <c r="F789" s="52" t="s">
        <v>3164</v>
      </c>
      <c r="G789" s="52" t="s">
        <v>3165</v>
      </c>
    </row>
    <row r="790" customFormat="false" ht="12.75" hidden="false" customHeight="true" outlineLevel="0" collapsed="false">
      <c r="D790" s="51" t="n">
        <v>51006</v>
      </c>
      <c r="E790" s="52" t="s">
        <v>3139</v>
      </c>
      <c r="F790" s="52" t="s">
        <v>3166</v>
      </c>
      <c r="G790" s="52" t="s">
        <v>3167</v>
      </c>
    </row>
    <row r="791" customFormat="false" ht="12.75" hidden="false" customHeight="true" outlineLevel="0" collapsed="false">
      <c r="D791" s="51" t="n">
        <v>48008</v>
      </c>
      <c r="E791" s="52" t="s">
        <v>3168</v>
      </c>
      <c r="F791" s="52" t="s">
        <v>3169</v>
      </c>
      <c r="G791" s="52" t="s">
        <v>3170</v>
      </c>
    </row>
    <row r="792" customFormat="false" ht="12.75" hidden="false" customHeight="true" outlineLevel="0" collapsed="false">
      <c r="D792" s="51" t="n">
        <v>48008</v>
      </c>
      <c r="E792" s="52" t="s">
        <v>3168</v>
      </c>
      <c r="F792" s="52" t="s">
        <v>3171</v>
      </c>
      <c r="G792" s="52" t="s">
        <v>3172</v>
      </c>
    </row>
    <row r="793" customFormat="false" ht="12.75" hidden="false" customHeight="true" outlineLevel="0" collapsed="false">
      <c r="D793" s="51" t="n">
        <v>48008</v>
      </c>
      <c r="E793" s="52" t="s">
        <v>3168</v>
      </c>
      <c r="F793" s="52" t="s">
        <v>3173</v>
      </c>
      <c r="G793" s="52" t="s">
        <v>3174</v>
      </c>
    </row>
    <row r="794" customFormat="false" ht="12.75" hidden="false" customHeight="true" outlineLevel="0" collapsed="false">
      <c r="D794" s="51" t="n">
        <v>48008</v>
      </c>
      <c r="E794" s="52" t="s">
        <v>3168</v>
      </c>
      <c r="F794" s="52" t="s">
        <v>3175</v>
      </c>
      <c r="G794" s="52" t="s">
        <v>3176</v>
      </c>
    </row>
    <row r="795" customFormat="false" ht="12.75" hidden="false" customHeight="true" outlineLevel="0" collapsed="false">
      <c r="D795" s="51" t="n">
        <v>48008</v>
      </c>
      <c r="E795" s="52" t="s">
        <v>3168</v>
      </c>
      <c r="F795" s="52" t="s">
        <v>3177</v>
      </c>
      <c r="G795" s="52" t="s">
        <v>2872</v>
      </c>
    </row>
    <row r="796" customFormat="false" ht="12.75" hidden="false" customHeight="true" outlineLevel="0" collapsed="false">
      <c r="D796" s="51" t="n">
        <v>49005</v>
      </c>
      <c r="E796" s="52" t="s">
        <v>3178</v>
      </c>
      <c r="F796" s="52" t="s">
        <v>3179</v>
      </c>
      <c r="G796" s="52" t="s">
        <v>3180</v>
      </c>
    </row>
    <row r="797" customFormat="false" ht="12.75" hidden="false" customHeight="true" outlineLevel="0" collapsed="false">
      <c r="D797" s="51" t="n">
        <v>49005</v>
      </c>
      <c r="E797" s="52" t="s">
        <v>3178</v>
      </c>
      <c r="F797" s="52" t="s">
        <v>3181</v>
      </c>
      <c r="G797" s="52" t="s">
        <v>3182</v>
      </c>
    </row>
    <row r="798" customFormat="false" ht="12.75" hidden="false" customHeight="true" outlineLevel="0" collapsed="false">
      <c r="D798" s="51" t="n">
        <v>49005</v>
      </c>
      <c r="E798" s="52" t="s">
        <v>3178</v>
      </c>
      <c r="F798" s="52" t="s">
        <v>3183</v>
      </c>
      <c r="G798" s="52" t="s">
        <v>3184</v>
      </c>
    </row>
    <row r="799" customFormat="false" ht="12.75" hidden="false" customHeight="true" outlineLevel="0" collapsed="false">
      <c r="D799" s="51" t="n">
        <v>51007</v>
      </c>
      <c r="E799" s="52" t="s">
        <v>3185</v>
      </c>
      <c r="F799" s="52" t="s">
        <v>3186</v>
      </c>
      <c r="G799" s="52" t="s">
        <v>3187</v>
      </c>
    </row>
    <row r="800" customFormat="false" ht="12.75" hidden="false" customHeight="true" outlineLevel="0" collapsed="false">
      <c r="D800" s="51" t="n">
        <v>51007</v>
      </c>
      <c r="E800" s="52" t="s">
        <v>3185</v>
      </c>
      <c r="F800" s="52" t="s">
        <v>3188</v>
      </c>
      <c r="G800" s="52" t="s">
        <v>3189</v>
      </c>
    </row>
    <row r="801" customFormat="false" ht="12.75" hidden="false" customHeight="true" outlineLevel="0" collapsed="false">
      <c r="D801" s="51" t="n">
        <v>51007</v>
      </c>
      <c r="E801" s="52" t="s">
        <v>3185</v>
      </c>
      <c r="F801" s="52" t="s">
        <v>3190</v>
      </c>
      <c r="G801" s="52" t="s">
        <v>3191</v>
      </c>
    </row>
    <row r="802" customFormat="false" ht="12.75" hidden="false" customHeight="true" outlineLevel="0" collapsed="false">
      <c r="D802" s="51" t="n">
        <v>51007</v>
      </c>
      <c r="E802" s="52" t="s">
        <v>3185</v>
      </c>
      <c r="F802" s="52" t="s">
        <v>3192</v>
      </c>
      <c r="G802" s="52" t="s">
        <v>3193</v>
      </c>
    </row>
    <row r="803" customFormat="false" ht="12.75" hidden="false" customHeight="true" outlineLevel="0" collapsed="false">
      <c r="D803" s="51" t="n">
        <v>51007</v>
      </c>
      <c r="E803" s="52" t="s">
        <v>3185</v>
      </c>
      <c r="F803" s="52" t="s">
        <v>3194</v>
      </c>
      <c r="G803" s="52" t="s">
        <v>3195</v>
      </c>
    </row>
    <row r="804" customFormat="false" ht="12.75" hidden="false" customHeight="true" outlineLevel="0" collapsed="false">
      <c r="D804" s="51" t="n">
        <v>51007</v>
      </c>
      <c r="E804" s="52" t="s">
        <v>3185</v>
      </c>
      <c r="F804" s="52" t="s">
        <v>3196</v>
      </c>
      <c r="G804" s="52" t="s">
        <v>1993</v>
      </c>
    </row>
    <row r="805" customFormat="false" ht="12.75" hidden="false" customHeight="true" outlineLevel="0" collapsed="false">
      <c r="D805" s="51" t="n">
        <v>51007</v>
      </c>
      <c r="E805" s="52" t="s">
        <v>3185</v>
      </c>
      <c r="F805" s="52" t="s">
        <v>3197</v>
      </c>
      <c r="G805" s="52" t="s">
        <v>3198</v>
      </c>
    </row>
    <row r="806" customFormat="false" ht="12.75" hidden="false" customHeight="true" outlineLevel="0" collapsed="false">
      <c r="D806" s="51" t="n">
        <v>51007</v>
      </c>
      <c r="E806" s="52" t="s">
        <v>3185</v>
      </c>
      <c r="F806" s="52" t="s">
        <v>3199</v>
      </c>
      <c r="G806" s="52" t="s">
        <v>3200</v>
      </c>
    </row>
    <row r="807" customFormat="false" ht="12.75" hidden="false" customHeight="true" outlineLevel="0" collapsed="false">
      <c r="D807" s="51" t="n">
        <v>51007</v>
      </c>
      <c r="E807" s="52" t="s">
        <v>3185</v>
      </c>
      <c r="F807" s="52" t="s">
        <v>3201</v>
      </c>
      <c r="G807" s="52" t="s">
        <v>3202</v>
      </c>
    </row>
    <row r="808" customFormat="false" ht="12.75" hidden="false" customHeight="true" outlineLevel="0" collapsed="false">
      <c r="D808" s="51" t="n">
        <v>51007</v>
      </c>
      <c r="E808" s="52" t="s">
        <v>3185</v>
      </c>
      <c r="F808" s="52" t="s">
        <v>3203</v>
      </c>
      <c r="G808" s="52" t="s">
        <v>3204</v>
      </c>
    </row>
    <row r="809" customFormat="false" ht="12.75" hidden="false" customHeight="true" outlineLevel="0" collapsed="false">
      <c r="D809" s="51" t="n">
        <v>51007</v>
      </c>
      <c r="E809" s="52" t="s">
        <v>3185</v>
      </c>
      <c r="F809" s="52" t="s">
        <v>3205</v>
      </c>
      <c r="G809" s="52" t="s">
        <v>3206</v>
      </c>
    </row>
    <row r="810" customFormat="false" ht="12.75" hidden="false" customHeight="true" outlineLevel="0" collapsed="false">
      <c r="D810" s="51" t="n">
        <v>51007</v>
      </c>
      <c r="E810" s="52" t="s">
        <v>3185</v>
      </c>
      <c r="F810" s="52" t="s">
        <v>3207</v>
      </c>
      <c r="G810" s="52" t="s">
        <v>3208</v>
      </c>
    </row>
    <row r="811" customFormat="false" ht="12.75" hidden="false" customHeight="true" outlineLevel="0" collapsed="false">
      <c r="D811" s="51" t="n">
        <v>51007</v>
      </c>
      <c r="E811" s="52" t="s">
        <v>3185</v>
      </c>
      <c r="F811" s="52" t="s">
        <v>3209</v>
      </c>
      <c r="G811" s="52" t="s">
        <v>3210</v>
      </c>
    </row>
    <row r="812" customFormat="false" ht="12.75" hidden="false" customHeight="true" outlineLevel="0" collapsed="false">
      <c r="D812" s="51" t="n">
        <v>51007</v>
      </c>
      <c r="E812" s="52" t="s">
        <v>3185</v>
      </c>
      <c r="F812" s="52" t="s">
        <v>3211</v>
      </c>
      <c r="G812" s="52" t="s">
        <v>3212</v>
      </c>
    </row>
    <row r="813" customFormat="false" ht="12.75" hidden="false" customHeight="true" outlineLevel="0" collapsed="false">
      <c r="D813" s="51" t="n">
        <v>51007</v>
      </c>
      <c r="E813" s="52" t="s">
        <v>3185</v>
      </c>
      <c r="F813" s="52" t="s">
        <v>3213</v>
      </c>
      <c r="G813" s="52" t="s">
        <v>3214</v>
      </c>
    </row>
    <row r="814" customFormat="false" ht="12.75" hidden="false" customHeight="true" outlineLevel="0" collapsed="false">
      <c r="D814" s="51" t="n">
        <v>51007</v>
      </c>
      <c r="E814" s="52" t="s">
        <v>3185</v>
      </c>
      <c r="F814" s="52" t="s">
        <v>3215</v>
      </c>
      <c r="G814" s="52" t="s">
        <v>3216</v>
      </c>
    </row>
    <row r="815" customFormat="false" ht="12.75" hidden="false" customHeight="true" outlineLevel="0" collapsed="false">
      <c r="D815" s="51" t="n">
        <v>51007</v>
      </c>
      <c r="E815" s="52" t="s">
        <v>3185</v>
      </c>
      <c r="F815" s="52" t="s">
        <v>3217</v>
      </c>
      <c r="G815" s="52" t="s">
        <v>3218</v>
      </c>
    </row>
    <row r="816" customFormat="false" ht="12.75" hidden="false" customHeight="true" outlineLevel="0" collapsed="false">
      <c r="D816" s="51" t="n">
        <v>51007</v>
      </c>
      <c r="E816" s="52" t="s">
        <v>3185</v>
      </c>
      <c r="F816" s="52" t="s">
        <v>3219</v>
      </c>
      <c r="G816" s="52" t="s">
        <v>3220</v>
      </c>
    </row>
    <row r="817" customFormat="false" ht="12.75" hidden="false" customHeight="true" outlineLevel="0" collapsed="false">
      <c r="D817" s="51" t="n">
        <v>51007</v>
      </c>
      <c r="E817" s="52" t="s">
        <v>3185</v>
      </c>
      <c r="F817" s="52" t="s">
        <v>3221</v>
      </c>
      <c r="G817" s="52" t="s">
        <v>3222</v>
      </c>
    </row>
    <row r="818" customFormat="false" ht="12.75" hidden="false" customHeight="true" outlineLevel="0" collapsed="false">
      <c r="D818" s="51" t="n">
        <v>51007</v>
      </c>
      <c r="E818" s="52" t="s">
        <v>3185</v>
      </c>
      <c r="F818" s="52" t="s">
        <v>3223</v>
      </c>
      <c r="G818" s="52" t="s">
        <v>3224</v>
      </c>
    </row>
    <row r="819" customFormat="false" ht="12.75" hidden="false" customHeight="true" outlineLevel="0" collapsed="false">
      <c r="D819" s="51" t="n">
        <v>46008</v>
      </c>
      <c r="E819" s="52" t="s">
        <v>3225</v>
      </c>
      <c r="F819" s="52" t="s">
        <v>3226</v>
      </c>
      <c r="G819" s="52" t="s">
        <v>2777</v>
      </c>
    </row>
    <row r="820" customFormat="false" ht="12.75" hidden="false" customHeight="true" outlineLevel="0" collapsed="false">
      <c r="D820" s="51" t="n">
        <v>46008</v>
      </c>
      <c r="E820" s="52" t="s">
        <v>3225</v>
      </c>
      <c r="F820" s="52" t="s">
        <v>3227</v>
      </c>
      <c r="G820" s="52" t="s">
        <v>3228</v>
      </c>
    </row>
    <row r="821" customFormat="false" ht="12.75" hidden="false" customHeight="true" outlineLevel="0" collapsed="false">
      <c r="D821" s="51" t="n">
        <v>46008</v>
      </c>
      <c r="E821" s="52" t="s">
        <v>3225</v>
      </c>
      <c r="F821" s="52" t="s">
        <v>3229</v>
      </c>
      <c r="G821" s="52" t="s">
        <v>3230</v>
      </c>
    </row>
    <row r="822" customFormat="false" ht="12.75" hidden="false" customHeight="true" outlineLevel="0" collapsed="false">
      <c r="D822" s="51" t="n">
        <v>46008</v>
      </c>
      <c r="E822" s="52" t="s">
        <v>3225</v>
      </c>
      <c r="F822" s="52" t="s">
        <v>3231</v>
      </c>
      <c r="G822" s="52" t="s">
        <v>3232</v>
      </c>
    </row>
    <row r="823" customFormat="false" ht="12.75" hidden="false" customHeight="true" outlineLevel="0" collapsed="false">
      <c r="D823" s="51" t="n">
        <v>46008</v>
      </c>
      <c r="E823" s="52" t="s">
        <v>3225</v>
      </c>
      <c r="F823" s="52" t="s">
        <v>3233</v>
      </c>
      <c r="G823" s="52" t="s">
        <v>3234</v>
      </c>
    </row>
    <row r="824" customFormat="false" ht="12.75" hidden="false" customHeight="true" outlineLevel="0" collapsed="false">
      <c r="D824" s="51" t="n">
        <v>46008</v>
      </c>
      <c r="E824" s="52" t="s">
        <v>3225</v>
      </c>
      <c r="F824" s="52" t="s">
        <v>3235</v>
      </c>
      <c r="G824" s="52" t="s">
        <v>3236</v>
      </c>
    </row>
    <row r="825" customFormat="false" ht="12.75" hidden="false" customHeight="true" outlineLevel="0" collapsed="false">
      <c r="D825" s="51" t="n">
        <v>46008</v>
      </c>
      <c r="E825" s="52" t="s">
        <v>3225</v>
      </c>
      <c r="F825" s="52" t="s">
        <v>3237</v>
      </c>
      <c r="G825" s="52" t="s">
        <v>3238</v>
      </c>
    </row>
    <row r="826" customFormat="false" ht="12.75" hidden="false" customHeight="true" outlineLevel="0" collapsed="false">
      <c r="D826" s="51" t="n">
        <v>46008</v>
      </c>
      <c r="E826" s="52" t="s">
        <v>3225</v>
      </c>
      <c r="F826" s="52" t="s">
        <v>3239</v>
      </c>
      <c r="G826" s="52" t="s">
        <v>3240</v>
      </c>
    </row>
    <row r="827" customFormat="false" ht="12.75" hidden="false" customHeight="true" outlineLevel="0" collapsed="false">
      <c r="D827" s="51" t="n">
        <v>46008</v>
      </c>
      <c r="E827" s="52" t="s">
        <v>3225</v>
      </c>
      <c r="F827" s="52" t="s">
        <v>3241</v>
      </c>
      <c r="G827" s="52" t="s">
        <v>3242</v>
      </c>
    </row>
    <row r="828" customFormat="false" ht="12.75" hidden="false" customHeight="true" outlineLevel="0" collapsed="false">
      <c r="D828" s="51" t="n">
        <v>46008</v>
      </c>
      <c r="E828" s="52" t="s">
        <v>3225</v>
      </c>
      <c r="F828" s="52" t="s">
        <v>3243</v>
      </c>
      <c r="G828" s="52" t="s">
        <v>3244</v>
      </c>
    </row>
    <row r="829" customFormat="false" ht="12.75" hidden="false" customHeight="true" outlineLevel="0" collapsed="false">
      <c r="D829" s="51" t="n">
        <v>46008</v>
      </c>
      <c r="E829" s="52" t="s">
        <v>3225</v>
      </c>
      <c r="F829" s="52" t="s">
        <v>3245</v>
      </c>
      <c r="G829" s="52" t="s">
        <v>3246</v>
      </c>
    </row>
    <row r="830" customFormat="false" ht="12.75" hidden="false" customHeight="true" outlineLevel="0" collapsed="false">
      <c r="D830" s="51" t="n">
        <v>100002</v>
      </c>
      <c r="E830" s="52" t="s">
        <v>3247</v>
      </c>
      <c r="F830" s="52" t="s">
        <v>3248</v>
      </c>
      <c r="G830" s="52" t="s">
        <v>3249</v>
      </c>
    </row>
    <row r="831" customFormat="false" ht="12.75" hidden="false" customHeight="true" outlineLevel="0" collapsed="false">
      <c r="D831" s="51" t="n">
        <v>100002</v>
      </c>
      <c r="E831" s="52" t="s">
        <v>3247</v>
      </c>
      <c r="F831" s="52" t="s">
        <v>3250</v>
      </c>
      <c r="G831" s="52" t="s">
        <v>3251</v>
      </c>
    </row>
    <row r="832" customFormat="false" ht="12.75" hidden="false" customHeight="true" outlineLevel="0" collapsed="false">
      <c r="D832" s="51" t="n">
        <v>100002</v>
      </c>
      <c r="E832" s="52" t="s">
        <v>3247</v>
      </c>
      <c r="F832" s="52" t="s">
        <v>3252</v>
      </c>
      <c r="G832" s="52" t="s">
        <v>3253</v>
      </c>
    </row>
    <row r="833" customFormat="false" ht="12.75" hidden="false" customHeight="true" outlineLevel="0" collapsed="false">
      <c r="D833" s="51" t="n">
        <v>100002</v>
      </c>
      <c r="E833" s="52" t="s">
        <v>3247</v>
      </c>
      <c r="F833" s="52" t="s">
        <v>3254</v>
      </c>
      <c r="G833" s="52" t="s">
        <v>3255</v>
      </c>
    </row>
    <row r="834" customFormat="false" ht="12.75" hidden="false" customHeight="true" outlineLevel="0" collapsed="false">
      <c r="D834" s="51" t="n">
        <v>100002</v>
      </c>
      <c r="E834" s="52" t="s">
        <v>3247</v>
      </c>
      <c r="F834" s="52" t="s">
        <v>3256</v>
      </c>
      <c r="G834" s="52" t="s">
        <v>3257</v>
      </c>
    </row>
    <row r="835" customFormat="false" ht="12.75" hidden="false" customHeight="true" outlineLevel="0" collapsed="false">
      <c r="D835" s="51" t="n">
        <v>100002</v>
      </c>
      <c r="E835" s="52" t="s">
        <v>3247</v>
      </c>
      <c r="F835" s="52" t="s">
        <v>3258</v>
      </c>
      <c r="G835" s="52" t="s">
        <v>3259</v>
      </c>
    </row>
    <row r="836" customFormat="false" ht="12.75" hidden="false" customHeight="true" outlineLevel="0" collapsed="false">
      <c r="D836" s="51" t="n">
        <v>100002</v>
      </c>
      <c r="E836" s="52" t="s">
        <v>3247</v>
      </c>
      <c r="F836" s="52" t="s">
        <v>3260</v>
      </c>
      <c r="G836" s="52" t="s">
        <v>3261</v>
      </c>
    </row>
    <row r="837" customFormat="false" ht="12.75" hidden="false" customHeight="true" outlineLevel="0" collapsed="false">
      <c r="D837" s="51" t="n">
        <v>100002</v>
      </c>
      <c r="E837" s="52" t="s">
        <v>3247</v>
      </c>
      <c r="F837" s="52" t="s">
        <v>3262</v>
      </c>
      <c r="G837" s="52" t="s">
        <v>3263</v>
      </c>
    </row>
    <row r="838" customFormat="false" ht="12.75" hidden="false" customHeight="true" outlineLevel="0" collapsed="false">
      <c r="D838" s="51" t="n">
        <v>100002</v>
      </c>
      <c r="E838" s="52" t="s">
        <v>3247</v>
      </c>
      <c r="F838" s="52" t="s">
        <v>3264</v>
      </c>
      <c r="G838" s="52" t="s">
        <v>1865</v>
      </c>
    </row>
    <row r="839" customFormat="false" ht="12.75" hidden="false" customHeight="true" outlineLevel="0" collapsed="false">
      <c r="D839" s="51" t="n">
        <v>100002</v>
      </c>
      <c r="E839" s="52" t="s">
        <v>3247</v>
      </c>
      <c r="F839" s="52" t="s">
        <v>3265</v>
      </c>
      <c r="G839" s="52" t="s">
        <v>3266</v>
      </c>
    </row>
    <row r="840" customFormat="false" ht="12.75" hidden="false" customHeight="true" outlineLevel="0" collapsed="false">
      <c r="D840" s="51" t="n">
        <v>100002</v>
      </c>
      <c r="E840" s="52" t="s">
        <v>3247</v>
      </c>
      <c r="F840" s="52" t="s">
        <v>3267</v>
      </c>
      <c r="G840" s="52" t="s">
        <v>3176</v>
      </c>
    </row>
    <row r="841" customFormat="false" ht="12.75" hidden="false" customHeight="true" outlineLevel="0" collapsed="false">
      <c r="D841" s="51" t="n">
        <v>100002</v>
      </c>
      <c r="E841" s="52" t="s">
        <v>3247</v>
      </c>
      <c r="F841" s="52" t="s">
        <v>3268</v>
      </c>
      <c r="G841" s="52" t="s">
        <v>3269</v>
      </c>
    </row>
    <row r="842" customFormat="false" ht="12.75" hidden="false" customHeight="true" outlineLevel="0" collapsed="false">
      <c r="D842" s="51" t="n">
        <v>100002</v>
      </c>
      <c r="E842" s="52" t="s">
        <v>3247</v>
      </c>
      <c r="F842" s="52" t="s">
        <v>3270</v>
      </c>
      <c r="G842" s="52" t="s">
        <v>3271</v>
      </c>
    </row>
    <row r="843" customFormat="false" ht="12.75" hidden="false" customHeight="true" outlineLevel="0" collapsed="false">
      <c r="D843" s="51" t="n">
        <v>100002</v>
      </c>
      <c r="E843" s="52" t="s">
        <v>3247</v>
      </c>
      <c r="F843" s="52" t="s">
        <v>3272</v>
      </c>
      <c r="G843" s="52" t="s">
        <v>3273</v>
      </c>
    </row>
    <row r="844" customFormat="false" ht="12.75" hidden="false" customHeight="true" outlineLevel="0" collapsed="false">
      <c r="D844" s="51" t="n">
        <v>100002</v>
      </c>
      <c r="E844" s="52" t="s">
        <v>3247</v>
      </c>
      <c r="F844" s="52" t="s">
        <v>3274</v>
      </c>
      <c r="G844" s="52" t="s">
        <v>3275</v>
      </c>
    </row>
    <row r="845" customFormat="false" ht="12.75" hidden="false" customHeight="true" outlineLevel="0" collapsed="false">
      <c r="D845" s="51" t="n">
        <v>100002</v>
      </c>
      <c r="E845" s="52" t="s">
        <v>3247</v>
      </c>
      <c r="F845" s="52" t="s">
        <v>3276</v>
      </c>
      <c r="G845" s="52" t="s">
        <v>3277</v>
      </c>
    </row>
    <row r="846" customFormat="false" ht="12.75" hidden="false" customHeight="true" outlineLevel="0" collapsed="false">
      <c r="D846" s="51" t="n">
        <v>100002</v>
      </c>
      <c r="E846" s="52" t="s">
        <v>3247</v>
      </c>
      <c r="F846" s="52" t="s">
        <v>3278</v>
      </c>
      <c r="G846" s="52" t="s">
        <v>1580</v>
      </c>
    </row>
    <row r="847" customFormat="false" ht="12.75" hidden="false" customHeight="true" outlineLevel="0" collapsed="false">
      <c r="D847" s="51" t="n">
        <v>100002</v>
      </c>
      <c r="E847" s="52" t="s">
        <v>3247</v>
      </c>
      <c r="F847" s="52" t="s">
        <v>3279</v>
      </c>
      <c r="G847" s="52" t="s">
        <v>3280</v>
      </c>
    </row>
    <row r="848" customFormat="false" ht="12.75" hidden="false" customHeight="true" outlineLevel="0" collapsed="false">
      <c r="D848" s="51" t="n">
        <v>100002</v>
      </c>
      <c r="E848" s="52" t="s">
        <v>3247</v>
      </c>
      <c r="F848" s="52" t="s">
        <v>3281</v>
      </c>
      <c r="G848" s="52" t="s">
        <v>3282</v>
      </c>
    </row>
    <row r="849" customFormat="false" ht="12.75" hidden="false" customHeight="true" outlineLevel="0" collapsed="false">
      <c r="D849" s="51" t="n">
        <v>100002</v>
      </c>
      <c r="E849" s="52" t="s">
        <v>3247</v>
      </c>
      <c r="F849" s="52" t="s">
        <v>3283</v>
      </c>
      <c r="G849" s="52" t="s">
        <v>3284</v>
      </c>
    </row>
    <row r="850" customFormat="false" ht="12.75" hidden="false" customHeight="true" outlineLevel="0" collapsed="false">
      <c r="D850" s="51" t="n">
        <v>45003</v>
      </c>
      <c r="E850" s="52" t="s">
        <v>3285</v>
      </c>
      <c r="F850" s="52" t="s">
        <v>3286</v>
      </c>
      <c r="G850" s="52" t="s">
        <v>3287</v>
      </c>
    </row>
    <row r="851" customFormat="false" ht="12.75" hidden="false" customHeight="true" outlineLevel="0" collapsed="false">
      <c r="D851" s="51" t="n">
        <v>45003</v>
      </c>
      <c r="E851" s="52" t="s">
        <v>3285</v>
      </c>
      <c r="F851" s="52" t="s">
        <v>3288</v>
      </c>
      <c r="G851" s="52" t="s">
        <v>3289</v>
      </c>
    </row>
    <row r="852" customFormat="false" ht="12.75" hidden="false" customHeight="true" outlineLevel="0" collapsed="false">
      <c r="D852" s="51" t="n">
        <v>45003</v>
      </c>
      <c r="E852" s="52" t="s">
        <v>3285</v>
      </c>
      <c r="F852" s="52" t="s">
        <v>3290</v>
      </c>
      <c r="G852" s="52" t="s">
        <v>3291</v>
      </c>
    </row>
    <row r="853" customFormat="false" ht="12.75" hidden="false" customHeight="true" outlineLevel="0" collapsed="false">
      <c r="D853" s="51" t="n">
        <v>45003</v>
      </c>
      <c r="E853" s="52" t="s">
        <v>3285</v>
      </c>
      <c r="F853" s="52" t="s">
        <v>3292</v>
      </c>
      <c r="G853" s="52" t="s">
        <v>3293</v>
      </c>
    </row>
    <row r="854" customFormat="false" ht="12.75" hidden="false" customHeight="true" outlineLevel="0" collapsed="false">
      <c r="D854" s="51" t="n">
        <v>45003</v>
      </c>
      <c r="E854" s="52" t="s">
        <v>3285</v>
      </c>
      <c r="F854" s="52" t="s">
        <v>3294</v>
      </c>
      <c r="G854" s="52" t="s">
        <v>3295</v>
      </c>
    </row>
    <row r="855" customFormat="false" ht="12.75" hidden="false" customHeight="true" outlineLevel="0" collapsed="false">
      <c r="D855" s="51" t="n">
        <v>45003</v>
      </c>
      <c r="E855" s="52" t="s">
        <v>3285</v>
      </c>
      <c r="F855" s="52" t="s">
        <v>3296</v>
      </c>
      <c r="G855" s="52" t="s">
        <v>3297</v>
      </c>
    </row>
    <row r="856" customFormat="false" ht="12.75" hidden="false" customHeight="true" outlineLevel="0" collapsed="false">
      <c r="D856" s="51" t="n">
        <v>45003</v>
      </c>
      <c r="E856" s="52" t="s">
        <v>3285</v>
      </c>
      <c r="F856" s="52" t="s">
        <v>3298</v>
      </c>
      <c r="G856" s="52" t="s">
        <v>3299</v>
      </c>
    </row>
    <row r="857" customFormat="false" ht="12.75" hidden="false" customHeight="true" outlineLevel="0" collapsed="false">
      <c r="D857" s="51" t="n">
        <v>45003</v>
      </c>
      <c r="E857" s="52" t="s">
        <v>3285</v>
      </c>
      <c r="F857" s="52" t="s">
        <v>3300</v>
      </c>
      <c r="G857" s="52" t="s">
        <v>3301</v>
      </c>
    </row>
    <row r="858" customFormat="false" ht="12.75" hidden="false" customHeight="true" outlineLevel="0" collapsed="false">
      <c r="D858" s="51" t="n">
        <v>45003</v>
      </c>
      <c r="E858" s="52" t="s">
        <v>3285</v>
      </c>
      <c r="F858" s="52" t="s">
        <v>3302</v>
      </c>
      <c r="G858" s="52" t="s">
        <v>3303</v>
      </c>
    </row>
    <row r="859" customFormat="false" ht="12.75" hidden="false" customHeight="true" outlineLevel="0" collapsed="false">
      <c r="D859" s="51" t="n">
        <v>45003</v>
      </c>
      <c r="E859" s="52" t="s">
        <v>3285</v>
      </c>
      <c r="F859" s="52" t="s">
        <v>3304</v>
      </c>
      <c r="G859" s="52" t="s">
        <v>3305</v>
      </c>
    </row>
    <row r="860" customFormat="false" ht="12.75" hidden="false" customHeight="true" outlineLevel="0" collapsed="false">
      <c r="D860" s="51" t="n">
        <v>45003</v>
      </c>
      <c r="E860" s="52" t="s">
        <v>3285</v>
      </c>
      <c r="F860" s="52" t="s">
        <v>3306</v>
      </c>
      <c r="G860" s="52" t="s">
        <v>3307</v>
      </c>
    </row>
    <row r="861" customFormat="false" ht="12.75" hidden="false" customHeight="true" outlineLevel="0" collapsed="false">
      <c r="D861" s="51" t="n">
        <v>45003</v>
      </c>
      <c r="E861" s="52" t="s">
        <v>3285</v>
      </c>
      <c r="F861" s="52" t="s">
        <v>3308</v>
      </c>
      <c r="G861" s="52" t="s">
        <v>3309</v>
      </c>
    </row>
    <row r="862" customFormat="false" ht="12.75" hidden="false" customHeight="true" outlineLevel="0" collapsed="false">
      <c r="D862" s="51" t="n">
        <v>45003</v>
      </c>
      <c r="E862" s="52" t="s">
        <v>3285</v>
      </c>
      <c r="F862" s="52" t="s">
        <v>3310</v>
      </c>
      <c r="G862" s="52" t="s">
        <v>3311</v>
      </c>
    </row>
    <row r="863" customFormat="false" ht="12.75" hidden="false" customHeight="true" outlineLevel="0" collapsed="false">
      <c r="D863" s="51" t="n">
        <v>45003</v>
      </c>
      <c r="E863" s="52" t="s">
        <v>3285</v>
      </c>
      <c r="F863" s="52" t="s">
        <v>3312</v>
      </c>
      <c r="G863" s="52" t="s">
        <v>3313</v>
      </c>
    </row>
    <row r="864" customFormat="false" ht="12.75" hidden="false" customHeight="true" outlineLevel="0" collapsed="false">
      <c r="D864" s="51" t="n">
        <v>45003</v>
      </c>
      <c r="E864" s="52" t="s">
        <v>3285</v>
      </c>
      <c r="F864" s="52" t="s">
        <v>3314</v>
      </c>
      <c r="G864" s="52" t="s">
        <v>3315</v>
      </c>
    </row>
    <row r="865" customFormat="false" ht="12.75" hidden="false" customHeight="true" outlineLevel="0" collapsed="false">
      <c r="D865" s="51" t="n">
        <v>45003</v>
      </c>
      <c r="E865" s="52" t="s">
        <v>3285</v>
      </c>
      <c r="F865" s="52" t="s">
        <v>3316</v>
      </c>
      <c r="G865" s="52" t="s">
        <v>3317</v>
      </c>
    </row>
    <row r="866" customFormat="false" ht="12.75" hidden="false" customHeight="true" outlineLevel="0" collapsed="false">
      <c r="D866" s="51" t="n">
        <v>45003</v>
      </c>
      <c r="E866" s="52" t="s">
        <v>3285</v>
      </c>
      <c r="F866" s="52" t="s">
        <v>3318</v>
      </c>
      <c r="G866" s="52" t="s">
        <v>3319</v>
      </c>
    </row>
    <row r="867" customFormat="false" ht="12.75" hidden="false" customHeight="true" outlineLevel="0" collapsed="false">
      <c r="D867" s="51" t="n">
        <v>50006</v>
      </c>
      <c r="E867" s="52" t="s">
        <v>3320</v>
      </c>
      <c r="F867" s="52" t="s">
        <v>3321</v>
      </c>
      <c r="G867" s="52" t="s">
        <v>3322</v>
      </c>
    </row>
    <row r="868" customFormat="false" ht="12.75" hidden="false" customHeight="true" outlineLevel="0" collapsed="false">
      <c r="D868" s="51" t="n">
        <v>50006</v>
      </c>
      <c r="E868" s="52" t="s">
        <v>3320</v>
      </c>
      <c r="F868" s="52" t="s">
        <v>3323</v>
      </c>
      <c r="G868" s="52" t="s">
        <v>3324</v>
      </c>
    </row>
    <row r="869" customFormat="false" ht="12.75" hidden="false" customHeight="true" outlineLevel="0" collapsed="false">
      <c r="D869" s="51" t="n">
        <v>50006</v>
      </c>
      <c r="E869" s="52" t="s">
        <v>3320</v>
      </c>
      <c r="F869" s="52" t="s">
        <v>3325</v>
      </c>
      <c r="G869" s="52" t="s">
        <v>2620</v>
      </c>
    </row>
    <row r="870" customFormat="false" ht="12.75" hidden="false" customHeight="true" outlineLevel="0" collapsed="false">
      <c r="D870" s="51" t="n">
        <v>50006</v>
      </c>
      <c r="E870" s="52" t="s">
        <v>3320</v>
      </c>
      <c r="F870" s="52" t="s">
        <v>3326</v>
      </c>
      <c r="G870" s="52" t="s">
        <v>3327</v>
      </c>
    </row>
    <row r="871" customFormat="false" ht="12.75" hidden="false" customHeight="true" outlineLevel="0" collapsed="false">
      <c r="D871" s="51" t="n">
        <v>50006</v>
      </c>
      <c r="E871" s="52" t="s">
        <v>3320</v>
      </c>
      <c r="F871" s="52" t="s">
        <v>3328</v>
      </c>
      <c r="G871" s="52" t="s">
        <v>3329</v>
      </c>
    </row>
    <row r="872" customFormat="false" ht="12.75" hidden="false" customHeight="true" outlineLevel="0" collapsed="false">
      <c r="D872" s="51" t="n">
        <v>50006</v>
      </c>
      <c r="E872" s="52" t="s">
        <v>3320</v>
      </c>
      <c r="F872" s="52" t="s">
        <v>3330</v>
      </c>
      <c r="G872" s="52" t="s">
        <v>3331</v>
      </c>
    </row>
    <row r="873" customFormat="false" ht="12.75" hidden="false" customHeight="true" outlineLevel="0" collapsed="false">
      <c r="D873" s="51" t="n">
        <v>50007</v>
      </c>
      <c r="E873" s="52" t="s">
        <v>3332</v>
      </c>
      <c r="F873" s="52" t="s">
        <v>3333</v>
      </c>
      <c r="G873" s="52" t="s">
        <v>3334</v>
      </c>
    </row>
    <row r="874" customFormat="false" ht="12.75" hidden="false" customHeight="true" outlineLevel="0" collapsed="false">
      <c r="D874" s="51" t="n">
        <v>50007</v>
      </c>
      <c r="E874" s="52" t="s">
        <v>3332</v>
      </c>
      <c r="F874" s="52" t="s">
        <v>3335</v>
      </c>
      <c r="G874" s="52" t="s">
        <v>3336</v>
      </c>
    </row>
    <row r="875" customFormat="false" ht="12.75" hidden="false" customHeight="true" outlineLevel="0" collapsed="false">
      <c r="D875" s="51" t="n">
        <v>50007</v>
      </c>
      <c r="E875" s="52" t="s">
        <v>3332</v>
      </c>
      <c r="F875" s="52" t="s">
        <v>3337</v>
      </c>
      <c r="G875" s="52" t="s">
        <v>3338</v>
      </c>
    </row>
    <row r="876" customFormat="false" ht="12.75" hidden="false" customHeight="true" outlineLevel="0" collapsed="false">
      <c r="D876" s="51" t="n">
        <v>50007</v>
      </c>
      <c r="E876" s="52" t="s">
        <v>3332</v>
      </c>
      <c r="F876" s="52" t="s">
        <v>3339</v>
      </c>
      <c r="G876" s="52" t="s">
        <v>3340</v>
      </c>
    </row>
    <row r="877" customFormat="false" ht="12.75" hidden="false" customHeight="true" outlineLevel="0" collapsed="false">
      <c r="D877" s="51" t="n">
        <v>50007</v>
      </c>
      <c r="E877" s="52" t="s">
        <v>3332</v>
      </c>
      <c r="F877" s="52" t="s">
        <v>3341</v>
      </c>
      <c r="G877" s="52" t="s">
        <v>3342</v>
      </c>
    </row>
    <row r="878" customFormat="false" ht="12.75" hidden="false" customHeight="true" outlineLevel="0" collapsed="false">
      <c r="D878" s="51" t="n">
        <v>50007</v>
      </c>
      <c r="E878" s="52" t="s">
        <v>3332</v>
      </c>
      <c r="F878" s="52" t="s">
        <v>3343</v>
      </c>
      <c r="G878" s="52" t="s">
        <v>3344</v>
      </c>
    </row>
    <row r="879" customFormat="false" ht="12.75" hidden="false" customHeight="true" outlineLevel="0" collapsed="false">
      <c r="D879" s="51" t="n">
        <v>50007</v>
      </c>
      <c r="E879" s="52" t="s">
        <v>3332</v>
      </c>
      <c r="F879" s="52" t="s">
        <v>3345</v>
      </c>
      <c r="G879" s="52" t="s">
        <v>3346</v>
      </c>
    </row>
    <row r="880" customFormat="false" ht="12.75" hidden="false" customHeight="true" outlineLevel="0" collapsed="false">
      <c r="D880" s="51" t="n">
        <v>50007</v>
      </c>
      <c r="E880" s="52" t="s">
        <v>3332</v>
      </c>
      <c r="F880" s="52" t="s">
        <v>3347</v>
      </c>
      <c r="G880" s="52" t="s">
        <v>3348</v>
      </c>
    </row>
    <row r="881" customFormat="false" ht="12.75" hidden="false" customHeight="true" outlineLevel="0" collapsed="false">
      <c r="D881" s="51" t="n">
        <v>50007</v>
      </c>
      <c r="E881" s="52" t="s">
        <v>3332</v>
      </c>
      <c r="F881" s="52" t="s">
        <v>3349</v>
      </c>
      <c r="G881" s="52" t="s">
        <v>3350</v>
      </c>
    </row>
    <row r="882" customFormat="false" ht="12.75" hidden="false" customHeight="true" outlineLevel="0" collapsed="false">
      <c r="D882" s="51" t="n">
        <v>50007</v>
      </c>
      <c r="E882" s="52" t="s">
        <v>3332</v>
      </c>
      <c r="F882" s="52" t="s">
        <v>3351</v>
      </c>
      <c r="G882" s="52" t="s">
        <v>3352</v>
      </c>
    </row>
    <row r="883" customFormat="false" ht="12.75" hidden="false" customHeight="true" outlineLevel="0" collapsed="false">
      <c r="D883" s="51" t="n">
        <v>50007</v>
      </c>
      <c r="E883" s="52" t="s">
        <v>3332</v>
      </c>
      <c r="F883" s="52" t="s">
        <v>3353</v>
      </c>
      <c r="G883" s="52" t="s">
        <v>3354</v>
      </c>
    </row>
    <row r="884" customFormat="false" ht="12.75" hidden="false" customHeight="true" outlineLevel="0" collapsed="false">
      <c r="D884" s="51" t="n">
        <v>50008</v>
      </c>
      <c r="E884" s="52" t="s">
        <v>3355</v>
      </c>
      <c r="F884" s="52" t="s">
        <v>3356</v>
      </c>
      <c r="G884" s="52" t="s">
        <v>3357</v>
      </c>
    </row>
    <row r="885" customFormat="false" ht="12.75" hidden="false" customHeight="true" outlineLevel="0" collapsed="false">
      <c r="D885" s="51" t="n">
        <v>50008</v>
      </c>
      <c r="E885" s="52" t="s">
        <v>3355</v>
      </c>
      <c r="F885" s="52" t="s">
        <v>3358</v>
      </c>
      <c r="G885" s="52" t="s">
        <v>3359</v>
      </c>
    </row>
    <row r="886" customFormat="false" ht="12.75" hidden="false" customHeight="true" outlineLevel="0" collapsed="false">
      <c r="D886" s="51" t="n">
        <v>50008</v>
      </c>
      <c r="E886" s="52" t="s">
        <v>3355</v>
      </c>
      <c r="F886" s="52" t="s">
        <v>3360</v>
      </c>
      <c r="G886" s="52" t="s">
        <v>3361</v>
      </c>
    </row>
    <row r="887" customFormat="false" ht="12.75" hidden="false" customHeight="true" outlineLevel="0" collapsed="false">
      <c r="D887" s="51" t="n">
        <v>50008</v>
      </c>
      <c r="E887" s="52" t="s">
        <v>3355</v>
      </c>
      <c r="F887" s="52" t="s">
        <v>3362</v>
      </c>
      <c r="G887" s="52" t="s">
        <v>3363</v>
      </c>
    </row>
    <row r="888" customFormat="false" ht="12.75" hidden="false" customHeight="true" outlineLevel="0" collapsed="false">
      <c r="D888" s="51" t="n">
        <v>50008</v>
      </c>
      <c r="E888" s="52" t="s">
        <v>3355</v>
      </c>
      <c r="F888" s="52" t="s">
        <v>3364</v>
      </c>
      <c r="G888" s="52" t="s">
        <v>3365</v>
      </c>
    </row>
    <row r="889" customFormat="false" ht="12.75" hidden="false" customHeight="true" outlineLevel="0" collapsed="false">
      <c r="D889" s="51" t="n">
        <v>50008</v>
      </c>
      <c r="E889" s="52" t="s">
        <v>3355</v>
      </c>
      <c r="F889" s="52" t="s">
        <v>3366</v>
      </c>
      <c r="G889" s="52" t="s">
        <v>3367</v>
      </c>
    </row>
    <row r="890" customFormat="false" ht="12.75" hidden="false" customHeight="true" outlineLevel="0" collapsed="false">
      <c r="D890" s="51" t="n">
        <v>50008</v>
      </c>
      <c r="E890" s="52" t="s">
        <v>3355</v>
      </c>
      <c r="F890" s="52" t="s">
        <v>3368</v>
      </c>
      <c r="G890" s="52" t="s">
        <v>3369</v>
      </c>
    </row>
    <row r="891" customFormat="false" ht="12.75" hidden="false" customHeight="true" outlineLevel="0" collapsed="false">
      <c r="D891" s="51" t="n">
        <v>50008</v>
      </c>
      <c r="E891" s="52" t="s">
        <v>3355</v>
      </c>
      <c r="F891" s="52" t="s">
        <v>3370</v>
      </c>
      <c r="G891" s="52" t="s">
        <v>3371</v>
      </c>
    </row>
    <row r="892" customFormat="false" ht="12.75" hidden="false" customHeight="true" outlineLevel="0" collapsed="false">
      <c r="D892" s="51" t="n">
        <v>50008</v>
      </c>
      <c r="E892" s="52" t="s">
        <v>3355</v>
      </c>
      <c r="F892" s="52" t="s">
        <v>3372</v>
      </c>
      <c r="G892" s="52" t="s">
        <v>3373</v>
      </c>
    </row>
    <row r="893" customFormat="false" ht="12.75" hidden="false" customHeight="true" outlineLevel="0" collapsed="false">
      <c r="D893" s="51" t="n">
        <v>50008</v>
      </c>
      <c r="E893" s="52" t="s">
        <v>3355</v>
      </c>
      <c r="F893" s="52" t="s">
        <v>3374</v>
      </c>
      <c r="G893" s="52" t="s">
        <v>3375</v>
      </c>
    </row>
    <row r="894" customFormat="false" ht="12.75" hidden="false" customHeight="true" outlineLevel="0" collapsed="false">
      <c r="D894" s="51" t="n">
        <v>50008</v>
      </c>
      <c r="E894" s="52" t="s">
        <v>3355</v>
      </c>
      <c r="F894" s="52" t="s">
        <v>3376</v>
      </c>
      <c r="G894" s="52" t="s">
        <v>3377</v>
      </c>
    </row>
    <row r="895" customFormat="false" ht="12.75" hidden="false" customHeight="true" outlineLevel="0" collapsed="false">
      <c r="D895" s="51" t="n">
        <v>45004</v>
      </c>
      <c r="E895" s="52" t="s">
        <v>3378</v>
      </c>
      <c r="F895" s="52" t="s">
        <v>3379</v>
      </c>
      <c r="G895" s="52" t="s">
        <v>3380</v>
      </c>
    </row>
    <row r="896" customFormat="false" ht="12.75" hidden="false" customHeight="true" outlineLevel="0" collapsed="false">
      <c r="D896" s="51" t="n">
        <v>45004</v>
      </c>
      <c r="E896" s="52" t="s">
        <v>3378</v>
      </c>
      <c r="F896" s="52" t="s">
        <v>3381</v>
      </c>
      <c r="G896" s="52" t="s">
        <v>2968</v>
      </c>
    </row>
    <row r="897" customFormat="false" ht="12.75" hidden="false" customHeight="true" outlineLevel="0" collapsed="false">
      <c r="D897" s="51" t="n">
        <v>45004</v>
      </c>
      <c r="E897" s="52" t="s">
        <v>3378</v>
      </c>
      <c r="F897" s="52" t="s">
        <v>3382</v>
      </c>
      <c r="G897" s="52" t="s">
        <v>3383</v>
      </c>
    </row>
    <row r="898" customFormat="false" ht="12.75" hidden="false" customHeight="true" outlineLevel="0" collapsed="false">
      <c r="D898" s="51" t="n">
        <v>45004</v>
      </c>
      <c r="E898" s="52" t="s">
        <v>3378</v>
      </c>
      <c r="F898" s="52" t="s">
        <v>3384</v>
      </c>
      <c r="G898" s="52" t="s">
        <v>3385</v>
      </c>
    </row>
    <row r="899" customFormat="false" ht="12.75" hidden="false" customHeight="true" outlineLevel="0" collapsed="false">
      <c r="D899" s="51" t="n">
        <v>45004</v>
      </c>
      <c r="E899" s="52" t="s">
        <v>3378</v>
      </c>
      <c r="F899" s="52" t="s">
        <v>3386</v>
      </c>
      <c r="G899" s="52" t="s">
        <v>3387</v>
      </c>
    </row>
    <row r="900" customFormat="false" ht="12.75" hidden="false" customHeight="true" outlineLevel="0" collapsed="false">
      <c r="D900" s="51" t="n">
        <v>45004</v>
      </c>
      <c r="E900" s="52" t="s">
        <v>3378</v>
      </c>
      <c r="F900" s="52" t="s">
        <v>3388</v>
      </c>
      <c r="G900" s="52" t="s">
        <v>3389</v>
      </c>
    </row>
    <row r="901" customFormat="false" ht="12.75" hidden="false" customHeight="true" outlineLevel="0" collapsed="false">
      <c r="D901" s="51" t="n">
        <v>45004</v>
      </c>
      <c r="E901" s="52" t="s">
        <v>3378</v>
      </c>
      <c r="F901" s="52" t="s">
        <v>3390</v>
      </c>
      <c r="G901" s="52" t="s">
        <v>3391</v>
      </c>
    </row>
    <row r="902" customFormat="false" ht="12.75" hidden="false" customHeight="true" outlineLevel="0" collapsed="false">
      <c r="D902" s="51" t="n">
        <v>45004</v>
      </c>
      <c r="E902" s="52" t="s">
        <v>3378</v>
      </c>
      <c r="F902" s="52" t="s">
        <v>3392</v>
      </c>
      <c r="G902" s="52" t="s">
        <v>3393</v>
      </c>
    </row>
    <row r="903" customFormat="false" ht="12.75" hidden="false" customHeight="true" outlineLevel="0" collapsed="false">
      <c r="D903" s="51" t="n">
        <v>45004</v>
      </c>
      <c r="E903" s="52" t="s">
        <v>3378</v>
      </c>
      <c r="F903" s="52" t="s">
        <v>3394</v>
      </c>
      <c r="G903" s="52" t="s">
        <v>3395</v>
      </c>
    </row>
    <row r="904" customFormat="false" ht="12.75" hidden="false" customHeight="true" outlineLevel="0" collapsed="false">
      <c r="D904" s="51" t="n">
        <v>45004</v>
      </c>
      <c r="E904" s="52" t="s">
        <v>3378</v>
      </c>
      <c r="F904" s="52" t="s">
        <v>3396</v>
      </c>
      <c r="G904" s="52" t="s">
        <v>3397</v>
      </c>
    </row>
    <row r="905" customFormat="false" ht="12.75" hidden="false" customHeight="true" outlineLevel="0" collapsed="false">
      <c r="D905" s="51" t="n">
        <v>45004</v>
      </c>
      <c r="E905" s="52" t="s">
        <v>3378</v>
      </c>
      <c r="F905" s="52" t="s">
        <v>3398</v>
      </c>
      <c r="G905" s="52" t="s">
        <v>3399</v>
      </c>
    </row>
    <row r="906" customFormat="false" ht="12.75" hidden="false" customHeight="true" outlineLevel="0" collapsed="false">
      <c r="D906" s="51" t="n">
        <v>45004</v>
      </c>
      <c r="E906" s="52" t="s">
        <v>3378</v>
      </c>
      <c r="F906" s="52" t="s">
        <v>3400</v>
      </c>
      <c r="G906" s="52" t="s">
        <v>3401</v>
      </c>
    </row>
    <row r="907" customFormat="false" ht="12.75" hidden="false" customHeight="true" outlineLevel="0" collapsed="false">
      <c r="D907" s="51" t="n">
        <v>45004</v>
      </c>
      <c r="E907" s="52" t="s">
        <v>3378</v>
      </c>
      <c r="F907" s="52" t="s">
        <v>3402</v>
      </c>
      <c r="G907" s="52" t="s">
        <v>3403</v>
      </c>
    </row>
    <row r="908" customFormat="false" ht="12.75" hidden="false" customHeight="true" outlineLevel="0" collapsed="false">
      <c r="D908" s="51" t="n">
        <v>45004</v>
      </c>
      <c r="E908" s="52" t="s">
        <v>3378</v>
      </c>
      <c r="F908" s="52" t="s">
        <v>3404</v>
      </c>
      <c r="G908" s="52" t="s">
        <v>3405</v>
      </c>
    </row>
    <row r="909" customFormat="false" ht="12.75" hidden="false" customHeight="true" outlineLevel="0" collapsed="false">
      <c r="D909" s="51" t="n">
        <v>52004</v>
      </c>
      <c r="E909" s="52" t="s">
        <v>3406</v>
      </c>
      <c r="F909" s="52" t="s">
        <v>3407</v>
      </c>
      <c r="G909" s="52" t="s">
        <v>3408</v>
      </c>
    </row>
    <row r="910" customFormat="false" ht="12.75" hidden="false" customHeight="true" outlineLevel="0" collapsed="false">
      <c r="D910" s="51" t="n">
        <v>52004</v>
      </c>
      <c r="E910" s="52" t="s">
        <v>3406</v>
      </c>
      <c r="F910" s="52" t="s">
        <v>3409</v>
      </c>
      <c r="G910" s="52" t="s">
        <v>3410</v>
      </c>
    </row>
    <row r="911" customFormat="false" ht="12.75" hidden="false" customHeight="true" outlineLevel="0" collapsed="false">
      <c r="D911" s="51" t="n">
        <v>52004</v>
      </c>
      <c r="E911" s="52" t="s">
        <v>3406</v>
      </c>
      <c r="F911" s="52" t="s">
        <v>3411</v>
      </c>
      <c r="G911" s="52" t="s">
        <v>3412</v>
      </c>
    </row>
    <row r="912" customFormat="false" ht="12.75" hidden="false" customHeight="true" outlineLevel="0" collapsed="false">
      <c r="D912" s="51" t="n">
        <v>52004</v>
      </c>
      <c r="E912" s="52" t="s">
        <v>3406</v>
      </c>
      <c r="F912" s="52" t="s">
        <v>3413</v>
      </c>
      <c r="G912" s="52" t="s">
        <v>3414</v>
      </c>
    </row>
    <row r="913" customFormat="false" ht="12.75" hidden="false" customHeight="true" outlineLevel="0" collapsed="false">
      <c r="D913" s="51" t="n">
        <v>52004</v>
      </c>
      <c r="E913" s="52" t="s">
        <v>3406</v>
      </c>
      <c r="F913" s="52" t="s">
        <v>3415</v>
      </c>
      <c r="G913" s="52" t="s">
        <v>3416</v>
      </c>
    </row>
    <row r="914" customFormat="false" ht="12.75" hidden="false" customHeight="true" outlineLevel="0" collapsed="false">
      <c r="D914" s="51" t="n">
        <v>52004</v>
      </c>
      <c r="E914" s="52" t="s">
        <v>3406</v>
      </c>
      <c r="F914" s="52" t="s">
        <v>3417</v>
      </c>
      <c r="G914" s="52" t="s">
        <v>3418</v>
      </c>
    </row>
    <row r="915" customFormat="false" ht="12.75" hidden="false" customHeight="true" outlineLevel="0" collapsed="false">
      <c r="D915" s="51" t="n">
        <v>52004</v>
      </c>
      <c r="E915" s="52" t="s">
        <v>3406</v>
      </c>
      <c r="F915" s="52" t="s">
        <v>3419</v>
      </c>
      <c r="G915" s="52" t="s">
        <v>3420</v>
      </c>
    </row>
    <row r="916" customFormat="false" ht="12.75" hidden="false" customHeight="true" outlineLevel="0" collapsed="false">
      <c r="D916" s="51" t="n">
        <v>52004</v>
      </c>
      <c r="E916" s="52" t="s">
        <v>3406</v>
      </c>
      <c r="F916" s="52" t="s">
        <v>3421</v>
      </c>
      <c r="G916" s="52" t="s">
        <v>3422</v>
      </c>
    </row>
    <row r="917" customFormat="false" ht="12.75" hidden="false" customHeight="true" outlineLevel="0" collapsed="false">
      <c r="D917" s="51" t="n">
        <v>52004</v>
      </c>
      <c r="E917" s="52" t="s">
        <v>3406</v>
      </c>
      <c r="F917" s="52" t="s">
        <v>3423</v>
      </c>
      <c r="G917" s="52" t="s">
        <v>3424</v>
      </c>
    </row>
    <row r="918" customFormat="false" ht="12.75" hidden="false" customHeight="true" outlineLevel="0" collapsed="false">
      <c r="D918" s="51" t="n">
        <v>52004</v>
      </c>
      <c r="E918" s="52" t="s">
        <v>3406</v>
      </c>
      <c r="F918" s="52" t="s">
        <v>3425</v>
      </c>
      <c r="G918" s="52" t="s">
        <v>3426</v>
      </c>
    </row>
    <row r="919" customFormat="false" ht="12.75" hidden="false" customHeight="true" outlineLevel="0" collapsed="false">
      <c r="D919" s="51" t="n">
        <v>52004</v>
      </c>
      <c r="E919" s="52" t="s">
        <v>3406</v>
      </c>
      <c r="F919" s="52" t="s">
        <v>3427</v>
      </c>
      <c r="G919" s="52" t="s">
        <v>3428</v>
      </c>
    </row>
    <row r="920" customFormat="false" ht="12.75" hidden="false" customHeight="true" outlineLevel="0" collapsed="false">
      <c r="D920" s="51" t="n">
        <v>52004</v>
      </c>
      <c r="E920" s="52" t="s">
        <v>3406</v>
      </c>
      <c r="F920" s="52" t="s">
        <v>3429</v>
      </c>
      <c r="G920" s="52" t="s">
        <v>3430</v>
      </c>
    </row>
    <row r="921" customFormat="false" ht="12.75" hidden="false" customHeight="true" outlineLevel="0" collapsed="false">
      <c r="D921" s="51" t="n">
        <v>52004</v>
      </c>
      <c r="E921" s="52" t="s">
        <v>3406</v>
      </c>
      <c r="F921" s="52" t="s">
        <v>3431</v>
      </c>
      <c r="G921" s="52" t="s">
        <v>3432</v>
      </c>
    </row>
    <row r="922" customFormat="false" ht="12.75" hidden="false" customHeight="true" outlineLevel="0" collapsed="false">
      <c r="D922" s="51" t="n">
        <v>52004</v>
      </c>
      <c r="E922" s="52" t="s">
        <v>3406</v>
      </c>
      <c r="F922" s="52" t="s">
        <v>3433</v>
      </c>
      <c r="G922" s="52" t="s">
        <v>3434</v>
      </c>
    </row>
    <row r="923" customFormat="false" ht="12.75" hidden="false" customHeight="true" outlineLevel="0" collapsed="false">
      <c r="D923" s="51" t="n">
        <v>52004</v>
      </c>
      <c r="E923" s="52" t="s">
        <v>3406</v>
      </c>
      <c r="F923" s="52" t="s">
        <v>3435</v>
      </c>
      <c r="G923" s="52" t="s">
        <v>3436</v>
      </c>
    </row>
    <row r="924" customFormat="false" ht="12.75" hidden="false" customHeight="true" outlineLevel="0" collapsed="false">
      <c r="D924" s="51" t="n">
        <v>49006</v>
      </c>
      <c r="E924" s="52" t="s">
        <v>3437</v>
      </c>
      <c r="F924" s="52" t="s">
        <v>3438</v>
      </c>
      <c r="G924" s="52" t="s">
        <v>3439</v>
      </c>
    </row>
    <row r="925" customFormat="false" ht="12.75" hidden="false" customHeight="true" outlineLevel="0" collapsed="false">
      <c r="D925" s="51" t="n">
        <v>49006</v>
      </c>
      <c r="E925" s="52" t="s">
        <v>3437</v>
      </c>
      <c r="F925" s="52" t="s">
        <v>3440</v>
      </c>
      <c r="G925" s="52" t="s">
        <v>3441</v>
      </c>
    </row>
    <row r="926" customFormat="false" ht="12.75" hidden="false" customHeight="true" outlineLevel="0" collapsed="false">
      <c r="D926" s="51" t="n">
        <v>49006</v>
      </c>
      <c r="E926" s="52" t="s">
        <v>3437</v>
      </c>
      <c r="F926" s="52" t="s">
        <v>3442</v>
      </c>
      <c r="G926" s="52" t="s">
        <v>3443</v>
      </c>
    </row>
    <row r="927" customFormat="false" ht="12.75" hidden="false" customHeight="true" outlineLevel="0" collapsed="false">
      <c r="D927" s="51" t="n">
        <v>49006</v>
      </c>
      <c r="E927" s="52" t="s">
        <v>3437</v>
      </c>
      <c r="F927" s="52" t="s">
        <v>3444</v>
      </c>
      <c r="G927" s="52" t="s">
        <v>3445</v>
      </c>
    </row>
    <row r="928" customFormat="false" ht="12.75" hidden="false" customHeight="true" outlineLevel="0" collapsed="false">
      <c r="D928" s="51" t="n">
        <v>49006</v>
      </c>
      <c r="E928" s="52" t="s">
        <v>3437</v>
      </c>
      <c r="F928" s="52" t="s">
        <v>3446</v>
      </c>
      <c r="G928" s="52" t="s">
        <v>3447</v>
      </c>
    </row>
    <row r="929" customFormat="false" ht="12.75" hidden="false" customHeight="true" outlineLevel="0" collapsed="false">
      <c r="D929" s="51" t="n">
        <v>49006</v>
      </c>
      <c r="E929" s="52" t="s">
        <v>3437</v>
      </c>
      <c r="F929" s="52" t="s">
        <v>3448</v>
      </c>
      <c r="G929" s="52" t="s">
        <v>3449</v>
      </c>
    </row>
    <row r="930" customFormat="false" ht="12.75" hidden="false" customHeight="true" outlineLevel="0" collapsed="false">
      <c r="D930" s="51" t="n">
        <v>49006</v>
      </c>
      <c r="E930" s="52" t="s">
        <v>3437</v>
      </c>
      <c r="F930" s="52" t="s">
        <v>3450</v>
      </c>
      <c r="G930" s="52" t="s">
        <v>3451</v>
      </c>
    </row>
    <row r="931" customFormat="false" ht="12.75" hidden="false" customHeight="true" outlineLevel="0" collapsed="false">
      <c r="D931" s="51" t="n">
        <v>49006</v>
      </c>
      <c r="E931" s="52" t="s">
        <v>3437</v>
      </c>
      <c r="F931" s="52" t="s">
        <v>3452</v>
      </c>
      <c r="G931" s="52" t="s">
        <v>1551</v>
      </c>
    </row>
    <row r="932" customFormat="false" ht="12.75" hidden="false" customHeight="true" outlineLevel="0" collapsed="false">
      <c r="D932" s="51" t="n">
        <v>49006</v>
      </c>
      <c r="E932" s="52" t="s">
        <v>3437</v>
      </c>
      <c r="F932" s="52" t="s">
        <v>3453</v>
      </c>
      <c r="G932" s="52" t="s">
        <v>3454</v>
      </c>
    </row>
    <row r="933" customFormat="false" ht="12.75" hidden="false" customHeight="true" outlineLevel="0" collapsed="false">
      <c r="D933" s="51" t="n">
        <v>49006</v>
      </c>
      <c r="E933" s="52" t="s">
        <v>3437</v>
      </c>
      <c r="F933" s="52" t="s">
        <v>3455</v>
      </c>
      <c r="G933" s="52" t="s">
        <v>3456</v>
      </c>
    </row>
    <row r="934" customFormat="false" ht="12.75" hidden="false" customHeight="true" outlineLevel="0" collapsed="false">
      <c r="D934" s="51" t="n">
        <v>49006</v>
      </c>
      <c r="E934" s="52" t="s">
        <v>3437</v>
      </c>
      <c r="F934" s="52" t="s">
        <v>3457</v>
      </c>
      <c r="G934" s="52" t="s">
        <v>3458</v>
      </c>
    </row>
    <row r="935" customFormat="false" ht="12.75" hidden="false" customHeight="true" outlineLevel="0" collapsed="false">
      <c r="D935" s="51" t="n">
        <v>49006</v>
      </c>
      <c r="E935" s="52" t="s">
        <v>3437</v>
      </c>
      <c r="F935" s="52" t="s">
        <v>3459</v>
      </c>
      <c r="G935" s="52" t="s">
        <v>3460</v>
      </c>
    </row>
    <row r="936" customFormat="false" ht="12.75" hidden="false" customHeight="true" outlineLevel="0" collapsed="false">
      <c r="D936" s="51" t="n">
        <v>49006</v>
      </c>
      <c r="E936" s="52" t="s">
        <v>3437</v>
      </c>
      <c r="F936" s="52" t="s">
        <v>3461</v>
      </c>
      <c r="G936" s="52" t="s">
        <v>3462</v>
      </c>
    </row>
    <row r="937" customFormat="false" ht="12.75" hidden="false" customHeight="true" outlineLevel="0" collapsed="false">
      <c r="D937" s="51" t="n">
        <v>49006</v>
      </c>
      <c r="E937" s="52" t="s">
        <v>3437</v>
      </c>
      <c r="F937" s="52" t="s">
        <v>3463</v>
      </c>
      <c r="G937" s="52" t="s">
        <v>3464</v>
      </c>
    </row>
    <row r="938" customFormat="false" ht="12.75" hidden="false" customHeight="true" outlineLevel="0" collapsed="false">
      <c r="D938" s="51" t="n">
        <v>49006</v>
      </c>
      <c r="E938" s="52" t="s">
        <v>3437</v>
      </c>
      <c r="F938" s="52" t="s">
        <v>3465</v>
      </c>
      <c r="G938" s="52" t="s">
        <v>3466</v>
      </c>
    </row>
    <row r="939" customFormat="false" ht="12.75" hidden="false" customHeight="true" outlineLevel="0" collapsed="false">
      <c r="D939" s="51" t="n">
        <v>53004</v>
      </c>
      <c r="E939" s="52" t="s">
        <v>3467</v>
      </c>
      <c r="F939" s="52" t="s">
        <v>3468</v>
      </c>
      <c r="G939" s="52" t="s">
        <v>3469</v>
      </c>
    </row>
    <row r="940" customFormat="false" ht="12.75" hidden="false" customHeight="true" outlineLevel="0" collapsed="false">
      <c r="D940" s="51" t="n">
        <v>53004</v>
      </c>
      <c r="E940" s="52" t="s">
        <v>3467</v>
      </c>
      <c r="F940" s="52" t="s">
        <v>3470</v>
      </c>
      <c r="G940" s="52" t="s">
        <v>3471</v>
      </c>
    </row>
    <row r="941" customFormat="false" ht="12.75" hidden="false" customHeight="true" outlineLevel="0" collapsed="false">
      <c r="D941" s="51" t="n">
        <v>53004</v>
      </c>
      <c r="E941" s="52" t="s">
        <v>3467</v>
      </c>
      <c r="F941" s="52" t="s">
        <v>3472</v>
      </c>
      <c r="G941" s="52" t="s">
        <v>3473</v>
      </c>
    </row>
    <row r="942" customFormat="false" ht="12.75" hidden="false" customHeight="true" outlineLevel="0" collapsed="false">
      <c r="D942" s="51" t="n">
        <v>53004</v>
      </c>
      <c r="E942" s="52" t="s">
        <v>3467</v>
      </c>
      <c r="F942" s="52" t="s">
        <v>3474</v>
      </c>
      <c r="G942" s="52" t="s">
        <v>3475</v>
      </c>
    </row>
    <row r="943" customFormat="false" ht="12.75" hidden="false" customHeight="true" outlineLevel="0" collapsed="false">
      <c r="D943" s="51" t="n">
        <v>53004</v>
      </c>
      <c r="E943" s="52" t="s">
        <v>3467</v>
      </c>
      <c r="F943" s="52" t="s">
        <v>3476</v>
      </c>
      <c r="G943" s="52" t="s">
        <v>3098</v>
      </c>
    </row>
    <row r="944" customFormat="false" ht="12.75" hidden="false" customHeight="true" outlineLevel="0" collapsed="false">
      <c r="D944" s="51" t="n">
        <v>53004</v>
      </c>
      <c r="E944" s="52" t="s">
        <v>3467</v>
      </c>
      <c r="F944" s="52" t="s">
        <v>3477</v>
      </c>
      <c r="G944" s="52" t="s">
        <v>3478</v>
      </c>
    </row>
    <row r="945" customFormat="false" ht="12.75" hidden="false" customHeight="true" outlineLevel="0" collapsed="false">
      <c r="D945" s="51" t="n">
        <v>53004</v>
      </c>
      <c r="E945" s="52" t="s">
        <v>3467</v>
      </c>
      <c r="F945" s="52" t="s">
        <v>3479</v>
      </c>
      <c r="G945" s="52" t="s">
        <v>3480</v>
      </c>
    </row>
    <row r="946" customFormat="false" ht="12.75" hidden="false" customHeight="true" outlineLevel="0" collapsed="false">
      <c r="D946" s="51" t="n">
        <v>53004</v>
      </c>
      <c r="E946" s="52" t="s">
        <v>3467</v>
      </c>
      <c r="F946" s="52" t="s">
        <v>3481</v>
      </c>
      <c r="G946" s="52" t="s">
        <v>3482</v>
      </c>
    </row>
    <row r="947" customFormat="false" ht="12.75" hidden="false" customHeight="true" outlineLevel="0" collapsed="false">
      <c r="D947" s="51" t="n">
        <v>53004</v>
      </c>
      <c r="E947" s="52" t="s">
        <v>3467</v>
      </c>
      <c r="F947" s="52" t="s">
        <v>3483</v>
      </c>
      <c r="G947" s="52" t="s">
        <v>3484</v>
      </c>
    </row>
    <row r="948" customFormat="false" ht="12.75" hidden="false" customHeight="true" outlineLevel="0" collapsed="false">
      <c r="D948" s="51" t="n">
        <v>51008</v>
      </c>
      <c r="E948" s="52" t="s">
        <v>3485</v>
      </c>
      <c r="F948" s="52" t="s">
        <v>3486</v>
      </c>
      <c r="G948" s="52" t="s">
        <v>3487</v>
      </c>
    </row>
    <row r="949" customFormat="false" ht="12.75" hidden="false" customHeight="true" outlineLevel="0" collapsed="false">
      <c r="D949" s="51" t="n">
        <v>51008</v>
      </c>
      <c r="E949" s="52" t="s">
        <v>3485</v>
      </c>
      <c r="F949" s="52" t="s">
        <v>3488</v>
      </c>
      <c r="G949" s="52" t="s">
        <v>3489</v>
      </c>
    </row>
    <row r="950" customFormat="false" ht="12.75" hidden="false" customHeight="true" outlineLevel="0" collapsed="false">
      <c r="D950" s="51" t="n">
        <v>51008</v>
      </c>
      <c r="E950" s="52" t="s">
        <v>3485</v>
      </c>
      <c r="F950" s="52" t="s">
        <v>3490</v>
      </c>
      <c r="G950" s="52" t="s">
        <v>3491</v>
      </c>
    </row>
    <row r="951" customFormat="false" ht="12.75" hidden="false" customHeight="true" outlineLevel="0" collapsed="false">
      <c r="D951" s="51" t="n">
        <v>51008</v>
      </c>
      <c r="E951" s="52" t="s">
        <v>3485</v>
      </c>
      <c r="F951" s="52" t="s">
        <v>3492</v>
      </c>
      <c r="G951" s="52" t="s">
        <v>3493</v>
      </c>
    </row>
    <row r="952" customFormat="false" ht="12.75" hidden="false" customHeight="true" outlineLevel="0" collapsed="false">
      <c r="D952" s="51" t="n">
        <v>51008</v>
      </c>
      <c r="E952" s="52" t="s">
        <v>3485</v>
      </c>
      <c r="F952" s="52" t="s">
        <v>3494</v>
      </c>
      <c r="G952" s="52" t="s">
        <v>3495</v>
      </c>
    </row>
    <row r="953" customFormat="false" ht="12.75" hidden="false" customHeight="true" outlineLevel="0" collapsed="false">
      <c r="D953" s="51" t="n">
        <v>51008</v>
      </c>
      <c r="E953" s="52" t="s">
        <v>3485</v>
      </c>
      <c r="F953" s="52" t="s">
        <v>3496</v>
      </c>
      <c r="G953" s="52" t="s">
        <v>3497</v>
      </c>
    </row>
    <row r="954" customFormat="false" ht="12.75" hidden="false" customHeight="true" outlineLevel="0" collapsed="false">
      <c r="D954" s="51" t="n">
        <v>51008</v>
      </c>
      <c r="E954" s="52" t="s">
        <v>3485</v>
      </c>
      <c r="F954" s="52" t="s">
        <v>3498</v>
      </c>
      <c r="G954" s="52" t="s">
        <v>3499</v>
      </c>
    </row>
    <row r="955" customFormat="false" ht="12.75" hidden="false" customHeight="true" outlineLevel="0" collapsed="false">
      <c r="D955" s="51" t="n">
        <v>51008</v>
      </c>
      <c r="E955" s="52" t="s">
        <v>3485</v>
      </c>
      <c r="F955" s="52" t="s">
        <v>3500</v>
      </c>
      <c r="G955" s="52" t="s">
        <v>3501</v>
      </c>
    </row>
    <row r="956" customFormat="false" ht="12.75" hidden="false" customHeight="true" outlineLevel="0" collapsed="false">
      <c r="D956" s="51" t="n">
        <v>51008</v>
      </c>
      <c r="E956" s="52" t="s">
        <v>3485</v>
      </c>
      <c r="F956" s="52" t="s">
        <v>3502</v>
      </c>
      <c r="G956" s="52" t="s">
        <v>3503</v>
      </c>
    </row>
    <row r="957" customFormat="false" ht="12.75" hidden="false" customHeight="true" outlineLevel="0" collapsed="false">
      <c r="D957" s="51" t="n">
        <v>51008</v>
      </c>
      <c r="E957" s="52" t="s">
        <v>3485</v>
      </c>
      <c r="F957" s="52" t="s">
        <v>3504</v>
      </c>
      <c r="G957" s="52" t="s">
        <v>3505</v>
      </c>
    </row>
    <row r="958" customFormat="false" ht="12.75" hidden="false" customHeight="true" outlineLevel="0" collapsed="false">
      <c r="D958" s="51" t="n">
        <v>51008</v>
      </c>
      <c r="E958" s="52" t="s">
        <v>3485</v>
      </c>
      <c r="F958" s="52" t="s">
        <v>3506</v>
      </c>
      <c r="G958" s="52" t="s">
        <v>3507</v>
      </c>
    </row>
    <row r="959" customFormat="false" ht="12.75" hidden="false" customHeight="true" outlineLevel="0" collapsed="false">
      <c r="D959" s="51" t="n">
        <v>51008</v>
      </c>
      <c r="E959" s="52" t="s">
        <v>3485</v>
      </c>
      <c r="F959" s="52" t="s">
        <v>3508</v>
      </c>
      <c r="G959" s="52" t="s">
        <v>3509</v>
      </c>
    </row>
    <row r="960" customFormat="false" ht="12.75" hidden="false" customHeight="true" outlineLevel="0" collapsed="false">
      <c r="D960" s="51" t="n">
        <v>51008</v>
      </c>
      <c r="E960" s="52" t="s">
        <v>3485</v>
      </c>
      <c r="F960" s="52" t="s">
        <v>3510</v>
      </c>
      <c r="G960" s="52" t="s">
        <v>3511</v>
      </c>
    </row>
    <row r="961" customFormat="false" ht="12.75" hidden="false" customHeight="true" outlineLevel="0" collapsed="false">
      <c r="D961" s="51" t="n">
        <v>51008</v>
      </c>
      <c r="E961" s="52" t="s">
        <v>3485</v>
      </c>
      <c r="F961" s="52" t="s">
        <v>3512</v>
      </c>
      <c r="G961" s="52" t="s">
        <v>2151</v>
      </c>
    </row>
    <row r="962" customFormat="false" ht="12.75" hidden="false" customHeight="true" outlineLevel="0" collapsed="false">
      <c r="D962" s="51" t="n">
        <v>51008</v>
      </c>
      <c r="E962" s="52" t="s">
        <v>3485</v>
      </c>
      <c r="F962" s="52" t="s">
        <v>3513</v>
      </c>
      <c r="G962" s="52" t="s">
        <v>3514</v>
      </c>
    </row>
    <row r="963" customFormat="false" ht="12.75" hidden="false" customHeight="true" outlineLevel="0" collapsed="false">
      <c r="D963" s="51" t="n">
        <v>51008</v>
      </c>
      <c r="E963" s="52" t="s">
        <v>3485</v>
      </c>
      <c r="F963" s="52" t="s">
        <v>3515</v>
      </c>
      <c r="G963" s="52" t="s">
        <v>3516</v>
      </c>
    </row>
    <row r="964" customFormat="false" ht="12.75" hidden="false" customHeight="true" outlineLevel="0" collapsed="false">
      <c r="D964" s="51" t="n">
        <v>51008</v>
      </c>
      <c r="E964" s="52" t="s">
        <v>3485</v>
      </c>
      <c r="F964" s="52" t="s">
        <v>3517</v>
      </c>
      <c r="G964" s="52" t="s">
        <v>3518</v>
      </c>
    </row>
    <row r="965" customFormat="false" ht="12.75" hidden="false" customHeight="true" outlineLevel="0" collapsed="false">
      <c r="D965" s="51" t="n">
        <v>51010</v>
      </c>
      <c r="E965" s="52" t="s">
        <v>3519</v>
      </c>
      <c r="F965" s="52" t="s">
        <v>3520</v>
      </c>
      <c r="G965" s="52" t="s">
        <v>3521</v>
      </c>
    </row>
    <row r="966" customFormat="false" ht="12.75" hidden="false" customHeight="true" outlineLevel="0" collapsed="false">
      <c r="D966" s="51" t="n">
        <v>51010</v>
      </c>
      <c r="E966" s="52" t="s">
        <v>3519</v>
      </c>
      <c r="F966" s="52" t="s">
        <v>3522</v>
      </c>
      <c r="G966" s="52" t="s">
        <v>3523</v>
      </c>
    </row>
    <row r="967" customFormat="false" ht="12.75" hidden="false" customHeight="true" outlineLevel="0" collapsed="false">
      <c r="D967" s="51" t="n">
        <v>51010</v>
      </c>
      <c r="E967" s="52" t="s">
        <v>3519</v>
      </c>
      <c r="F967" s="52" t="s">
        <v>3524</v>
      </c>
      <c r="G967" s="52" t="s">
        <v>3525</v>
      </c>
    </row>
    <row r="968" customFormat="false" ht="12.75" hidden="false" customHeight="true" outlineLevel="0" collapsed="false">
      <c r="D968" s="51" t="n">
        <v>51010</v>
      </c>
      <c r="E968" s="52" t="s">
        <v>3519</v>
      </c>
      <c r="F968" s="52" t="s">
        <v>3526</v>
      </c>
      <c r="G968" s="52" t="s">
        <v>3527</v>
      </c>
    </row>
    <row r="969" customFormat="false" ht="12.75" hidden="false" customHeight="true" outlineLevel="0" collapsed="false">
      <c r="D969" s="51" t="n">
        <v>51010</v>
      </c>
      <c r="E969" s="52" t="s">
        <v>3519</v>
      </c>
      <c r="F969" s="52" t="s">
        <v>3528</v>
      </c>
      <c r="G969" s="52" t="s">
        <v>3529</v>
      </c>
    </row>
    <row r="970" customFormat="false" ht="12.75" hidden="false" customHeight="true" outlineLevel="0" collapsed="false">
      <c r="D970" s="51" t="n">
        <v>51010</v>
      </c>
      <c r="E970" s="52" t="s">
        <v>3519</v>
      </c>
      <c r="F970" s="52" t="s">
        <v>3530</v>
      </c>
      <c r="G970" s="52" t="s">
        <v>3531</v>
      </c>
    </row>
    <row r="971" customFormat="false" ht="12.75" hidden="false" customHeight="true" outlineLevel="0" collapsed="false">
      <c r="D971" s="51" t="n">
        <v>51010</v>
      </c>
      <c r="E971" s="52" t="s">
        <v>3519</v>
      </c>
      <c r="F971" s="52" t="s">
        <v>3532</v>
      </c>
      <c r="G971" s="52" t="s">
        <v>3533</v>
      </c>
    </row>
    <row r="972" customFormat="false" ht="12.75" hidden="false" customHeight="true" outlineLevel="0" collapsed="false">
      <c r="D972" s="51" t="n">
        <v>51010</v>
      </c>
      <c r="E972" s="52" t="s">
        <v>3519</v>
      </c>
      <c r="F972" s="52" t="s">
        <v>3534</v>
      </c>
      <c r="G972" s="52" t="s">
        <v>3535</v>
      </c>
    </row>
    <row r="973" customFormat="false" ht="12.75" hidden="false" customHeight="true" outlineLevel="0" collapsed="false">
      <c r="D973" s="51" t="n">
        <v>51010</v>
      </c>
      <c r="E973" s="52" t="s">
        <v>3519</v>
      </c>
      <c r="F973" s="52" t="s">
        <v>3536</v>
      </c>
      <c r="G973" s="52" t="s">
        <v>3537</v>
      </c>
    </row>
    <row r="974" customFormat="false" ht="12.75" hidden="false" customHeight="true" outlineLevel="0" collapsed="false">
      <c r="D974" s="51" t="n">
        <v>51010</v>
      </c>
      <c r="E974" s="52" t="s">
        <v>3519</v>
      </c>
      <c r="F974" s="52" t="s">
        <v>3538</v>
      </c>
      <c r="G974" s="52" t="s">
        <v>3539</v>
      </c>
    </row>
    <row r="975" customFormat="false" ht="12.75" hidden="false" customHeight="true" outlineLevel="0" collapsed="false">
      <c r="D975" s="51" t="n">
        <v>51010</v>
      </c>
      <c r="E975" s="52" t="s">
        <v>3519</v>
      </c>
      <c r="F975" s="52" t="s">
        <v>3540</v>
      </c>
      <c r="G975" s="52" t="s">
        <v>3541</v>
      </c>
    </row>
    <row r="976" customFormat="false" ht="12.75" hidden="false" customHeight="true" outlineLevel="0" collapsed="false">
      <c r="D976" s="51" t="n">
        <v>51010</v>
      </c>
      <c r="E976" s="52" t="s">
        <v>3519</v>
      </c>
      <c r="F976" s="52" t="s">
        <v>3542</v>
      </c>
      <c r="G976" s="52" t="s">
        <v>1665</v>
      </c>
    </row>
    <row r="977" customFormat="false" ht="12.75" hidden="false" customHeight="true" outlineLevel="0" collapsed="false">
      <c r="D977" s="51" t="n">
        <v>51010</v>
      </c>
      <c r="E977" s="52" t="s">
        <v>3519</v>
      </c>
      <c r="F977" s="52" t="s">
        <v>3543</v>
      </c>
      <c r="G977" s="52" t="s">
        <v>3544</v>
      </c>
    </row>
    <row r="978" customFormat="false" ht="12.75" hidden="false" customHeight="true" outlineLevel="0" collapsed="false">
      <c r="D978" s="51" t="n">
        <v>51010</v>
      </c>
      <c r="E978" s="52" t="s">
        <v>3519</v>
      </c>
      <c r="F978" s="52" t="s">
        <v>3545</v>
      </c>
      <c r="G978" s="52" t="s">
        <v>3546</v>
      </c>
    </row>
    <row r="979" customFormat="false" ht="12.75" hidden="false" customHeight="true" outlineLevel="0" collapsed="false">
      <c r="D979" s="51" t="n">
        <v>51010</v>
      </c>
      <c r="E979" s="52" t="s">
        <v>3519</v>
      </c>
      <c r="F979" s="52" t="s">
        <v>3547</v>
      </c>
      <c r="G979" s="52" t="s">
        <v>3548</v>
      </c>
    </row>
    <row r="980" customFormat="false" ht="12.75" hidden="false" customHeight="true" outlineLevel="0" collapsed="false">
      <c r="D980" s="51" t="n">
        <v>51010</v>
      </c>
      <c r="E980" s="52" t="s">
        <v>3519</v>
      </c>
      <c r="F980" s="52" t="s">
        <v>3549</v>
      </c>
      <c r="G980" s="52" t="s">
        <v>3550</v>
      </c>
    </row>
    <row r="981" customFormat="false" ht="12.75" hidden="false" customHeight="true" outlineLevel="0" collapsed="false">
      <c r="D981" s="51" t="n">
        <v>51010</v>
      </c>
      <c r="E981" s="52" t="s">
        <v>3519</v>
      </c>
      <c r="F981" s="52" t="s">
        <v>3551</v>
      </c>
      <c r="G981" s="52" t="s">
        <v>3552</v>
      </c>
    </row>
    <row r="982" customFormat="false" ht="12.75" hidden="false" customHeight="true" outlineLevel="0" collapsed="false">
      <c r="D982" s="51" t="n">
        <v>51010</v>
      </c>
      <c r="E982" s="52" t="s">
        <v>3519</v>
      </c>
      <c r="F982" s="52" t="s">
        <v>3553</v>
      </c>
      <c r="G982" s="52" t="s">
        <v>3554</v>
      </c>
    </row>
    <row r="983" customFormat="false" ht="12.75" hidden="false" customHeight="true" outlineLevel="0" collapsed="false">
      <c r="D983" s="51" t="n">
        <v>51010</v>
      </c>
      <c r="E983" s="52" t="s">
        <v>3519</v>
      </c>
      <c r="F983" s="52" t="s">
        <v>3555</v>
      </c>
      <c r="G983" s="52" t="s">
        <v>3556</v>
      </c>
    </row>
    <row r="984" customFormat="false" ht="12.75" hidden="false" customHeight="true" outlineLevel="0" collapsed="false">
      <c r="D984" s="51" t="n">
        <v>51010</v>
      </c>
      <c r="E984" s="52" t="s">
        <v>3519</v>
      </c>
      <c r="F984" s="52" t="s">
        <v>3557</v>
      </c>
      <c r="G984" s="52" t="s">
        <v>2050</v>
      </c>
    </row>
    <row r="985" customFormat="false" ht="12.75" hidden="false" customHeight="true" outlineLevel="0" collapsed="false">
      <c r="D985" s="51" t="n">
        <v>51010</v>
      </c>
      <c r="E985" s="52" t="s">
        <v>3519</v>
      </c>
      <c r="F985" s="52" t="s">
        <v>3558</v>
      </c>
      <c r="G985" s="52" t="s">
        <v>2649</v>
      </c>
    </row>
    <row r="986" customFormat="false" ht="12.75" hidden="false" customHeight="true" outlineLevel="0" collapsed="false">
      <c r="D986" s="51" t="n">
        <v>51010</v>
      </c>
      <c r="E986" s="52" t="s">
        <v>3519</v>
      </c>
      <c r="F986" s="52" t="s">
        <v>3559</v>
      </c>
      <c r="G986" s="52" t="s">
        <v>3560</v>
      </c>
    </row>
    <row r="987" customFormat="false" ht="12.75" hidden="false" customHeight="true" outlineLevel="0" collapsed="false">
      <c r="D987" s="51" t="n">
        <v>51010</v>
      </c>
      <c r="E987" s="52" t="s">
        <v>3519</v>
      </c>
      <c r="F987" s="52" t="s">
        <v>3561</v>
      </c>
      <c r="G987" s="52" t="s">
        <v>3562</v>
      </c>
    </row>
    <row r="988" customFormat="false" ht="12.75" hidden="false" customHeight="true" outlineLevel="0" collapsed="false">
      <c r="D988" s="51" t="n">
        <v>51010</v>
      </c>
      <c r="E988" s="52" t="s">
        <v>3519</v>
      </c>
      <c r="F988" s="52" t="s">
        <v>3563</v>
      </c>
      <c r="G988" s="52" t="s">
        <v>3564</v>
      </c>
    </row>
    <row r="989" customFormat="false" ht="12.75" hidden="false" customHeight="true" outlineLevel="0" collapsed="false">
      <c r="D989" s="51" t="n">
        <v>51010</v>
      </c>
      <c r="E989" s="52" t="s">
        <v>3519</v>
      </c>
      <c r="F989" s="52" t="s">
        <v>3565</v>
      </c>
      <c r="G989" s="52" t="s">
        <v>3566</v>
      </c>
    </row>
    <row r="990" customFormat="false" ht="12.75" hidden="false" customHeight="true" outlineLevel="0" collapsed="false">
      <c r="D990" s="51" t="n">
        <v>48010</v>
      </c>
      <c r="E990" s="52" t="s">
        <v>3567</v>
      </c>
      <c r="F990" s="52" t="s">
        <v>3568</v>
      </c>
      <c r="G990" s="52" t="s">
        <v>3569</v>
      </c>
    </row>
    <row r="991" customFormat="false" ht="12.75" hidden="false" customHeight="true" outlineLevel="0" collapsed="false">
      <c r="D991" s="51" t="n">
        <v>48010</v>
      </c>
      <c r="E991" s="52" t="s">
        <v>3567</v>
      </c>
      <c r="F991" s="52" t="s">
        <v>3570</v>
      </c>
      <c r="G991" s="52" t="s">
        <v>3571</v>
      </c>
    </row>
    <row r="992" customFormat="false" ht="12.75" hidden="false" customHeight="true" outlineLevel="0" collapsed="false">
      <c r="D992" s="51" t="n">
        <v>48010</v>
      </c>
      <c r="E992" s="52" t="s">
        <v>3567</v>
      </c>
      <c r="F992" s="52" t="s">
        <v>3572</v>
      </c>
      <c r="G992" s="52" t="s">
        <v>3573</v>
      </c>
    </row>
    <row r="993" customFormat="false" ht="12.75" hidden="false" customHeight="true" outlineLevel="0" collapsed="false">
      <c r="D993" s="51" t="n">
        <v>48010</v>
      </c>
      <c r="E993" s="52" t="s">
        <v>3567</v>
      </c>
      <c r="F993" s="52" t="s">
        <v>3574</v>
      </c>
      <c r="G993" s="52" t="s">
        <v>3575</v>
      </c>
    </row>
    <row r="994" customFormat="false" ht="12.75" hidden="false" customHeight="true" outlineLevel="0" collapsed="false">
      <c r="D994" s="51" t="n">
        <v>48010</v>
      </c>
      <c r="E994" s="52" t="s">
        <v>3567</v>
      </c>
      <c r="F994" s="52" t="s">
        <v>3576</v>
      </c>
      <c r="G994" s="52" t="s">
        <v>3577</v>
      </c>
    </row>
    <row r="995" customFormat="false" ht="12.75" hidden="false" customHeight="true" outlineLevel="0" collapsed="false">
      <c r="D995" s="51" t="n">
        <v>48010</v>
      </c>
      <c r="E995" s="52" t="s">
        <v>3567</v>
      </c>
      <c r="F995" s="52" t="s">
        <v>3578</v>
      </c>
      <c r="G995" s="52" t="s">
        <v>3579</v>
      </c>
    </row>
    <row r="996" customFormat="false" ht="12.75" hidden="false" customHeight="true" outlineLevel="0" collapsed="false">
      <c r="D996" s="51" t="n">
        <v>48010</v>
      </c>
      <c r="E996" s="52" t="s">
        <v>3567</v>
      </c>
      <c r="F996" s="52" t="s">
        <v>3580</v>
      </c>
      <c r="G996" s="52" t="s">
        <v>3581</v>
      </c>
    </row>
    <row r="997" customFormat="false" ht="12.75" hidden="false" customHeight="true" outlineLevel="0" collapsed="false">
      <c r="D997" s="51" t="n">
        <v>48010</v>
      </c>
      <c r="E997" s="52" t="s">
        <v>3567</v>
      </c>
      <c r="F997" s="52" t="s">
        <v>3582</v>
      </c>
      <c r="G997" s="52" t="s">
        <v>3583</v>
      </c>
    </row>
    <row r="998" customFormat="false" ht="12.75" hidden="false" customHeight="true" outlineLevel="0" collapsed="false">
      <c r="D998" s="51" t="n">
        <v>48010</v>
      </c>
      <c r="E998" s="52" t="s">
        <v>3567</v>
      </c>
      <c r="F998" s="52" t="s">
        <v>3584</v>
      </c>
      <c r="G998" s="52" t="s">
        <v>3585</v>
      </c>
    </row>
    <row r="999" customFormat="false" ht="12.75" hidden="false" customHeight="true" outlineLevel="0" collapsed="false">
      <c r="D999" s="51" t="n">
        <v>48010</v>
      </c>
      <c r="E999" s="52" t="s">
        <v>3567</v>
      </c>
      <c r="F999" s="52" t="s">
        <v>3586</v>
      </c>
      <c r="G999" s="52" t="s">
        <v>3587</v>
      </c>
    </row>
    <row r="1000" customFormat="false" ht="12.75" hidden="false" customHeight="true" outlineLevel="0" collapsed="false">
      <c r="D1000" s="51" t="n">
        <v>48010</v>
      </c>
      <c r="E1000" s="52" t="s">
        <v>3567</v>
      </c>
      <c r="F1000" s="52" t="s">
        <v>3588</v>
      </c>
      <c r="G1000" s="52" t="s">
        <v>3589</v>
      </c>
    </row>
    <row r="1001" customFormat="false" ht="12.75" hidden="false" customHeight="true" outlineLevel="0" collapsed="false">
      <c r="D1001" s="51" t="n">
        <v>48010</v>
      </c>
      <c r="E1001" s="52" t="s">
        <v>3567</v>
      </c>
      <c r="F1001" s="52" t="s">
        <v>3590</v>
      </c>
      <c r="G1001" s="52" t="s">
        <v>3591</v>
      </c>
    </row>
    <row r="1002" customFormat="false" ht="12.75" hidden="false" customHeight="true" outlineLevel="0" collapsed="false">
      <c r="D1002" s="51" t="n">
        <v>48010</v>
      </c>
      <c r="E1002" s="52" t="s">
        <v>3567</v>
      </c>
      <c r="F1002" s="52" t="s">
        <v>3592</v>
      </c>
      <c r="G1002" s="52" t="s">
        <v>3593</v>
      </c>
    </row>
    <row r="1003" customFormat="false" ht="12.75" hidden="false" customHeight="true" outlineLevel="0" collapsed="false">
      <c r="D1003" s="51" t="n">
        <v>48010</v>
      </c>
      <c r="E1003" s="52" t="s">
        <v>3567</v>
      </c>
      <c r="F1003" s="52" t="s">
        <v>3594</v>
      </c>
      <c r="G1003" s="52" t="s">
        <v>3595</v>
      </c>
    </row>
    <row r="1004" customFormat="false" ht="12.75" hidden="false" customHeight="true" outlineLevel="0" collapsed="false">
      <c r="D1004" s="51" t="n">
        <v>48010</v>
      </c>
      <c r="E1004" s="52" t="s">
        <v>3567</v>
      </c>
      <c r="F1004" s="52" t="s">
        <v>3596</v>
      </c>
      <c r="G1004" s="52" t="s">
        <v>3597</v>
      </c>
    </row>
    <row r="1005" customFormat="false" ht="12.75" hidden="false" customHeight="true" outlineLevel="0" collapsed="false">
      <c r="D1005" s="51" t="n">
        <v>48010</v>
      </c>
      <c r="E1005" s="52" t="s">
        <v>3567</v>
      </c>
      <c r="F1005" s="52" t="s">
        <v>3598</v>
      </c>
      <c r="G1005" s="52" t="s">
        <v>3599</v>
      </c>
    </row>
    <row r="1006" customFormat="false" ht="12.75" hidden="false" customHeight="true" outlineLevel="0" collapsed="false">
      <c r="D1006" s="51" t="n">
        <v>48010</v>
      </c>
      <c r="E1006" s="52" t="s">
        <v>3567</v>
      </c>
      <c r="F1006" s="52" t="s">
        <v>3600</v>
      </c>
      <c r="G1006" s="52" t="s">
        <v>3601</v>
      </c>
    </row>
    <row r="1007" customFormat="false" ht="12.75" hidden="false" customHeight="true" outlineLevel="0" collapsed="false">
      <c r="D1007" s="51" t="n">
        <v>48010</v>
      </c>
      <c r="E1007" s="52" t="s">
        <v>3567</v>
      </c>
      <c r="F1007" s="52" t="s">
        <v>3602</v>
      </c>
      <c r="G1007" s="52" t="s">
        <v>3603</v>
      </c>
    </row>
    <row r="1008" customFormat="false" ht="12.75" hidden="false" customHeight="true" outlineLevel="0" collapsed="false">
      <c r="D1008" s="51" t="n">
        <v>48010</v>
      </c>
      <c r="E1008" s="52" t="s">
        <v>3567</v>
      </c>
      <c r="F1008" s="52" t="s">
        <v>3604</v>
      </c>
      <c r="G1008" s="52" t="s">
        <v>3605</v>
      </c>
    </row>
    <row r="1009" customFormat="false" ht="12.75" hidden="false" customHeight="true" outlineLevel="0" collapsed="false">
      <c r="D1009" s="51" t="n">
        <v>48010</v>
      </c>
      <c r="E1009" s="52" t="s">
        <v>3567</v>
      </c>
      <c r="F1009" s="52" t="s">
        <v>3606</v>
      </c>
      <c r="G1009" s="52" t="s">
        <v>3607</v>
      </c>
    </row>
    <row r="1010" customFormat="false" ht="12.75" hidden="false" customHeight="true" outlineLevel="0" collapsed="false">
      <c r="D1010" s="51" t="n">
        <v>48010</v>
      </c>
      <c r="E1010" s="52" t="s">
        <v>3567</v>
      </c>
      <c r="F1010" s="52" t="s">
        <v>3608</v>
      </c>
      <c r="G1010" s="52" t="s">
        <v>3609</v>
      </c>
    </row>
    <row r="1011" customFormat="false" ht="12.75" hidden="false" customHeight="true" outlineLevel="0" collapsed="false">
      <c r="D1011" s="51" t="n">
        <v>48010</v>
      </c>
      <c r="E1011" s="52" t="s">
        <v>3567</v>
      </c>
      <c r="F1011" s="52" t="s">
        <v>3610</v>
      </c>
      <c r="G1011" s="52" t="s">
        <v>3611</v>
      </c>
    </row>
    <row r="1012" customFormat="false" ht="12.75" hidden="false" customHeight="true" outlineLevel="0" collapsed="false">
      <c r="D1012" s="51" t="n">
        <v>48010</v>
      </c>
      <c r="E1012" s="52" t="s">
        <v>3567</v>
      </c>
      <c r="F1012" s="52" t="s">
        <v>3612</v>
      </c>
      <c r="G1012" s="52" t="s">
        <v>3613</v>
      </c>
    </row>
    <row r="1013" customFormat="false" ht="12.75" hidden="false" customHeight="true" outlineLevel="0" collapsed="false">
      <c r="D1013" s="51" t="n">
        <v>48010</v>
      </c>
      <c r="E1013" s="52" t="s">
        <v>3567</v>
      </c>
      <c r="F1013" s="52" t="s">
        <v>3614</v>
      </c>
      <c r="G1013" s="52" t="s">
        <v>3615</v>
      </c>
    </row>
    <row r="1014" customFormat="false" ht="12.75" hidden="false" customHeight="true" outlineLevel="0" collapsed="false">
      <c r="D1014" s="51" t="n">
        <v>51040</v>
      </c>
      <c r="E1014" s="52" t="s">
        <v>3616</v>
      </c>
      <c r="F1014" s="52" t="s">
        <v>3617</v>
      </c>
      <c r="G1014" s="52" t="s">
        <v>3618</v>
      </c>
    </row>
    <row r="1015" customFormat="false" ht="12.75" hidden="false" customHeight="true" outlineLevel="0" collapsed="false">
      <c r="D1015" s="51" t="n">
        <v>51040</v>
      </c>
      <c r="E1015" s="52" t="s">
        <v>3616</v>
      </c>
      <c r="F1015" s="52" t="s">
        <v>3619</v>
      </c>
      <c r="G1015" s="52" t="s">
        <v>3620</v>
      </c>
    </row>
    <row r="1016" customFormat="false" ht="12.75" hidden="false" customHeight="true" outlineLevel="0" collapsed="false">
      <c r="D1016" s="51" t="n">
        <v>51040</v>
      </c>
      <c r="E1016" s="52" t="s">
        <v>3616</v>
      </c>
      <c r="F1016" s="52" t="s">
        <v>3621</v>
      </c>
      <c r="G1016" s="52" t="s">
        <v>3622</v>
      </c>
    </row>
    <row r="1017" customFormat="false" ht="12.75" hidden="false" customHeight="true" outlineLevel="0" collapsed="false">
      <c r="D1017" s="51" t="n">
        <v>51040</v>
      </c>
      <c r="E1017" s="52" t="s">
        <v>3616</v>
      </c>
      <c r="F1017" s="52" t="s">
        <v>3623</v>
      </c>
      <c r="G1017" s="52" t="s">
        <v>3624</v>
      </c>
    </row>
    <row r="1018" customFormat="false" ht="12.75" hidden="false" customHeight="true" outlineLevel="0" collapsed="false">
      <c r="D1018" s="51" t="n">
        <v>51040</v>
      </c>
      <c r="E1018" s="52" t="s">
        <v>3616</v>
      </c>
      <c r="F1018" s="52" t="s">
        <v>3625</v>
      </c>
      <c r="G1018" s="52" t="s">
        <v>3626</v>
      </c>
    </row>
    <row r="1019" customFormat="false" ht="12.75" hidden="false" customHeight="true" outlineLevel="0" collapsed="false">
      <c r="D1019" s="51" t="n">
        <v>51040</v>
      </c>
      <c r="E1019" s="52" t="s">
        <v>3616</v>
      </c>
      <c r="F1019" s="52" t="s">
        <v>3627</v>
      </c>
      <c r="G1019" s="52" t="s">
        <v>3628</v>
      </c>
    </row>
    <row r="1020" customFormat="false" ht="12.75" hidden="false" customHeight="true" outlineLevel="0" collapsed="false">
      <c r="D1020" s="51" t="n">
        <v>51040</v>
      </c>
      <c r="E1020" s="52" t="s">
        <v>3616</v>
      </c>
      <c r="F1020" s="52" t="s">
        <v>3629</v>
      </c>
      <c r="G1020" s="52" t="s">
        <v>3630</v>
      </c>
    </row>
    <row r="1021" customFormat="false" ht="12.75" hidden="false" customHeight="true" outlineLevel="0" collapsed="false">
      <c r="D1021" s="51" t="n">
        <v>51040</v>
      </c>
      <c r="E1021" s="52" t="s">
        <v>3616</v>
      </c>
      <c r="F1021" s="52" t="s">
        <v>3631</v>
      </c>
      <c r="G1021" s="52" t="s">
        <v>3632</v>
      </c>
    </row>
    <row r="1022" customFormat="false" ht="12.75" hidden="false" customHeight="true" outlineLevel="0" collapsed="false">
      <c r="D1022" s="51" t="n">
        <v>51040</v>
      </c>
      <c r="E1022" s="52" t="s">
        <v>3616</v>
      </c>
      <c r="F1022" s="52" t="s">
        <v>3633</v>
      </c>
      <c r="G1022" s="52" t="s">
        <v>3634</v>
      </c>
    </row>
    <row r="1023" customFormat="false" ht="12.75" hidden="false" customHeight="true" outlineLevel="0" collapsed="false">
      <c r="D1023" s="51" t="n">
        <v>51040</v>
      </c>
      <c r="E1023" s="52" t="s">
        <v>3616</v>
      </c>
      <c r="F1023" s="52" t="s">
        <v>3635</v>
      </c>
      <c r="G1023" s="52" t="s">
        <v>3636</v>
      </c>
    </row>
    <row r="1024" customFormat="false" ht="12.75" hidden="false" customHeight="true" outlineLevel="0" collapsed="false">
      <c r="D1024" s="51" t="n">
        <v>50009</v>
      </c>
      <c r="E1024" s="52" t="s">
        <v>3637</v>
      </c>
      <c r="F1024" s="52" t="s">
        <v>3638</v>
      </c>
      <c r="G1024" s="52" t="s">
        <v>3639</v>
      </c>
    </row>
    <row r="1025" customFormat="false" ht="12.75" hidden="false" customHeight="true" outlineLevel="0" collapsed="false">
      <c r="D1025" s="51" t="n">
        <v>50009</v>
      </c>
      <c r="E1025" s="52" t="s">
        <v>3637</v>
      </c>
      <c r="F1025" s="52" t="s">
        <v>3640</v>
      </c>
      <c r="G1025" s="52" t="s">
        <v>3641</v>
      </c>
    </row>
    <row r="1026" customFormat="false" ht="12.75" hidden="false" customHeight="true" outlineLevel="0" collapsed="false">
      <c r="D1026" s="51" t="n">
        <v>50009</v>
      </c>
      <c r="E1026" s="52" t="s">
        <v>3637</v>
      </c>
      <c r="F1026" s="52" t="s">
        <v>3642</v>
      </c>
      <c r="G1026" s="52" t="s">
        <v>3643</v>
      </c>
    </row>
    <row r="1027" customFormat="false" ht="12.75" hidden="false" customHeight="true" outlineLevel="0" collapsed="false">
      <c r="D1027" s="51" t="n">
        <v>50009</v>
      </c>
      <c r="E1027" s="52" t="s">
        <v>3637</v>
      </c>
      <c r="F1027" s="52" t="s">
        <v>3644</v>
      </c>
      <c r="G1027" s="52" t="s">
        <v>1387</v>
      </c>
    </row>
    <row r="1028" customFormat="false" ht="12.75" hidden="false" customHeight="true" outlineLevel="0" collapsed="false">
      <c r="D1028" s="51" t="n">
        <v>50009</v>
      </c>
      <c r="E1028" s="52" t="s">
        <v>3637</v>
      </c>
      <c r="F1028" s="52" t="s">
        <v>3645</v>
      </c>
      <c r="G1028" s="52" t="s">
        <v>3646</v>
      </c>
    </row>
    <row r="1029" customFormat="false" ht="12.75" hidden="false" customHeight="true" outlineLevel="0" collapsed="false">
      <c r="D1029" s="51" t="n">
        <v>50009</v>
      </c>
      <c r="E1029" s="52" t="s">
        <v>3637</v>
      </c>
      <c r="F1029" s="52" t="s">
        <v>3647</v>
      </c>
      <c r="G1029" s="52" t="s">
        <v>3648</v>
      </c>
    </row>
    <row r="1030" customFormat="false" ht="12.75" hidden="false" customHeight="true" outlineLevel="0" collapsed="false">
      <c r="D1030" s="51" t="n">
        <v>50009</v>
      </c>
      <c r="E1030" s="52" t="s">
        <v>3637</v>
      </c>
      <c r="F1030" s="52" t="s">
        <v>3649</v>
      </c>
      <c r="G1030" s="52" t="s">
        <v>3650</v>
      </c>
    </row>
    <row r="1031" customFormat="false" ht="12.75" hidden="false" customHeight="true" outlineLevel="0" collapsed="false">
      <c r="D1031" s="51" t="n">
        <v>50009</v>
      </c>
      <c r="E1031" s="52" t="s">
        <v>3637</v>
      </c>
      <c r="F1031" s="52" t="s">
        <v>3651</v>
      </c>
      <c r="G1031" s="52" t="s">
        <v>3652</v>
      </c>
    </row>
    <row r="1032" customFormat="false" ht="12.75" hidden="false" customHeight="true" outlineLevel="0" collapsed="false">
      <c r="D1032" s="51" t="n">
        <v>50009</v>
      </c>
      <c r="E1032" s="52" t="s">
        <v>3637</v>
      </c>
      <c r="F1032" s="52" t="s">
        <v>3653</v>
      </c>
      <c r="G1032" s="52" t="s">
        <v>3654</v>
      </c>
    </row>
    <row r="1033" customFormat="false" ht="12.75" hidden="false" customHeight="true" outlineLevel="0" collapsed="false">
      <c r="D1033" s="51" t="n">
        <v>50009</v>
      </c>
      <c r="E1033" s="52" t="s">
        <v>3637</v>
      </c>
      <c r="F1033" s="52" t="s">
        <v>3655</v>
      </c>
      <c r="G1033" s="52" t="s">
        <v>3656</v>
      </c>
    </row>
    <row r="1034" customFormat="false" ht="12.75" hidden="false" customHeight="true" outlineLevel="0" collapsed="false">
      <c r="D1034" s="51" t="n">
        <v>50009</v>
      </c>
      <c r="E1034" s="52" t="s">
        <v>3637</v>
      </c>
      <c r="F1034" s="52" t="s">
        <v>3657</v>
      </c>
      <c r="G1034" s="52" t="s">
        <v>3658</v>
      </c>
    </row>
    <row r="1035" customFormat="false" ht="12.75" hidden="false" customHeight="true" outlineLevel="0" collapsed="false">
      <c r="D1035" s="51" t="n">
        <v>50009</v>
      </c>
      <c r="E1035" s="52" t="s">
        <v>3637</v>
      </c>
      <c r="F1035" s="52" t="s">
        <v>3659</v>
      </c>
      <c r="G1035" s="52" t="s">
        <v>3660</v>
      </c>
    </row>
    <row r="1036" customFormat="false" ht="12.75" hidden="false" customHeight="true" outlineLevel="0" collapsed="false">
      <c r="D1036" s="51" t="n">
        <v>50009</v>
      </c>
      <c r="E1036" s="52" t="s">
        <v>3637</v>
      </c>
      <c r="F1036" s="52" t="s">
        <v>3661</v>
      </c>
      <c r="G1036" s="52" t="s">
        <v>3662</v>
      </c>
    </row>
    <row r="1037" customFormat="false" ht="12.75" hidden="false" customHeight="true" outlineLevel="0" collapsed="false">
      <c r="D1037" s="51" t="n">
        <v>50009</v>
      </c>
      <c r="E1037" s="52" t="s">
        <v>3637</v>
      </c>
      <c r="F1037" s="52" t="s">
        <v>3663</v>
      </c>
      <c r="G1037" s="52" t="s">
        <v>3664</v>
      </c>
    </row>
    <row r="1038" customFormat="false" ht="12.75" hidden="false" customHeight="true" outlineLevel="0" collapsed="false">
      <c r="D1038" s="51" t="n">
        <v>50009</v>
      </c>
      <c r="E1038" s="52" t="s">
        <v>3637</v>
      </c>
      <c r="F1038" s="52" t="s">
        <v>3665</v>
      </c>
      <c r="G1038" s="52" t="s">
        <v>3666</v>
      </c>
    </row>
    <row r="1039" customFormat="false" ht="12.75" hidden="false" customHeight="true" outlineLevel="0" collapsed="false">
      <c r="D1039" s="51" t="n">
        <v>50009</v>
      </c>
      <c r="E1039" s="52" t="s">
        <v>3637</v>
      </c>
      <c r="F1039" s="52" t="s">
        <v>3667</v>
      </c>
      <c r="G1039" s="52" t="s">
        <v>3668</v>
      </c>
    </row>
    <row r="1040" customFormat="false" ht="12.75" hidden="false" customHeight="true" outlineLevel="0" collapsed="false">
      <c r="D1040" s="51" t="n">
        <v>50009</v>
      </c>
      <c r="E1040" s="52" t="s">
        <v>3637</v>
      </c>
      <c r="F1040" s="52" t="s">
        <v>3669</v>
      </c>
      <c r="G1040" s="52" t="s">
        <v>3670</v>
      </c>
    </row>
    <row r="1041" customFormat="false" ht="12.75" hidden="false" customHeight="true" outlineLevel="0" collapsed="false">
      <c r="D1041" s="51" t="n">
        <v>50009</v>
      </c>
      <c r="E1041" s="52" t="s">
        <v>3637</v>
      </c>
      <c r="F1041" s="52" t="s">
        <v>3671</v>
      </c>
      <c r="G1041" s="52" t="s">
        <v>3672</v>
      </c>
    </row>
    <row r="1042" customFormat="false" ht="12.75" hidden="false" customHeight="true" outlineLevel="0" collapsed="false">
      <c r="D1042" s="51" t="n">
        <v>50009</v>
      </c>
      <c r="E1042" s="52" t="s">
        <v>3637</v>
      </c>
      <c r="F1042" s="52" t="s">
        <v>3673</v>
      </c>
      <c r="G1042" s="52" t="s">
        <v>3674</v>
      </c>
    </row>
    <row r="1043" customFormat="false" ht="12.75" hidden="false" customHeight="true" outlineLevel="0" collapsed="false">
      <c r="D1043" s="51" t="n">
        <v>50009</v>
      </c>
      <c r="E1043" s="52" t="s">
        <v>3637</v>
      </c>
      <c r="F1043" s="52" t="s">
        <v>3675</v>
      </c>
      <c r="G1043" s="52" t="s">
        <v>3676</v>
      </c>
    </row>
    <row r="1044" customFormat="false" ht="12.75" hidden="false" customHeight="true" outlineLevel="0" collapsed="false">
      <c r="D1044" s="51" t="n">
        <v>50009</v>
      </c>
      <c r="E1044" s="52" t="s">
        <v>3637</v>
      </c>
      <c r="F1044" s="52" t="s">
        <v>3677</v>
      </c>
      <c r="G1044" s="52" t="s">
        <v>3678</v>
      </c>
    </row>
    <row r="1045" customFormat="false" ht="12.75" hidden="false" customHeight="true" outlineLevel="0" collapsed="false">
      <c r="D1045" s="51" t="n">
        <v>50009</v>
      </c>
      <c r="E1045" s="52" t="s">
        <v>3637</v>
      </c>
      <c r="F1045" s="52" t="s">
        <v>3679</v>
      </c>
      <c r="G1045" s="52" t="s">
        <v>3680</v>
      </c>
    </row>
    <row r="1046" customFormat="false" ht="12.75" hidden="false" customHeight="true" outlineLevel="0" collapsed="false">
      <c r="D1046" s="51" t="n">
        <v>53005</v>
      </c>
      <c r="E1046" s="52" t="s">
        <v>3681</v>
      </c>
      <c r="F1046" s="52" t="s">
        <v>3682</v>
      </c>
      <c r="G1046" s="52" t="s">
        <v>3683</v>
      </c>
    </row>
    <row r="1047" customFormat="false" ht="12.75" hidden="false" customHeight="true" outlineLevel="0" collapsed="false">
      <c r="D1047" s="51" t="n">
        <v>53005</v>
      </c>
      <c r="E1047" s="52" t="s">
        <v>3681</v>
      </c>
      <c r="F1047" s="52" t="s">
        <v>3684</v>
      </c>
      <c r="G1047" s="52" t="s">
        <v>3685</v>
      </c>
    </row>
    <row r="1048" customFormat="false" ht="12.75" hidden="false" customHeight="true" outlineLevel="0" collapsed="false">
      <c r="D1048" s="51" t="n">
        <v>53005</v>
      </c>
      <c r="E1048" s="52" t="s">
        <v>3681</v>
      </c>
      <c r="F1048" s="52" t="s">
        <v>3686</v>
      </c>
      <c r="G1048" s="52" t="s">
        <v>3687</v>
      </c>
    </row>
    <row r="1049" customFormat="false" ht="12.75" hidden="false" customHeight="true" outlineLevel="0" collapsed="false">
      <c r="D1049" s="51" t="n">
        <v>53005</v>
      </c>
      <c r="E1049" s="52" t="s">
        <v>3681</v>
      </c>
      <c r="F1049" s="52" t="s">
        <v>3688</v>
      </c>
      <c r="G1049" s="52" t="s">
        <v>3689</v>
      </c>
    </row>
    <row r="1050" customFormat="false" ht="12.75" hidden="false" customHeight="true" outlineLevel="0" collapsed="false">
      <c r="D1050" s="51" t="n">
        <v>53005</v>
      </c>
      <c r="E1050" s="52" t="s">
        <v>3681</v>
      </c>
      <c r="F1050" s="52" t="s">
        <v>3690</v>
      </c>
      <c r="G1050" s="52" t="s">
        <v>3691</v>
      </c>
    </row>
    <row r="1051" customFormat="false" ht="12.75" hidden="false" customHeight="true" outlineLevel="0" collapsed="false">
      <c r="D1051" s="51" t="n">
        <v>52005</v>
      </c>
      <c r="E1051" s="52" t="s">
        <v>3692</v>
      </c>
      <c r="F1051" s="52" t="s">
        <v>3693</v>
      </c>
      <c r="G1051" s="52" t="s">
        <v>2178</v>
      </c>
    </row>
    <row r="1052" customFormat="false" ht="12.75" hidden="false" customHeight="true" outlineLevel="0" collapsed="false">
      <c r="D1052" s="51" t="n">
        <v>52005</v>
      </c>
      <c r="E1052" s="52" t="s">
        <v>3692</v>
      </c>
      <c r="F1052" s="52" t="s">
        <v>3694</v>
      </c>
      <c r="G1052" s="52" t="s">
        <v>3695</v>
      </c>
    </row>
    <row r="1053" customFormat="false" ht="12.75" hidden="false" customHeight="true" outlineLevel="0" collapsed="false">
      <c r="D1053" s="51" t="n">
        <v>52005</v>
      </c>
      <c r="E1053" s="52" t="s">
        <v>3692</v>
      </c>
      <c r="F1053" s="52" t="s">
        <v>3696</v>
      </c>
      <c r="G1053" s="52" t="s">
        <v>3697</v>
      </c>
    </row>
    <row r="1054" customFormat="false" ht="12.75" hidden="false" customHeight="true" outlineLevel="0" collapsed="false">
      <c r="D1054" s="51" t="n">
        <v>52005</v>
      </c>
      <c r="E1054" s="52" t="s">
        <v>3692</v>
      </c>
      <c r="F1054" s="52" t="s">
        <v>3698</v>
      </c>
      <c r="G1054" s="52" t="s">
        <v>3699</v>
      </c>
    </row>
    <row r="1055" customFormat="false" ht="12.75" hidden="false" customHeight="true" outlineLevel="0" collapsed="false">
      <c r="D1055" s="51" t="n">
        <v>52005</v>
      </c>
      <c r="E1055" s="52" t="s">
        <v>3692</v>
      </c>
      <c r="F1055" s="52" t="s">
        <v>3700</v>
      </c>
      <c r="G1055" s="52" t="s">
        <v>3701</v>
      </c>
    </row>
    <row r="1056" customFormat="false" ht="12.75" hidden="false" customHeight="true" outlineLevel="0" collapsed="false">
      <c r="D1056" s="51" t="n">
        <v>52005</v>
      </c>
      <c r="E1056" s="52" t="s">
        <v>3692</v>
      </c>
      <c r="F1056" s="52" t="s">
        <v>3702</v>
      </c>
      <c r="G1056" s="52" t="s">
        <v>3703</v>
      </c>
    </row>
    <row r="1057" customFormat="false" ht="12.75" hidden="false" customHeight="true" outlineLevel="0" collapsed="false">
      <c r="D1057" s="51" t="n">
        <v>52005</v>
      </c>
      <c r="E1057" s="52" t="s">
        <v>3692</v>
      </c>
      <c r="F1057" s="52" t="s">
        <v>3704</v>
      </c>
      <c r="G1057" s="52" t="s">
        <v>3705</v>
      </c>
    </row>
    <row r="1058" customFormat="false" ht="12.75" hidden="false" customHeight="true" outlineLevel="0" collapsed="false">
      <c r="D1058" s="51" t="n">
        <v>52005</v>
      </c>
      <c r="E1058" s="52" t="s">
        <v>3692</v>
      </c>
      <c r="F1058" s="52" t="s">
        <v>3706</v>
      </c>
      <c r="G1058" s="52" t="s">
        <v>3707</v>
      </c>
    </row>
    <row r="1059" customFormat="false" ht="12.75" hidden="false" customHeight="true" outlineLevel="0" collapsed="false">
      <c r="D1059" s="51" t="n">
        <v>52005</v>
      </c>
      <c r="E1059" s="52" t="s">
        <v>3692</v>
      </c>
      <c r="F1059" s="52" t="s">
        <v>3708</v>
      </c>
      <c r="G1059" s="52" t="s">
        <v>3709</v>
      </c>
    </row>
    <row r="1060" customFormat="false" ht="12.75" hidden="false" customHeight="true" outlineLevel="0" collapsed="false">
      <c r="D1060" s="51" t="n">
        <v>52005</v>
      </c>
      <c r="E1060" s="52" t="s">
        <v>3692</v>
      </c>
      <c r="F1060" s="52" t="s">
        <v>3710</v>
      </c>
      <c r="G1060" s="52" t="s">
        <v>3711</v>
      </c>
    </row>
    <row r="1061" customFormat="false" ht="12.75" hidden="false" customHeight="true" outlineLevel="0" collapsed="false">
      <c r="D1061" s="51" t="n">
        <v>52005</v>
      </c>
      <c r="E1061" s="52" t="s">
        <v>3692</v>
      </c>
      <c r="F1061" s="52" t="s">
        <v>3712</v>
      </c>
      <c r="G1061" s="52" t="s">
        <v>3713</v>
      </c>
    </row>
    <row r="1062" customFormat="false" ht="12.75" hidden="false" customHeight="true" outlineLevel="0" collapsed="false">
      <c r="D1062" s="51" t="n">
        <v>52005</v>
      </c>
      <c r="E1062" s="52" t="s">
        <v>3692</v>
      </c>
      <c r="F1062" s="52" t="s">
        <v>3714</v>
      </c>
      <c r="G1062" s="52" t="s">
        <v>3715</v>
      </c>
    </row>
    <row r="1063" customFormat="false" ht="12.75" hidden="false" customHeight="true" outlineLevel="0" collapsed="false">
      <c r="D1063" s="51" t="n">
        <v>52005</v>
      </c>
      <c r="E1063" s="52" t="s">
        <v>3692</v>
      </c>
      <c r="F1063" s="52" t="s">
        <v>3716</v>
      </c>
      <c r="G1063" s="52" t="s">
        <v>3717</v>
      </c>
    </row>
    <row r="1064" customFormat="false" ht="12.75" hidden="false" customHeight="true" outlineLevel="0" collapsed="false">
      <c r="D1064" s="51" t="n">
        <v>52005</v>
      </c>
      <c r="E1064" s="52" t="s">
        <v>3692</v>
      </c>
      <c r="F1064" s="52" t="s">
        <v>3718</v>
      </c>
      <c r="G1064" s="52" t="s">
        <v>3719</v>
      </c>
    </row>
    <row r="1065" customFormat="false" ht="12.75" hidden="false" customHeight="true" outlineLevel="0" collapsed="false">
      <c r="D1065" s="51" t="n">
        <v>52005</v>
      </c>
      <c r="E1065" s="52" t="s">
        <v>3692</v>
      </c>
      <c r="F1065" s="52" t="s">
        <v>3720</v>
      </c>
      <c r="G1065" s="52" t="s">
        <v>3721</v>
      </c>
    </row>
    <row r="1066" customFormat="false" ht="12.75" hidden="false" customHeight="true" outlineLevel="0" collapsed="false">
      <c r="D1066" s="51" t="n">
        <v>52005</v>
      </c>
      <c r="E1066" s="52" t="s">
        <v>3692</v>
      </c>
      <c r="F1066" s="52" t="s">
        <v>3722</v>
      </c>
      <c r="G1066" s="52" t="s">
        <v>3723</v>
      </c>
    </row>
    <row r="1067" customFormat="false" ht="12.75" hidden="false" customHeight="true" outlineLevel="0" collapsed="false">
      <c r="D1067" s="51" t="n">
        <v>52005</v>
      </c>
      <c r="E1067" s="52" t="s">
        <v>3692</v>
      </c>
      <c r="F1067" s="52" t="s">
        <v>3724</v>
      </c>
      <c r="G1067" s="52" t="s">
        <v>3725</v>
      </c>
    </row>
    <row r="1068" customFormat="false" ht="12.75" hidden="false" customHeight="true" outlineLevel="0" collapsed="false">
      <c r="D1068" s="51" t="n">
        <v>50010</v>
      </c>
      <c r="E1068" s="52" t="s">
        <v>3726</v>
      </c>
      <c r="F1068" s="52" t="s">
        <v>3727</v>
      </c>
      <c r="G1068" s="52" t="s">
        <v>3728</v>
      </c>
    </row>
    <row r="1069" customFormat="false" ht="12.75" hidden="false" customHeight="true" outlineLevel="0" collapsed="false">
      <c r="D1069" s="51" t="n">
        <v>50010</v>
      </c>
      <c r="E1069" s="52" t="s">
        <v>3726</v>
      </c>
      <c r="F1069" s="52" t="s">
        <v>3729</v>
      </c>
      <c r="G1069" s="52" t="s">
        <v>3730</v>
      </c>
    </row>
    <row r="1070" customFormat="false" ht="12.75" hidden="false" customHeight="true" outlineLevel="0" collapsed="false">
      <c r="D1070" s="51" t="n">
        <v>50010</v>
      </c>
      <c r="E1070" s="52" t="s">
        <v>3726</v>
      </c>
      <c r="F1070" s="52" t="s">
        <v>3731</v>
      </c>
      <c r="G1070" s="52" t="s">
        <v>3732</v>
      </c>
    </row>
    <row r="1071" customFormat="false" ht="12.75" hidden="false" customHeight="true" outlineLevel="0" collapsed="false">
      <c r="D1071" s="51" t="n">
        <v>50010</v>
      </c>
      <c r="E1071" s="52" t="s">
        <v>3726</v>
      </c>
      <c r="F1071" s="52" t="s">
        <v>3733</v>
      </c>
      <c r="G1071" s="52" t="s">
        <v>3734</v>
      </c>
    </row>
    <row r="1072" customFormat="false" ht="12.75" hidden="false" customHeight="true" outlineLevel="0" collapsed="false">
      <c r="D1072" s="51" t="n">
        <v>50010</v>
      </c>
      <c r="E1072" s="52" t="s">
        <v>3726</v>
      </c>
      <c r="F1072" s="52" t="s">
        <v>3735</v>
      </c>
      <c r="G1072" s="52" t="s">
        <v>3736</v>
      </c>
    </row>
    <row r="1073" customFormat="false" ht="12.75" hidden="false" customHeight="true" outlineLevel="0" collapsed="false">
      <c r="D1073" s="51" t="n">
        <v>50010</v>
      </c>
      <c r="E1073" s="52" t="s">
        <v>3726</v>
      </c>
      <c r="F1073" s="52" t="s">
        <v>3737</v>
      </c>
      <c r="G1073" s="52" t="s">
        <v>1551</v>
      </c>
    </row>
    <row r="1074" customFormat="false" ht="12.75" hidden="false" customHeight="true" outlineLevel="0" collapsed="false">
      <c r="D1074" s="51" t="n">
        <v>50010</v>
      </c>
      <c r="E1074" s="52" t="s">
        <v>3726</v>
      </c>
      <c r="F1074" s="52" t="s">
        <v>3738</v>
      </c>
      <c r="G1074" s="52" t="s">
        <v>3739</v>
      </c>
    </row>
    <row r="1075" customFormat="false" ht="12.75" hidden="false" customHeight="true" outlineLevel="0" collapsed="false">
      <c r="D1075" s="51" t="n">
        <v>50010</v>
      </c>
      <c r="E1075" s="52" t="s">
        <v>3726</v>
      </c>
      <c r="F1075" s="52" t="s">
        <v>3740</v>
      </c>
      <c r="G1075" s="52" t="s">
        <v>3741</v>
      </c>
    </row>
    <row r="1076" customFormat="false" ht="12.75" hidden="false" customHeight="true" outlineLevel="0" collapsed="false">
      <c r="D1076" s="51" t="n">
        <v>50010</v>
      </c>
      <c r="E1076" s="52" t="s">
        <v>3726</v>
      </c>
      <c r="F1076" s="52" t="s">
        <v>3742</v>
      </c>
      <c r="G1076" s="52" t="s">
        <v>3743</v>
      </c>
    </row>
    <row r="1077" customFormat="false" ht="12.75" hidden="false" customHeight="true" outlineLevel="0" collapsed="false">
      <c r="D1077" s="51" t="n">
        <v>50010</v>
      </c>
      <c r="E1077" s="52" t="s">
        <v>3726</v>
      </c>
      <c r="F1077" s="52" t="s">
        <v>3744</v>
      </c>
      <c r="G1077" s="52" t="s">
        <v>3745</v>
      </c>
    </row>
    <row r="1078" customFormat="false" ht="12.75" hidden="false" customHeight="true" outlineLevel="0" collapsed="false">
      <c r="D1078" s="51" t="n">
        <v>50010</v>
      </c>
      <c r="E1078" s="52" t="s">
        <v>3726</v>
      </c>
      <c r="F1078" s="52" t="s">
        <v>3746</v>
      </c>
      <c r="G1078" s="52" t="s">
        <v>3747</v>
      </c>
    </row>
    <row r="1079" customFormat="false" ht="12.75" hidden="false" customHeight="true" outlineLevel="0" collapsed="false">
      <c r="D1079" s="51" t="n">
        <v>50010</v>
      </c>
      <c r="E1079" s="52" t="s">
        <v>3726</v>
      </c>
      <c r="F1079" s="52" t="s">
        <v>3748</v>
      </c>
      <c r="G1079" s="52" t="s">
        <v>3749</v>
      </c>
    </row>
    <row r="1080" customFormat="false" ht="12.75" hidden="false" customHeight="true" outlineLevel="0" collapsed="false">
      <c r="D1080" s="51" t="n">
        <v>50010</v>
      </c>
      <c r="E1080" s="52" t="s">
        <v>3726</v>
      </c>
      <c r="F1080" s="52" t="s">
        <v>3750</v>
      </c>
      <c r="G1080" s="52" t="s">
        <v>3751</v>
      </c>
    </row>
    <row r="1081" customFormat="false" ht="12.75" hidden="false" customHeight="true" outlineLevel="0" collapsed="false">
      <c r="D1081" s="51" t="n">
        <v>50010</v>
      </c>
      <c r="E1081" s="52" t="s">
        <v>3726</v>
      </c>
      <c r="F1081" s="52" t="s">
        <v>3752</v>
      </c>
      <c r="G1081" s="52" t="s">
        <v>3753</v>
      </c>
    </row>
    <row r="1082" customFormat="false" ht="12.75" hidden="false" customHeight="true" outlineLevel="0" collapsed="false">
      <c r="D1082" s="51" t="n">
        <v>52006</v>
      </c>
      <c r="E1082" s="52" t="s">
        <v>3754</v>
      </c>
      <c r="F1082" s="52" t="s">
        <v>3755</v>
      </c>
      <c r="G1082" s="52" t="s">
        <v>3756</v>
      </c>
    </row>
    <row r="1083" customFormat="false" ht="12.75" hidden="false" customHeight="true" outlineLevel="0" collapsed="false">
      <c r="D1083" s="51" t="n">
        <v>52006</v>
      </c>
      <c r="E1083" s="52" t="s">
        <v>3754</v>
      </c>
      <c r="F1083" s="52" t="s">
        <v>3757</v>
      </c>
      <c r="G1083" s="52" t="s">
        <v>3758</v>
      </c>
    </row>
    <row r="1084" customFormat="false" ht="12.75" hidden="false" customHeight="true" outlineLevel="0" collapsed="false">
      <c r="D1084" s="51" t="n">
        <v>52006</v>
      </c>
      <c r="E1084" s="52" t="s">
        <v>3754</v>
      </c>
      <c r="F1084" s="52" t="s">
        <v>3759</v>
      </c>
      <c r="G1084" s="52" t="s">
        <v>3760</v>
      </c>
    </row>
    <row r="1085" customFormat="false" ht="12.75" hidden="false" customHeight="true" outlineLevel="0" collapsed="false">
      <c r="D1085" s="51" t="n">
        <v>52006</v>
      </c>
      <c r="E1085" s="52" t="s">
        <v>3754</v>
      </c>
      <c r="F1085" s="52" t="s">
        <v>3761</v>
      </c>
      <c r="G1085" s="52" t="s">
        <v>3762</v>
      </c>
    </row>
    <row r="1086" customFormat="false" ht="12.75" hidden="false" customHeight="true" outlineLevel="0" collapsed="false">
      <c r="D1086" s="51" t="n">
        <v>52006</v>
      </c>
      <c r="E1086" s="52" t="s">
        <v>3754</v>
      </c>
      <c r="F1086" s="52" t="s">
        <v>3763</v>
      </c>
      <c r="G1086" s="52" t="s">
        <v>3764</v>
      </c>
    </row>
    <row r="1087" customFormat="false" ht="12.75" hidden="false" customHeight="true" outlineLevel="0" collapsed="false">
      <c r="D1087" s="51" t="n">
        <v>52006</v>
      </c>
      <c r="E1087" s="52" t="s">
        <v>3754</v>
      </c>
      <c r="F1087" s="52" t="s">
        <v>3765</v>
      </c>
      <c r="G1087" s="52" t="s">
        <v>3766</v>
      </c>
    </row>
    <row r="1088" customFormat="false" ht="12.75" hidden="false" customHeight="true" outlineLevel="0" collapsed="false">
      <c r="D1088" s="51" t="n">
        <v>52006</v>
      </c>
      <c r="E1088" s="52" t="s">
        <v>3754</v>
      </c>
      <c r="F1088" s="52" t="s">
        <v>3767</v>
      </c>
      <c r="G1088" s="52" t="s">
        <v>3768</v>
      </c>
    </row>
    <row r="1089" customFormat="false" ht="12.75" hidden="false" customHeight="true" outlineLevel="0" collapsed="false">
      <c r="D1089" s="51" t="n">
        <v>52006</v>
      </c>
      <c r="E1089" s="52" t="s">
        <v>3754</v>
      </c>
      <c r="F1089" s="52" t="s">
        <v>3769</v>
      </c>
      <c r="G1089" s="52" t="s">
        <v>3770</v>
      </c>
    </row>
    <row r="1090" customFormat="false" ht="12.75" hidden="false" customHeight="true" outlineLevel="0" collapsed="false">
      <c r="D1090" s="51" t="n">
        <v>52006</v>
      </c>
      <c r="E1090" s="52" t="s">
        <v>3754</v>
      </c>
      <c r="F1090" s="52" t="s">
        <v>3771</v>
      </c>
      <c r="G1090" s="52" t="s">
        <v>3772</v>
      </c>
    </row>
    <row r="1091" customFormat="false" ht="12.75" hidden="false" customHeight="true" outlineLevel="0" collapsed="false">
      <c r="D1091" s="51" t="n">
        <v>52006</v>
      </c>
      <c r="E1091" s="52" t="s">
        <v>3754</v>
      </c>
      <c r="F1091" s="52" t="s">
        <v>3773</v>
      </c>
      <c r="G1091" s="52" t="s">
        <v>3774</v>
      </c>
    </row>
    <row r="1092" customFormat="false" ht="12.75" hidden="false" customHeight="true" outlineLevel="0" collapsed="false">
      <c r="D1092" s="51" t="n">
        <v>52006</v>
      </c>
      <c r="E1092" s="52" t="s">
        <v>3754</v>
      </c>
      <c r="F1092" s="52" t="s">
        <v>3775</v>
      </c>
      <c r="G1092" s="52" t="s">
        <v>3776</v>
      </c>
    </row>
    <row r="1093" customFormat="false" ht="12.75" hidden="false" customHeight="true" outlineLevel="0" collapsed="false">
      <c r="D1093" s="51" t="n">
        <v>52006</v>
      </c>
      <c r="E1093" s="52" t="s">
        <v>3754</v>
      </c>
      <c r="F1093" s="52" t="s">
        <v>3777</v>
      </c>
      <c r="G1093" s="52" t="s">
        <v>3778</v>
      </c>
    </row>
    <row r="1094" customFormat="false" ht="12.75" hidden="false" customHeight="true" outlineLevel="0" collapsed="false">
      <c r="D1094" s="51" t="n">
        <v>52006</v>
      </c>
      <c r="E1094" s="52" t="s">
        <v>3754</v>
      </c>
      <c r="F1094" s="52" t="s">
        <v>3779</v>
      </c>
      <c r="G1094" s="52" t="s">
        <v>3780</v>
      </c>
    </row>
    <row r="1095" customFormat="false" ht="12.75" hidden="false" customHeight="true" outlineLevel="0" collapsed="false">
      <c r="D1095" s="51" t="n">
        <v>52006</v>
      </c>
      <c r="E1095" s="52" t="s">
        <v>3754</v>
      </c>
      <c r="F1095" s="52" t="s">
        <v>3781</v>
      </c>
      <c r="G1095" s="52" t="s">
        <v>3782</v>
      </c>
    </row>
    <row r="1096" customFormat="false" ht="12.75" hidden="false" customHeight="true" outlineLevel="0" collapsed="false">
      <c r="D1096" s="51" t="n">
        <v>52006</v>
      </c>
      <c r="E1096" s="52" t="s">
        <v>3754</v>
      </c>
      <c r="F1096" s="52" t="s">
        <v>3783</v>
      </c>
      <c r="G1096" s="52" t="s">
        <v>3784</v>
      </c>
    </row>
    <row r="1097" customFormat="false" ht="12.75" hidden="false" customHeight="true" outlineLevel="0" collapsed="false">
      <c r="D1097" s="51" t="n">
        <v>52006</v>
      </c>
      <c r="E1097" s="52" t="s">
        <v>3754</v>
      </c>
      <c r="F1097" s="52" t="s">
        <v>3785</v>
      </c>
      <c r="G1097" s="52" t="s">
        <v>3786</v>
      </c>
    </row>
    <row r="1098" customFormat="false" ht="12.75" hidden="false" customHeight="true" outlineLevel="0" collapsed="false">
      <c r="D1098" s="51" t="n">
        <v>52006</v>
      </c>
      <c r="E1098" s="52" t="s">
        <v>3754</v>
      </c>
      <c r="F1098" s="52" t="s">
        <v>3787</v>
      </c>
      <c r="G1098" s="52" t="s">
        <v>3788</v>
      </c>
    </row>
    <row r="1099" customFormat="false" ht="12.75" hidden="false" customHeight="true" outlineLevel="0" collapsed="false">
      <c r="D1099" s="51" t="n">
        <v>52006</v>
      </c>
      <c r="E1099" s="52" t="s">
        <v>3754</v>
      </c>
      <c r="F1099" s="52" t="s">
        <v>3789</v>
      </c>
      <c r="G1099" s="52" t="s">
        <v>3790</v>
      </c>
    </row>
    <row r="1100" customFormat="false" ht="12.75" hidden="false" customHeight="true" outlineLevel="0" collapsed="false">
      <c r="D1100" s="51" t="n">
        <v>52006</v>
      </c>
      <c r="E1100" s="52" t="s">
        <v>3754</v>
      </c>
      <c r="F1100" s="52" t="s">
        <v>3791</v>
      </c>
      <c r="G1100" s="52" t="s">
        <v>3792</v>
      </c>
    </row>
    <row r="1101" customFormat="false" ht="12.75" hidden="false" customHeight="true" outlineLevel="0" collapsed="false">
      <c r="D1101" s="51" t="n">
        <v>52006</v>
      </c>
      <c r="E1101" s="52" t="s">
        <v>3754</v>
      </c>
      <c r="F1101" s="52" t="s">
        <v>3793</v>
      </c>
      <c r="G1101" s="52" t="s">
        <v>3794</v>
      </c>
    </row>
    <row r="1102" customFormat="false" ht="12.75" hidden="false" customHeight="true" outlineLevel="0" collapsed="false">
      <c r="D1102" s="51" t="n">
        <v>52006</v>
      </c>
      <c r="E1102" s="52" t="s">
        <v>3754</v>
      </c>
      <c r="F1102" s="52" t="s">
        <v>3795</v>
      </c>
      <c r="G1102" s="52" t="s">
        <v>3796</v>
      </c>
    </row>
    <row r="1103" customFormat="false" ht="12.75" hidden="false" customHeight="true" outlineLevel="0" collapsed="false">
      <c r="D1103" s="51" t="n">
        <v>52006</v>
      </c>
      <c r="E1103" s="52" t="s">
        <v>3754</v>
      </c>
      <c r="F1103" s="52" t="s">
        <v>3797</v>
      </c>
      <c r="G1103" s="52" t="s">
        <v>3798</v>
      </c>
    </row>
    <row r="1104" customFormat="false" ht="12.75" hidden="false" customHeight="true" outlineLevel="0" collapsed="false">
      <c r="D1104" s="51" t="n">
        <v>52006</v>
      </c>
      <c r="E1104" s="52" t="s">
        <v>3754</v>
      </c>
      <c r="F1104" s="52" t="s">
        <v>3799</v>
      </c>
      <c r="G1104" s="52" t="s">
        <v>3800</v>
      </c>
    </row>
    <row r="1105" customFormat="false" ht="12.75" hidden="false" customHeight="true" outlineLevel="0" collapsed="false">
      <c r="D1105" s="51" t="n">
        <v>52006</v>
      </c>
      <c r="E1105" s="52" t="s">
        <v>3754</v>
      </c>
      <c r="F1105" s="52" t="s">
        <v>3801</v>
      </c>
      <c r="G1105" s="52" t="s">
        <v>3802</v>
      </c>
    </row>
    <row r="1106" customFormat="false" ht="12.75" hidden="false" customHeight="true" outlineLevel="0" collapsed="false">
      <c r="D1106" s="51" t="n">
        <v>52006</v>
      </c>
      <c r="E1106" s="52" t="s">
        <v>3754</v>
      </c>
      <c r="F1106" s="52" t="s">
        <v>3803</v>
      </c>
      <c r="G1106" s="52" t="s">
        <v>3804</v>
      </c>
    </row>
    <row r="1107" customFormat="false" ht="12.75" hidden="false" customHeight="true" outlineLevel="0" collapsed="false">
      <c r="D1107" s="51" t="n">
        <v>52006</v>
      </c>
      <c r="E1107" s="52" t="s">
        <v>3754</v>
      </c>
      <c r="F1107" s="52" t="s">
        <v>3805</v>
      </c>
      <c r="G1107" s="52" t="s">
        <v>2153</v>
      </c>
    </row>
    <row r="1108" customFormat="false" ht="12.75" hidden="false" customHeight="true" outlineLevel="0" collapsed="false">
      <c r="D1108" s="51" t="n">
        <v>52006</v>
      </c>
      <c r="E1108" s="52" t="s">
        <v>3754</v>
      </c>
      <c r="F1108" s="52" t="s">
        <v>3806</v>
      </c>
      <c r="G1108" s="52" t="s">
        <v>3807</v>
      </c>
    </row>
    <row r="1109" customFormat="false" ht="12.75" hidden="false" customHeight="true" outlineLevel="0" collapsed="false">
      <c r="D1109" s="51" t="n">
        <v>52006</v>
      </c>
      <c r="E1109" s="52" t="s">
        <v>3754</v>
      </c>
      <c r="F1109" s="52" t="s">
        <v>3808</v>
      </c>
      <c r="G1109" s="52" t="s">
        <v>3809</v>
      </c>
    </row>
    <row r="1110" customFormat="false" ht="12.75" hidden="false" customHeight="true" outlineLevel="0" collapsed="false">
      <c r="D1110" s="51" t="n">
        <v>52006</v>
      </c>
      <c r="E1110" s="52" t="s">
        <v>3754</v>
      </c>
      <c r="F1110" s="52" t="s">
        <v>3810</v>
      </c>
      <c r="G1110" s="52" t="s">
        <v>3811</v>
      </c>
    </row>
    <row r="1111" customFormat="false" ht="12.75" hidden="false" customHeight="true" outlineLevel="0" collapsed="false">
      <c r="D1111" s="51" t="n">
        <v>52006</v>
      </c>
      <c r="E1111" s="52" t="s">
        <v>3754</v>
      </c>
      <c r="F1111" s="52" t="s">
        <v>3812</v>
      </c>
      <c r="G1111" s="52" t="s">
        <v>3811</v>
      </c>
    </row>
    <row r="1112" customFormat="false" ht="12.75" hidden="false" customHeight="true" outlineLevel="0" collapsed="false">
      <c r="D1112" s="51" t="n">
        <v>52006</v>
      </c>
      <c r="E1112" s="52" t="s">
        <v>3754</v>
      </c>
      <c r="F1112" s="52" t="s">
        <v>3813</v>
      </c>
      <c r="G1112" s="52" t="s">
        <v>3814</v>
      </c>
    </row>
    <row r="1113" customFormat="false" ht="12.75" hidden="false" customHeight="true" outlineLevel="0" collapsed="false">
      <c r="D1113" s="51" t="n">
        <v>52006</v>
      </c>
      <c r="E1113" s="52" t="s">
        <v>3754</v>
      </c>
      <c r="F1113" s="52" t="s">
        <v>3815</v>
      </c>
      <c r="G1113" s="52" t="s">
        <v>3816</v>
      </c>
    </row>
    <row r="1114" customFormat="false" ht="12.75" hidden="false" customHeight="true" outlineLevel="0" collapsed="false">
      <c r="D1114" s="51" t="n">
        <v>46009</v>
      </c>
      <c r="E1114" s="52" t="s">
        <v>3817</v>
      </c>
      <c r="F1114" s="52" t="s">
        <v>3818</v>
      </c>
      <c r="G1114" s="52" t="s">
        <v>3819</v>
      </c>
    </row>
    <row r="1115" customFormat="false" ht="12.75" hidden="false" customHeight="true" outlineLevel="0" collapsed="false">
      <c r="D1115" s="51" t="n">
        <v>46009</v>
      </c>
      <c r="E1115" s="52" t="s">
        <v>3817</v>
      </c>
      <c r="F1115" s="52" t="s">
        <v>3820</v>
      </c>
      <c r="G1115" s="52" t="s">
        <v>1539</v>
      </c>
    </row>
    <row r="1116" customFormat="false" ht="12.75" hidden="false" customHeight="true" outlineLevel="0" collapsed="false">
      <c r="D1116" s="51" t="n">
        <v>46009</v>
      </c>
      <c r="E1116" s="52" t="s">
        <v>3817</v>
      </c>
      <c r="F1116" s="52" t="s">
        <v>3821</v>
      </c>
      <c r="G1116" s="52" t="s">
        <v>3822</v>
      </c>
    </row>
    <row r="1117" customFormat="false" ht="12.75" hidden="false" customHeight="true" outlineLevel="0" collapsed="false">
      <c r="D1117" s="51" t="n">
        <v>46009</v>
      </c>
      <c r="E1117" s="52" t="s">
        <v>3817</v>
      </c>
      <c r="F1117" s="52" t="s">
        <v>3823</v>
      </c>
      <c r="G1117" s="52" t="s">
        <v>3824</v>
      </c>
    </row>
    <row r="1118" customFormat="false" ht="12.75" hidden="false" customHeight="true" outlineLevel="0" collapsed="false">
      <c r="D1118" s="51" t="n">
        <v>46009</v>
      </c>
      <c r="E1118" s="52" t="s">
        <v>3817</v>
      </c>
      <c r="F1118" s="52" t="s">
        <v>3825</v>
      </c>
      <c r="G1118" s="52" t="s">
        <v>3826</v>
      </c>
    </row>
    <row r="1119" customFormat="false" ht="12.75" hidden="false" customHeight="true" outlineLevel="0" collapsed="false">
      <c r="D1119" s="51" t="n">
        <v>46009</v>
      </c>
      <c r="E1119" s="52" t="s">
        <v>3817</v>
      </c>
      <c r="F1119" s="52" t="s">
        <v>3827</v>
      </c>
      <c r="G1119" s="52" t="s">
        <v>1993</v>
      </c>
    </row>
    <row r="1120" customFormat="false" ht="12.75" hidden="false" customHeight="true" outlineLevel="0" collapsed="false">
      <c r="D1120" s="51" t="n">
        <v>46009</v>
      </c>
      <c r="E1120" s="52" t="s">
        <v>3817</v>
      </c>
      <c r="F1120" s="52" t="s">
        <v>3828</v>
      </c>
      <c r="G1120" s="52" t="s">
        <v>3829</v>
      </c>
    </row>
    <row r="1121" customFormat="false" ht="12.75" hidden="false" customHeight="true" outlineLevel="0" collapsed="false">
      <c r="D1121" s="51" t="n">
        <v>46009</v>
      </c>
      <c r="E1121" s="52" t="s">
        <v>3817</v>
      </c>
      <c r="F1121" s="52" t="s">
        <v>3830</v>
      </c>
      <c r="G1121" s="52" t="s">
        <v>3831</v>
      </c>
    </row>
    <row r="1122" customFormat="false" ht="12.75" hidden="false" customHeight="true" outlineLevel="0" collapsed="false">
      <c r="D1122" s="51" t="n">
        <v>46009</v>
      </c>
      <c r="E1122" s="52" t="s">
        <v>3817</v>
      </c>
      <c r="F1122" s="52" t="s">
        <v>3832</v>
      </c>
      <c r="G1122" s="52" t="s">
        <v>3833</v>
      </c>
    </row>
    <row r="1123" customFormat="false" ht="12.75" hidden="false" customHeight="true" outlineLevel="0" collapsed="false">
      <c r="D1123" s="51" t="n">
        <v>46009</v>
      </c>
      <c r="E1123" s="52" t="s">
        <v>3817</v>
      </c>
      <c r="F1123" s="52" t="s">
        <v>3834</v>
      </c>
      <c r="G1123" s="52" t="s">
        <v>3835</v>
      </c>
    </row>
    <row r="1124" customFormat="false" ht="12.75" hidden="false" customHeight="true" outlineLevel="0" collapsed="false">
      <c r="D1124" s="51" t="n">
        <v>46009</v>
      </c>
      <c r="E1124" s="52" t="s">
        <v>3817</v>
      </c>
      <c r="F1124" s="52" t="s">
        <v>3836</v>
      </c>
      <c r="G1124" s="52" t="s">
        <v>3837</v>
      </c>
    </row>
    <row r="1125" customFormat="false" ht="12.75" hidden="false" customHeight="true" outlineLevel="0" collapsed="false">
      <c r="D1125" s="51" t="n">
        <v>46009</v>
      </c>
      <c r="E1125" s="52" t="s">
        <v>3817</v>
      </c>
      <c r="F1125" s="52" t="s">
        <v>3838</v>
      </c>
      <c r="G1125" s="52" t="s">
        <v>3839</v>
      </c>
    </row>
    <row r="1126" customFormat="false" ht="12.75" hidden="false" customHeight="true" outlineLevel="0" collapsed="false">
      <c r="D1126" s="51" t="n">
        <v>46009</v>
      </c>
      <c r="E1126" s="52" t="s">
        <v>3817</v>
      </c>
      <c r="F1126" s="52" t="s">
        <v>3840</v>
      </c>
      <c r="G1126" s="52" t="s">
        <v>3841</v>
      </c>
    </row>
    <row r="1127" customFormat="false" ht="12.75" hidden="false" customHeight="true" outlineLevel="0" collapsed="false">
      <c r="D1127" s="51" t="n">
        <v>46009</v>
      </c>
      <c r="E1127" s="52" t="s">
        <v>3817</v>
      </c>
      <c r="F1127" s="52" t="s">
        <v>3842</v>
      </c>
      <c r="G1127" s="52" t="s">
        <v>3843</v>
      </c>
    </row>
    <row r="1128" customFormat="false" ht="12.75" hidden="false" customHeight="true" outlineLevel="0" collapsed="false">
      <c r="D1128" s="51" t="n">
        <v>50011</v>
      </c>
      <c r="E1128" s="52" t="s">
        <v>3844</v>
      </c>
      <c r="F1128" s="52" t="s">
        <v>3845</v>
      </c>
      <c r="G1128" s="52" t="s">
        <v>3846</v>
      </c>
    </row>
    <row r="1129" customFormat="false" ht="12.75" hidden="false" customHeight="true" outlineLevel="0" collapsed="false">
      <c r="D1129" s="51" t="n">
        <v>50011</v>
      </c>
      <c r="E1129" s="52" t="s">
        <v>3844</v>
      </c>
      <c r="F1129" s="52" t="s">
        <v>3847</v>
      </c>
      <c r="G1129" s="52" t="s">
        <v>3848</v>
      </c>
    </row>
    <row r="1130" customFormat="false" ht="12.75" hidden="false" customHeight="true" outlineLevel="0" collapsed="false">
      <c r="D1130" s="51" t="n">
        <v>50011</v>
      </c>
      <c r="E1130" s="52" t="s">
        <v>3844</v>
      </c>
      <c r="F1130" s="52" t="s">
        <v>3849</v>
      </c>
      <c r="G1130" s="52" t="s">
        <v>3850</v>
      </c>
    </row>
    <row r="1131" customFormat="false" ht="12.75" hidden="false" customHeight="true" outlineLevel="0" collapsed="false">
      <c r="D1131" s="51" t="n">
        <v>50011</v>
      </c>
      <c r="E1131" s="52" t="s">
        <v>3844</v>
      </c>
      <c r="F1131" s="52" t="s">
        <v>3851</v>
      </c>
      <c r="G1131" s="52" t="s">
        <v>3852</v>
      </c>
    </row>
    <row r="1132" customFormat="false" ht="12.75" hidden="false" customHeight="true" outlineLevel="0" collapsed="false">
      <c r="D1132" s="51" t="n">
        <v>50011</v>
      </c>
      <c r="E1132" s="52" t="s">
        <v>3844</v>
      </c>
      <c r="F1132" s="52" t="s">
        <v>3853</v>
      </c>
      <c r="G1132" s="52" t="s">
        <v>3854</v>
      </c>
    </row>
    <row r="1133" customFormat="false" ht="12.75" hidden="false" customHeight="true" outlineLevel="0" collapsed="false">
      <c r="D1133" s="51" t="n">
        <v>50011</v>
      </c>
      <c r="E1133" s="52" t="s">
        <v>3844</v>
      </c>
      <c r="F1133" s="52" t="s">
        <v>3855</v>
      </c>
      <c r="G1133" s="52" t="s">
        <v>3856</v>
      </c>
    </row>
    <row r="1134" customFormat="false" ht="12.75" hidden="false" customHeight="true" outlineLevel="0" collapsed="false">
      <c r="D1134" s="51" t="n">
        <v>50011</v>
      </c>
      <c r="E1134" s="52" t="s">
        <v>3844</v>
      </c>
      <c r="F1134" s="52" t="s">
        <v>3857</v>
      </c>
      <c r="G1134" s="52" t="s">
        <v>3858</v>
      </c>
    </row>
    <row r="1135" customFormat="false" ht="12.75" hidden="false" customHeight="true" outlineLevel="0" collapsed="false">
      <c r="D1135" s="51" t="n">
        <v>50011</v>
      </c>
      <c r="E1135" s="52" t="s">
        <v>3844</v>
      </c>
      <c r="F1135" s="52" t="s">
        <v>3859</v>
      </c>
      <c r="G1135" s="52" t="s">
        <v>3860</v>
      </c>
    </row>
    <row r="1136" customFormat="false" ht="12.75" hidden="false" customHeight="true" outlineLevel="0" collapsed="false">
      <c r="D1136" s="51" t="n">
        <v>51011</v>
      </c>
      <c r="E1136" s="52" t="s">
        <v>3861</v>
      </c>
      <c r="F1136" s="52" t="s">
        <v>3862</v>
      </c>
      <c r="G1136" s="52" t="s">
        <v>3863</v>
      </c>
    </row>
    <row r="1137" customFormat="false" ht="12.75" hidden="false" customHeight="true" outlineLevel="0" collapsed="false">
      <c r="D1137" s="51" t="n">
        <v>51011</v>
      </c>
      <c r="E1137" s="52" t="s">
        <v>3861</v>
      </c>
      <c r="F1137" s="52" t="s">
        <v>3864</v>
      </c>
      <c r="G1137" s="52" t="s">
        <v>3865</v>
      </c>
    </row>
    <row r="1138" customFormat="false" ht="12.75" hidden="false" customHeight="true" outlineLevel="0" collapsed="false">
      <c r="D1138" s="51" t="n">
        <v>51011</v>
      </c>
      <c r="E1138" s="52" t="s">
        <v>3861</v>
      </c>
      <c r="F1138" s="52" t="s">
        <v>3866</v>
      </c>
      <c r="G1138" s="52" t="s">
        <v>3867</v>
      </c>
    </row>
    <row r="1139" customFormat="false" ht="12.75" hidden="false" customHeight="true" outlineLevel="0" collapsed="false">
      <c r="D1139" s="51" t="n">
        <v>51011</v>
      </c>
      <c r="E1139" s="52" t="s">
        <v>3861</v>
      </c>
      <c r="F1139" s="52" t="s">
        <v>3868</v>
      </c>
      <c r="G1139" s="52" t="s">
        <v>3869</v>
      </c>
    </row>
    <row r="1140" customFormat="false" ht="12.75" hidden="false" customHeight="true" outlineLevel="0" collapsed="false">
      <c r="D1140" s="51" t="n">
        <v>51012</v>
      </c>
      <c r="E1140" s="52" t="s">
        <v>3870</v>
      </c>
      <c r="F1140" s="52" t="s">
        <v>3871</v>
      </c>
      <c r="G1140" s="52" t="s">
        <v>3872</v>
      </c>
    </row>
    <row r="1141" customFormat="false" ht="12.75" hidden="false" customHeight="true" outlineLevel="0" collapsed="false">
      <c r="D1141" s="51" t="n">
        <v>51012</v>
      </c>
      <c r="E1141" s="52" t="s">
        <v>3870</v>
      </c>
      <c r="F1141" s="52" t="s">
        <v>3873</v>
      </c>
      <c r="G1141" s="52" t="s">
        <v>3874</v>
      </c>
    </row>
    <row r="1142" customFormat="false" ht="12.75" hidden="false" customHeight="true" outlineLevel="0" collapsed="false">
      <c r="D1142" s="51" t="n">
        <v>51012</v>
      </c>
      <c r="E1142" s="52" t="s">
        <v>3870</v>
      </c>
      <c r="F1142" s="52" t="s">
        <v>3875</v>
      </c>
      <c r="G1142" s="52" t="s">
        <v>3876</v>
      </c>
    </row>
    <row r="1143" customFormat="false" ht="12.75" hidden="false" customHeight="true" outlineLevel="0" collapsed="false">
      <c r="D1143" s="51" t="n">
        <v>51012</v>
      </c>
      <c r="E1143" s="52" t="s">
        <v>3870</v>
      </c>
      <c r="F1143" s="52" t="s">
        <v>3877</v>
      </c>
      <c r="G1143" s="52" t="s">
        <v>3878</v>
      </c>
    </row>
    <row r="1144" customFormat="false" ht="12.75" hidden="false" customHeight="true" outlineLevel="0" collapsed="false">
      <c r="D1144" s="51" t="n">
        <v>51012</v>
      </c>
      <c r="E1144" s="52" t="s">
        <v>3870</v>
      </c>
      <c r="F1144" s="52" t="s">
        <v>3879</v>
      </c>
      <c r="G1144" s="52" t="s">
        <v>3880</v>
      </c>
    </row>
    <row r="1145" customFormat="false" ht="12.75" hidden="false" customHeight="true" outlineLevel="0" collapsed="false">
      <c r="D1145" s="51" t="n">
        <v>51012</v>
      </c>
      <c r="E1145" s="52" t="s">
        <v>3870</v>
      </c>
      <c r="F1145" s="52" t="s">
        <v>3881</v>
      </c>
      <c r="G1145" s="52" t="s">
        <v>3882</v>
      </c>
    </row>
    <row r="1146" customFormat="false" ht="12.75" hidden="false" customHeight="true" outlineLevel="0" collapsed="false">
      <c r="D1146" s="51" t="n">
        <v>51012</v>
      </c>
      <c r="E1146" s="52" t="s">
        <v>3870</v>
      </c>
      <c r="F1146" s="52" t="s">
        <v>3883</v>
      </c>
      <c r="G1146" s="52" t="s">
        <v>3884</v>
      </c>
    </row>
    <row r="1147" customFormat="false" ht="12.75" hidden="false" customHeight="true" outlineLevel="0" collapsed="false">
      <c r="D1147" s="51" t="n">
        <v>51012</v>
      </c>
      <c r="E1147" s="52" t="s">
        <v>3870</v>
      </c>
      <c r="F1147" s="52" t="s">
        <v>3885</v>
      </c>
      <c r="G1147" s="52" t="s">
        <v>3886</v>
      </c>
    </row>
    <row r="1148" customFormat="false" ht="12.75" hidden="false" customHeight="true" outlineLevel="0" collapsed="false">
      <c r="D1148" s="51" t="n">
        <v>51012</v>
      </c>
      <c r="E1148" s="52" t="s">
        <v>3870</v>
      </c>
      <c r="F1148" s="52" t="s">
        <v>3887</v>
      </c>
      <c r="G1148" s="52" t="s">
        <v>3888</v>
      </c>
    </row>
    <row r="1149" customFormat="false" ht="12.75" hidden="false" customHeight="true" outlineLevel="0" collapsed="false">
      <c r="D1149" s="51" t="n">
        <v>51012</v>
      </c>
      <c r="E1149" s="52" t="s">
        <v>3870</v>
      </c>
      <c r="F1149" s="52" t="s">
        <v>3889</v>
      </c>
      <c r="G1149" s="52" t="s">
        <v>3890</v>
      </c>
    </row>
    <row r="1150" customFormat="false" ht="12.75" hidden="false" customHeight="true" outlineLevel="0" collapsed="false">
      <c r="D1150" s="51" t="n">
        <v>51012</v>
      </c>
      <c r="E1150" s="52" t="s">
        <v>3870</v>
      </c>
      <c r="F1150" s="52" t="s">
        <v>3891</v>
      </c>
      <c r="G1150" s="52" t="s">
        <v>3892</v>
      </c>
    </row>
    <row r="1151" customFormat="false" ht="12.75" hidden="false" customHeight="true" outlineLevel="0" collapsed="false">
      <c r="D1151" s="51" t="n">
        <v>51012</v>
      </c>
      <c r="E1151" s="52" t="s">
        <v>3870</v>
      </c>
      <c r="F1151" s="52" t="s">
        <v>3893</v>
      </c>
      <c r="G1151" s="52" t="s">
        <v>3894</v>
      </c>
    </row>
    <row r="1152" customFormat="false" ht="12.75" hidden="false" customHeight="true" outlineLevel="0" collapsed="false">
      <c r="D1152" s="51" t="n">
        <v>51012</v>
      </c>
      <c r="E1152" s="52" t="s">
        <v>3870</v>
      </c>
      <c r="F1152" s="52" t="s">
        <v>3895</v>
      </c>
      <c r="G1152" s="52" t="s">
        <v>3896</v>
      </c>
    </row>
    <row r="1153" customFormat="false" ht="12.75" hidden="false" customHeight="true" outlineLevel="0" collapsed="false">
      <c r="D1153" s="51" t="n">
        <v>51012</v>
      </c>
      <c r="E1153" s="52" t="s">
        <v>3870</v>
      </c>
      <c r="F1153" s="52" t="s">
        <v>3897</v>
      </c>
      <c r="G1153" s="52" t="s">
        <v>3898</v>
      </c>
    </row>
    <row r="1154" customFormat="false" ht="12.75" hidden="false" customHeight="true" outlineLevel="0" collapsed="false">
      <c r="D1154" s="51" t="n">
        <v>51012</v>
      </c>
      <c r="E1154" s="52" t="s">
        <v>3870</v>
      </c>
      <c r="F1154" s="52" t="s">
        <v>3899</v>
      </c>
      <c r="G1154" s="52" t="s">
        <v>3900</v>
      </c>
    </row>
    <row r="1155" customFormat="false" ht="12.75" hidden="false" customHeight="true" outlineLevel="0" collapsed="false">
      <c r="D1155" s="51" t="n">
        <v>51012</v>
      </c>
      <c r="E1155" s="52" t="s">
        <v>3870</v>
      </c>
      <c r="F1155" s="52" t="s">
        <v>3901</v>
      </c>
      <c r="G1155" s="52" t="s">
        <v>3902</v>
      </c>
    </row>
    <row r="1156" customFormat="false" ht="12.75" hidden="false" customHeight="true" outlineLevel="0" collapsed="false">
      <c r="D1156" s="51" t="n">
        <v>51012</v>
      </c>
      <c r="E1156" s="52" t="s">
        <v>3870</v>
      </c>
      <c r="F1156" s="52" t="s">
        <v>3903</v>
      </c>
      <c r="G1156" s="52" t="s">
        <v>3904</v>
      </c>
    </row>
    <row r="1157" customFormat="false" ht="12.75" hidden="false" customHeight="true" outlineLevel="0" collapsed="false">
      <c r="D1157" s="51" t="n">
        <v>51012</v>
      </c>
      <c r="E1157" s="52" t="s">
        <v>3870</v>
      </c>
      <c r="F1157" s="52" t="s">
        <v>3905</v>
      </c>
      <c r="G1157" s="52" t="s">
        <v>3906</v>
      </c>
    </row>
    <row r="1158" customFormat="false" ht="12.75" hidden="false" customHeight="true" outlineLevel="0" collapsed="false">
      <c r="D1158" s="51" t="n">
        <v>51012</v>
      </c>
      <c r="E1158" s="52" t="s">
        <v>3870</v>
      </c>
      <c r="F1158" s="52" t="s">
        <v>3907</v>
      </c>
      <c r="G1158" s="52" t="s">
        <v>3908</v>
      </c>
    </row>
    <row r="1159" customFormat="false" ht="12.75" hidden="false" customHeight="true" outlineLevel="0" collapsed="false">
      <c r="D1159" s="51" t="n">
        <v>51012</v>
      </c>
      <c r="E1159" s="52" t="s">
        <v>3870</v>
      </c>
      <c r="F1159" s="52" t="s">
        <v>3909</v>
      </c>
      <c r="G1159" s="52" t="s">
        <v>3910</v>
      </c>
    </row>
    <row r="1160" customFormat="false" ht="12.75" hidden="false" customHeight="true" outlineLevel="0" collapsed="false">
      <c r="D1160" s="51" t="n">
        <v>51012</v>
      </c>
      <c r="E1160" s="52" t="s">
        <v>3870</v>
      </c>
      <c r="F1160" s="52" t="s">
        <v>3911</v>
      </c>
      <c r="G1160" s="52" t="s">
        <v>3912</v>
      </c>
    </row>
    <row r="1161" customFormat="false" ht="12.75" hidden="false" customHeight="true" outlineLevel="0" collapsed="false">
      <c r="D1161" s="51" t="n">
        <v>51012</v>
      </c>
      <c r="E1161" s="52" t="s">
        <v>3870</v>
      </c>
      <c r="F1161" s="52" t="s">
        <v>3913</v>
      </c>
      <c r="G1161" s="52" t="s">
        <v>2565</v>
      </c>
    </row>
    <row r="1162" customFormat="false" ht="12.75" hidden="false" customHeight="true" outlineLevel="0" collapsed="false">
      <c r="D1162" s="51" t="n">
        <v>51012</v>
      </c>
      <c r="E1162" s="52" t="s">
        <v>3870</v>
      </c>
      <c r="F1162" s="52" t="s">
        <v>3914</v>
      </c>
      <c r="G1162" s="52" t="s">
        <v>3915</v>
      </c>
    </row>
    <row r="1163" customFormat="false" ht="12.75" hidden="false" customHeight="true" outlineLevel="0" collapsed="false">
      <c r="D1163" s="51" t="n">
        <v>51012</v>
      </c>
      <c r="E1163" s="52" t="s">
        <v>3870</v>
      </c>
      <c r="F1163" s="52" t="s">
        <v>3916</v>
      </c>
      <c r="G1163" s="52" t="s">
        <v>3917</v>
      </c>
    </row>
    <row r="1164" customFormat="false" ht="12.75" hidden="false" customHeight="true" outlineLevel="0" collapsed="false">
      <c r="D1164" s="51" t="n">
        <v>51012</v>
      </c>
      <c r="E1164" s="52" t="s">
        <v>3870</v>
      </c>
      <c r="F1164" s="52" t="s">
        <v>3918</v>
      </c>
      <c r="G1164" s="52" t="s">
        <v>3919</v>
      </c>
    </row>
    <row r="1165" customFormat="false" ht="12.75" hidden="false" customHeight="true" outlineLevel="0" collapsed="false">
      <c r="D1165" s="51" t="n">
        <v>51012</v>
      </c>
      <c r="E1165" s="52" t="s">
        <v>3870</v>
      </c>
      <c r="F1165" s="52" t="s">
        <v>3920</v>
      </c>
      <c r="G1165" s="52" t="s">
        <v>3921</v>
      </c>
    </row>
    <row r="1166" customFormat="false" ht="12.75" hidden="false" customHeight="true" outlineLevel="0" collapsed="false">
      <c r="D1166" s="51" t="n">
        <v>51012</v>
      </c>
      <c r="E1166" s="52" t="s">
        <v>3870</v>
      </c>
      <c r="F1166" s="52" t="s">
        <v>3922</v>
      </c>
      <c r="G1166" s="52" t="s">
        <v>3923</v>
      </c>
    </row>
    <row r="1167" customFormat="false" ht="12.75" hidden="false" customHeight="true" outlineLevel="0" collapsed="false">
      <c r="D1167" s="51" t="n">
        <v>51012</v>
      </c>
      <c r="E1167" s="52" t="s">
        <v>3870</v>
      </c>
      <c r="F1167" s="52" t="s">
        <v>3924</v>
      </c>
      <c r="G1167" s="52" t="s">
        <v>3925</v>
      </c>
    </row>
    <row r="1168" customFormat="false" ht="12.75" hidden="false" customHeight="true" outlineLevel="0" collapsed="false">
      <c r="D1168" s="51" t="n">
        <v>51012</v>
      </c>
      <c r="E1168" s="52" t="s">
        <v>3870</v>
      </c>
      <c r="F1168" s="52" t="s">
        <v>3926</v>
      </c>
      <c r="G1168" s="52" t="s">
        <v>3927</v>
      </c>
    </row>
    <row r="1169" customFormat="false" ht="12.75" hidden="false" customHeight="true" outlineLevel="0" collapsed="false">
      <c r="D1169" s="51" t="n">
        <v>51012</v>
      </c>
      <c r="E1169" s="52" t="s">
        <v>3870</v>
      </c>
      <c r="F1169" s="52" t="s">
        <v>3928</v>
      </c>
      <c r="G1169" s="52" t="s">
        <v>2405</v>
      </c>
    </row>
    <row r="1170" customFormat="false" ht="12.75" hidden="false" customHeight="true" outlineLevel="0" collapsed="false">
      <c r="D1170" s="51" t="n">
        <v>51012</v>
      </c>
      <c r="E1170" s="52" t="s">
        <v>3870</v>
      </c>
      <c r="F1170" s="52" t="s">
        <v>3929</v>
      </c>
      <c r="G1170" s="52" t="s">
        <v>3930</v>
      </c>
    </row>
    <row r="1171" customFormat="false" ht="12.75" hidden="false" customHeight="true" outlineLevel="0" collapsed="false">
      <c r="D1171" s="51" t="n">
        <v>51012</v>
      </c>
      <c r="E1171" s="52" t="s">
        <v>3870</v>
      </c>
      <c r="F1171" s="52" t="s">
        <v>3931</v>
      </c>
      <c r="G1171" s="52" t="s">
        <v>2259</v>
      </c>
    </row>
    <row r="1172" customFormat="false" ht="12.75" hidden="false" customHeight="true" outlineLevel="0" collapsed="false">
      <c r="D1172" s="51" t="n">
        <v>51012</v>
      </c>
      <c r="E1172" s="52" t="s">
        <v>3870</v>
      </c>
      <c r="F1172" s="52" t="s">
        <v>3932</v>
      </c>
      <c r="G1172" s="52" t="s">
        <v>3933</v>
      </c>
    </row>
    <row r="1173" customFormat="false" ht="12.75" hidden="false" customHeight="true" outlineLevel="0" collapsed="false">
      <c r="D1173" s="51" t="n">
        <v>51012</v>
      </c>
      <c r="E1173" s="52" t="s">
        <v>3870</v>
      </c>
      <c r="F1173" s="52" t="s">
        <v>3934</v>
      </c>
      <c r="G1173" s="52" t="s">
        <v>3935</v>
      </c>
    </row>
    <row r="1174" customFormat="false" ht="12.75" hidden="false" customHeight="true" outlineLevel="0" collapsed="false">
      <c r="D1174" s="51" t="n">
        <v>51012</v>
      </c>
      <c r="E1174" s="52" t="s">
        <v>3870</v>
      </c>
      <c r="F1174" s="52" t="s">
        <v>3936</v>
      </c>
      <c r="G1174" s="52" t="s">
        <v>3937</v>
      </c>
    </row>
    <row r="1175" customFormat="false" ht="12.75" hidden="false" customHeight="true" outlineLevel="0" collapsed="false">
      <c r="D1175" s="51" t="n">
        <v>51012</v>
      </c>
      <c r="E1175" s="52" t="s">
        <v>3870</v>
      </c>
      <c r="F1175" s="52" t="s">
        <v>3938</v>
      </c>
      <c r="G1175" s="52" t="s">
        <v>3016</v>
      </c>
    </row>
    <row r="1176" customFormat="false" ht="12.75" hidden="false" customHeight="true" outlineLevel="0" collapsed="false">
      <c r="D1176" s="51" t="n">
        <v>53006</v>
      </c>
      <c r="E1176" s="52" t="s">
        <v>3939</v>
      </c>
      <c r="F1176" s="52" t="s">
        <v>3940</v>
      </c>
      <c r="G1176" s="52" t="s">
        <v>3941</v>
      </c>
    </row>
    <row r="1177" customFormat="false" ht="12.75" hidden="false" customHeight="true" outlineLevel="0" collapsed="false">
      <c r="D1177" s="51" t="n">
        <v>53006</v>
      </c>
      <c r="E1177" s="52" t="s">
        <v>3939</v>
      </c>
      <c r="F1177" s="52" t="s">
        <v>3942</v>
      </c>
      <c r="G1177" s="52" t="s">
        <v>3943</v>
      </c>
    </row>
    <row r="1178" customFormat="false" ht="12.75" hidden="false" customHeight="true" outlineLevel="0" collapsed="false">
      <c r="D1178" s="51" t="n">
        <v>53006</v>
      </c>
      <c r="E1178" s="52" t="s">
        <v>3939</v>
      </c>
      <c r="F1178" s="52" t="s">
        <v>3944</v>
      </c>
      <c r="G1178" s="52" t="s">
        <v>3945</v>
      </c>
    </row>
    <row r="1179" customFormat="false" ht="12.75" hidden="false" customHeight="true" outlineLevel="0" collapsed="false">
      <c r="D1179" s="51" t="n">
        <v>53006</v>
      </c>
      <c r="E1179" s="52" t="s">
        <v>3939</v>
      </c>
      <c r="F1179" s="52" t="s">
        <v>3946</v>
      </c>
      <c r="G1179" s="52" t="s">
        <v>3947</v>
      </c>
    </row>
    <row r="1180" customFormat="false" ht="12.75" hidden="false" customHeight="true" outlineLevel="0" collapsed="false">
      <c r="D1180" s="51" t="n">
        <v>53006</v>
      </c>
      <c r="E1180" s="52" t="s">
        <v>3939</v>
      </c>
      <c r="F1180" s="52" t="s">
        <v>3948</v>
      </c>
      <c r="G1180" s="52" t="s">
        <v>3949</v>
      </c>
    </row>
    <row r="1181" customFormat="false" ht="12.75" hidden="false" customHeight="true" outlineLevel="0" collapsed="false">
      <c r="D1181" s="51" t="n">
        <v>53006</v>
      </c>
      <c r="E1181" s="52" t="s">
        <v>3939</v>
      </c>
      <c r="F1181" s="52" t="s">
        <v>3950</v>
      </c>
      <c r="G1181" s="52" t="s">
        <v>3951</v>
      </c>
    </row>
    <row r="1182" customFormat="false" ht="12.75" hidden="false" customHeight="true" outlineLevel="0" collapsed="false">
      <c r="D1182" s="51" t="n">
        <v>53006</v>
      </c>
      <c r="E1182" s="52" t="s">
        <v>3939</v>
      </c>
      <c r="F1182" s="52" t="s">
        <v>3952</v>
      </c>
      <c r="G1182" s="52" t="s">
        <v>3953</v>
      </c>
    </row>
    <row r="1183" customFormat="false" ht="12.75" hidden="false" customHeight="true" outlineLevel="0" collapsed="false">
      <c r="D1183" s="51" t="n">
        <v>53006</v>
      </c>
      <c r="E1183" s="52" t="s">
        <v>3939</v>
      </c>
      <c r="F1183" s="52" t="s">
        <v>3954</v>
      </c>
      <c r="G1183" s="52" t="s">
        <v>3955</v>
      </c>
    </row>
    <row r="1184" customFormat="false" ht="12.75" hidden="false" customHeight="true" outlineLevel="0" collapsed="false">
      <c r="D1184" s="51" t="n">
        <v>53006</v>
      </c>
      <c r="E1184" s="52" t="s">
        <v>3939</v>
      </c>
      <c r="F1184" s="52" t="s">
        <v>3956</v>
      </c>
      <c r="G1184" s="52" t="s">
        <v>3957</v>
      </c>
    </row>
    <row r="1185" customFormat="false" ht="12.75" hidden="false" customHeight="true" outlineLevel="0" collapsed="false">
      <c r="D1185" s="51" t="n">
        <v>53006</v>
      </c>
      <c r="E1185" s="52" t="s">
        <v>3939</v>
      </c>
      <c r="F1185" s="52" t="s">
        <v>3958</v>
      </c>
      <c r="G1185" s="52" t="s">
        <v>3959</v>
      </c>
    </row>
    <row r="1186" customFormat="false" ht="12.75" hidden="false" customHeight="true" outlineLevel="0" collapsed="false">
      <c r="D1186" s="51" t="n">
        <v>53006</v>
      </c>
      <c r="E1186" s="52" t="s">
        <v>3939</v>
      </c>
      <c r="F1186" s="52" t="s">
        <v>3960</v>
      </c>
      <c r="G1186" s="52" t="s">
        <v>3961</v>
      </c>
    </row>
    <row r="1187" customFormat="false" ht="12.75" hidden="false" customHeight="true" outlineLevel="0" collapsed="false">
      <c r="D1187" s="51" t="n">
        <v>53006</v>
      </c>
      <c r="E1187" s="52" t="s">
        <v>3939</v>
      </c>
      <c r="F1187" s="52" t="s">
        <v>3962</v>
      </c>
      <c r="G1187" s="52" t="s">
        <v>3963</v>
      </c>
    </row>
    <row r="1188" customFormat="false" ht="12.75" hidden="false" customHeight="true" outlineLevel="0" collapsed="false">
      <c r="D1188" s="51" t="n">
        <v>53006</v>
      </c>
      <c r="E1188" s="52" t="s">
        <v>3939</v>
      </c>
      <c r="F1188" s="52" t="s">
        <v>3964</v>
      </c>
      <c r="G1188" s="52" t="s">
        <v>3965</v>
      </c>
    </row>
    <row r="1189" customFormat="false" ht="12.75" hidden="false" customHeight="true" outlineLevel="0" collapsed="false">
      <c r="D1189" s="51" t="n">
        <v>53006</v>
      </c>
      <c r="E1189" s="52" t="s">
        <v>3939</v>
      </c>
      <c r="F1189" s="52" t="s">
        <v>3966</v>
      </c>
      <c r="G1189" s="52" t="s">
        <v>3967</v>
      </c>
    </row>
    <row r="1190" customFormat="false" ht="12.75" hidden="false" customHeight="true" outlineLevel="0" collapsed="false">
      <c r="D1190" s="51" t="n">
        <v>53006</v>
      </c>
      <c r="E1190" s="52" t="s">
        <v>3939</v>
      </c>
      <c r="F1190" s="52" t="s">
        <v>3968</v>
      </c>
      <c r="G1190" s="52" t="s">
        <v>3969</v>
      </c>
    </row>
    <row r="1191" customFormat="false" ht="12.75" hidden="false" customHeight="true" outlineLevel="0" collapsed="false">
      <c r="D1191" s="51" t="n">
        <v>46010</v>
      </c>
      <c r="E1191" s="52" t="s">
        <v>3970</v>
      </c>
      <c r="F1191" s="52" t="s">
        <v>3971</v>
      </c>
      <c r="G1191" s="52" t="s">
        <v>3972</v>
      </c>
    </row>
    <row r="1192" customFormat="false" ht="12.75" hidden="false" customHeight="true" outlineLevel="0" collapsed="false">
      <c r="D1192" s="51" t="n">
        <v>46010</v>
      </c>
      <c r="E1192" s="52" t="s">
        <v>3970</v>
      </c>
      <c r="F1192" s="52" t="s">
        <v>3973</v>
      </c>
      <c r="G1192" s="52" t="s">
        <v>3974</v>
      </c>
    </row>
    <row r="1193" customFormat="false" ht="12.75" hidden="false" customHeight="true" outlineLevel="0" collapsed="false">
      <c r="D1193" s="51" t="n">
        <v>46010</v>
      </c>
      <c r="E1193" s="52" t="s">
        <v>3970</v>
      </c>
      <c r="F1193" s="52" t="s">
        <v>3975</v>
      </c>
      <c r="G1193" s="52" t="s">
        <v>3976</v>
      </c>
    </row>
    <row r="1194" customFormat="false" ht="12.75" hidden="false" customHeight="true" outlineLevel="0" collapsed="false">
      <c r="D1194" s="51" t="n">
        <v>46010</v>
      </c>
      <c r="E1194" s="52" t="s">
        <v>3970</v>
      </c>
      <c r="F1194" s="52" t="s">
        <v>3977</v>
      </c>
      <c r="G1194" s="52" t="s">
        <v>3978</v>
      </c>
    </row>
    <row r="1195" customFormat="false" ht="12.75" hidden="false" customHeight="true" outlineLevel="0" collapsed="false">
      <c r="D1195" s="51" t="n">
        <v>46010</v>
      </c>
      <c r="E1195" s="52" t="s">
        <v>3970</v>
      </c>
      <c r="F1195" s="52" t="s">
        <v>3979</v>
      </c>
      <c r="G1195" s="52" t="s">
        <v>3445</v>
      </c>
    </row>
    <row r="1196" customFormat="false" ht="12.75" hidden="false" customHeight="true" outlineLevel="0" collapsed="false">
      <c r="D1196" s="51" t="n">
        <v>46010</v>
      </c>
      <c r="E1196" s="52" t="s">
        <v>3970</v>
      </c>
      <c r="F1196" s="52" t="s">
        <v>3980</v>
      </c>
      <c r="G1196" s="52" t="s">
        <v>3981</v>
      </c>
    </row>
    <row r="1197" customFormat="false" ht="12.75" hidden="false" customHeight="true" outlineLevel="0" collapsed="false">
      <c r="D1197" s="51" t="n">
        <v>46010</v>
      </c>
      <c r="E1197" s="52" t="s">
        <v>3970</v>
      </c>
      <c r="F1197" s="52" t="s">
        <v>3982</v>
      </c>
      <c r="G1197" s="52" t="s">
        <v>3983</v>
      </c>
    </row>
    <row r="1198" customFormat="false" ht="12.75" hidden="false" customHeight="true" outlineLevel="0" collapsed="false">
      <c r="D1198" s="51" t="n">
        <v>46010</v>
      </c>
      <c r="E1198" s="52" t="s">
        <v>3970</v>
      </c>
      <c r="F1198" s="52" t="s">
        <v>3984</v>
      </c>
      <c r="G1198" s="52" t="s">
        <v>3985</v>
      </c>
    </row>
    <row r="1199" customFormat="false" ht="12.75" hidden="false" customHeight="true" outlineLevel="0" collapsed="false">
      <c r="D1199" s="51" t="n">
        <v>46010</v>
      </c>
      <c r="E1199" s="52" t="s">
        <v>3970</v>
      </c>
      <c r="F1199" s="52" t="s">
        <v>3986</v>
      </c>
      <c r="G1199" s="52" t="s">
        <v>3987</v>
      </c>
    </row>
    <row r="1200" customFormat="false" ht="12.75" hidden="false" customHeight="true" outlineLevel="0" collapsed="false">
      <c r="D1200" s="51" t="n">
        <v>46010</v>
      </c>
      <c r="E1200" s="52" t="s">
        <v>3970</v>
      </c>
      <c r="F1200" s="52" t="s">
        <v>3988</v>
      </c>
      <c r="G1200" s="52" t="s">
        <v>1865</v>
      </c>
    </row>
    <row r="1201" customFormat="false" ht="12.75" hidden="false" customHeight="true" outlineLevel="0" collapsed="false">
      <c r="D1201" s="51" t="n">
        <v>46010</v>
      </c>
      <c r="E1201" s="52" t="s">
        <v>3970</v>
      </c>
      <c r="F1201" s="52" t="s">
        <v>3989</v>
      </c>
      <c r="G1201" s="52" t="s">
        <v>3990</v>
      </c>
    </row>
    <row r="1202" customFormat="false" ht="12.75" hidden="false" customHeight="true" outlineLevel="0" collapsed="false">
      <c r="D1202" s="51" t="n">
        <v>46010</v>
      </c>
      <c r="E1202" s="52" t="s">
        <v>3970</v>
      </c>
      <c r="F1202" s="52" t="s">
        <v>3991</v>
      </c>
      <c r="G1202" s="52" t="s">
        <v>3992</v>
      </c>
    </row>
    <row r="1203" customFormat="false" ht="12.75" hidden="false" customHeight="true" outlineLevel="0" collapsed="false">
      <c r="D1203" s="51" t="n">
        <v>46010</v>
      </c>
      <c r="E1203" s="52" t="s">
        <v>3970</v>
      </c>
      <c r="F1203" s="52" t="s">
        <v>3993</v>
      </c>
      <c r="G1203" s="52" t="s">
        <v>3994</v>
      </c>
    </row>
    <row r="1204" customFormat="false" ht="12.75" hidden="false" customHeight="true" outlineLevel="0" collapsed="false">
      <c r="D1204" s="51" t="n">
        <v>46010</v>
      </c>
      <c r="E1204" s="52" t="s">
        <v>3970</v>
      </c>
      <c r="F1204" s="52" t="s">
        <v>3995</v>
      </c>
      <c r="G1204" s="52" t="s">
        <v>3996</v>
      </c>
    </row>
    <row r="1205" customFormat="false" ht="12.75" hidden="false" customHeight="true" outlineLevel="0" collapsed="false">
      <c r="D1205" s="51" t="n">
        <v>46010</v>
      </c>
      <c r="E1205" s="52" t="s">
        <v>3970</v>
      </c>
      <c r="F1205" s="52" t="s">
        <v>3997</v>
      </c>
      <c r="G1205" s="52" t="s">
        <v>3998</v>
      </c>
    </row>
    <row r="1206" customFormat="false" ht="12.75" hidden="false" customHeight="true" outlineLevel="0" collapsed="false">
      <c r="D1206" s="51" t="n">
        <v>46010</v>
      </c>
      <c r="E1206" s="52" t="s">
        <v>3970</v>
      </c>
      <c r="F1206" s="52" t="s">
        <v>3999</v>
      </c>
      <c r="G1206" s="52" t="s">
        <v>4000</v>
      </c>
    </row>
    <row r="1207" customFormat="false" ht="12.75" hidden="false" customHeight="true" outlineLevel="0" collapsed="false">
      <c r="D1207" s="51" t="n">
        <v>52007</v>
      </c>
      <c r="E1207" s="52" t="s">
        <v>4001</v>
      </c>
      <c r="F1207" s="52" t="s">
        <v>4002</v>
      </c>
      <c r="G1207" s="52" t="s">
        <v>4003</v>
      </c>
    </row>
    <row r="1208" customFormat="false" ht="12.75" hidden="false" customHeight="true" outlineLevel="0" collapsed="false">
      <c r="D1208" s="51" t="n">
        <v>52007</v>
      </c>
      <c r="E1208" s="52" t="s">
        <v>4001</v>
      </c>
      <c r="F1208" s="52" t="s">
        <v>4004</v>
      </c>
      <c r="G1208" s="52" t="s">
        <v>4005</v>
      </c>
    </row>
    <row r="1209" customFormat="false" ht="12.75" hidden="false" customHeight="true" outlineLevel="0" collapsed="false">
      <c r="D1209" s="51" t="n">
        <v>52007</v>
      </c>
      <c r="E1209" s="52" t="s">
        <v>4001</v>
      </c>
      <c r="F1209" s="52" t="s">
        <v>4006</v>
      </c>
      <c r="G1209" s="52" t="s">
        <v>4007</v>
      </c>
    </row>
    <row r="1210" customFormat="false" ht="12.75" hidden="false" customHeight="true" outlineLevel="0" collapsed="false">
      <c r="D1210" s="51" t="n">
        <v>52007</v>
      </c>
      <c r="E1210" s="52" t="s">
        <v>4001</v>
      </c>
      <c r="F1210" s="52" t="s">
        <v>4008</v>
      </c>
      <c r="G1210" s="52" t="s">
        <v>4009</v>
      </c>
    </row>
    <row r="1211" customFormat="false" ht="12.75" hidden="false" customHeight="true" outlineLevel="0" collapsed="false">
      <c r="D1211" s="51" t="n">
        <v>52007</v>
      </c>
      <c r="E1211" s="52" t="s">
        <v>4001</v>
      </c>
      <c r="F1211" s="52" t="s">
        <v>4010</v>
      </c>
      <c r="G1211" s="52" t="s">
        <v>4011</v>
      </c>
    </row>
    <row r="1212" customFormat="false" ht="12.75" hidden="false" customHeight="true" outlineLevel="0" collapsed="false">
      <c r="D1212" s="51" t="n">
        <v>52007</v>
      </c>
      <c r="E1212" s="52" t="s">
        <v>4001</v>
      </c>
      <c r="F1212" s="52" t="s">
        <v>4012</v>
      </c>
      <c r="G1212" s="52" t="s">
        <v>4013</v>
      </c>
    </row>
    <row r="1213" customFormat="false" ht="12.75" hidden="false" customHeight="true" outlineLevel="0" collapsed="false">
      <c r="D1213" s="51" t="n">
        <v>52007</v>
      </c>
      <c r="E1213" s="52" t="s">
        <v>4001</v>
      </c>
      <c r="F1213" s="52" t="s">
        <v>4014</v>
      </c>
      <c r="G1213" s="52" t="s">
        <v>4015</v>
      </c>
    </row>
    <row r="1214" customFormat="false" ht="12.75" hidden="false" customHeight="true" outlineLevel="0" collapsed="false">
      <c r="D1214" s="51" t="n">
        <v>52007</v>
      </c>
      <c r="E1214" s="52" t="s">
        <v>4001</v>
      </c>
      <c r="F1214" s="52" t="s">
        <v>4016</v>
      </c>
      <c r="G1214" s="52" t="s">
        <v>4017</v>
      </c>
    </row>
    <row r="1215" customFormat="false" ht="12.75" hidden="false" customHeight="true" outlineLevel="0" collapsed="false">
      <c r="D1215" s="51" t="n">
        <v>52007</v>
      </c>
      <c r="E1215" s="52" t="s">
        <v>4001</v>
      </c>
      <c r="F1215" s="52" t="s">
        <v>4018</v>
      </c>
      <c r="G1215" s="52" t="s">
        <v>4019</v>
      </c>
    </row>
    <row r="1216" customFormat="false" ht="12.75" hidden="false" customHeight="true" outlineLevel="0" collapsed="false">
      <c r="D1216" s="51" t="n">
        <v>52007</v>
      </c>
      <c r="E1216" s="52" t="s">
        <v>4001</v>
      </c>
      <c r="F1216" s="52" t="s">
        <v>4020</v>
      </c>
      <c r="G1216" s="52" t="s">
        <v>4021</v>
      </c>
    </row>
    <row r="1217" customFormat="false" ht="12.75" hidden="false" customHeight="true" outlineLevel="0" collapsed="false">
      <c r="D1217" s="51" t="n">
        <v>52007</v>
      </c>
      <c r="E1217" s="52" t="s">
        <v>4001</v>
      </c>
      <c r="F1217" s="52" t="s">
        <v>4022</v>
      </c>
      <c r="G1217" s="52" t="s">
        <v>4023</v>
      </c>
    </row>
    <row r="1218" customFormat="false" ht="12.75" hidden="false" customHeight="true" outlineLevel="0" collapsed="false">
      <c r="D1218" s="51" t="n">
        <v>52007</v>
      </c>
      <c r="E1218" s="52" t="s">
        <v>4001</v>
      </c>
      <c r="F1218" s="52" t="s">
        <v>4024</v>
      </c>
      <c r="G1218" s="52" t="s">
        <v>4025</v>
      </c>
    </row>
    <row r="1219" customFormat="false" ht="12.75" hidden="false" customHeight="true" outlineLevel="0" collapsed="false">
      <c r="D1219" s="51" t="n">
        <v>51013</v>
      </c>
      <c r="E1219" s="52" t="s">
        <v>4026</v>
      </c>
      <c r="F1219" s="52" t="s">
        <v>4027</v>
      </c>
      <c r="G1219" s="52" t="s">
        <v>4028</v>
      </c>
    </row>
    <row r="1220" customFormat="false" ht="12.75" hidden="false" customHeight="true" outlineLevel="0" collapsed="false">
      <c r="D1220" s="51" t="n">
        <v>51013</v>
      </c>
      <c r="E1220" s="52" t="s">
        <v>4026</v>
      </c>
      <c r="F1220" s="52" t="s">
        <v>4029</v>
      </c>
      <c r="G1220" s="52" t="s">
        <v>4030</v>
      </c>
    </row>
    <row r="1221" customFormat="false" ht="12.75" hidden="false" customHeight="true" outlineLevel="0" collapsed="false">
      <c r="D1221" s="51" t="n">
        <v>51013</v>
      </c>
      <c r="E1221" s="52" t="s">
        <v>4026</v>
      </c>
      <c r="F1221" s="52" t="s">
        <v>4031</v>
      </c>
      <c r="G1221" s="52" t="s">
        <v>4032</v>
      </c>
    </row>
    <row r="1222" customFormat="false" ht="12.75" hidden="false" customHeight="true" outlineLevel="0" collapsed="false">
      <c r="D1222" s="51" t="n">
        <v>51013</v>
      </c>
      <c r="E1222" s="52" t="s">
        <v>4026</v>
      </c>
      <c r="F1222" s="52" t="s">
        <v>4033</v>
      </c>
      <c r="G1222" s="52" t="s">
        <v>4034</v>
      </c>
    </row>
    <row r="1223" customFormat="false" ht="12.75" hidden="false" customHeight="true" outlineLevel="0" collapsed="false">
      <c r="D1223" s="51" t="n">
        <v>51013</v>
      </c>
      <c r="E1223" s="52" t="s">
        <v>4026</v>
      </c>
      <c r="F1223" s="52" t="s">
        <v>4035</v>
      </c>
      <c r="G1223" s="52" t="s">
        <v>4036</v>
      </c>
    </row>
    <row r="1224" customFormat="false" ht="12.75" hidden="false" customHeight="true" outlineLevel="0" collapsed="false">
      <c r="D1224" s="51" t="n">
        <v>51013</v>
      </c>
      <c r="E1224" s="52" t="s">
        <v>4026</v>
      </c>
      <c r="F1224" s="52" t="s">
        <v>4037</v>
      </c>
      <c r="G1224" s="52" t="s">
        <v>4038</v>
      </c>
    </row>
    <row r="1225" customFormat="false" ht="12.75" hidden="false" customHeight="true" outlineLevel="0" collapsed="false">
      <c r="D1225" s="51" t="n">
        <v>51013</v>
      </c>
      <c r="E1225" s="52" t="s">
        <v>4026</v>
      </c>
      <c r="F1225" s="52" t="s">
        <v>4039</v>
      </c>
      <c r="G1225" s="52" t="s">
        <v>4040</v>
      </c>
    </row>
    <row r="1226" customFormat="false" ht="12.75" hidden="false" customHeight="true" outlineLevel="0" collapsed="false">
      <c r="D1226" s="51" t="n">
        <v>51013</v>
      </c>
      <c r="E1226" s="52" t="s">
        <v>4026</v>
      </c>
      <c r="F1226" s="52" t="s">
        <v>4041</v>
      </c>
      <c r="G1226" s="52" t="s">
        <v>4042</v>
      </c>
    </row>
    <row r="1227" customFormat="false" ht="12.75" hidden="false" customHeight="true" outlineLevel="0" collapsed="false">
      <c r="D1227" s="51" t="n">
        <v>51013</v>
      </c>
      <c r="E1227" s="52" t="s">
        <v>4026</v>
      </c>
      <c r="F1227" s="52" t="s">
        <v>4043</v>
      </c>
      <c r="G1227" s="52" t="s">
        <v>4044</v>
      </c>
    </row>
    <row r="1228" customFormat="false" ht="12.75" hidden="false" customHeight="true" outlineLevel="0" collapsed="false">
      <c r="D1228" s="51" t="n">
        <v>51013</v>
      </c>
      <c r="E1228" s="52" t="s">
        <v>4026</v>
      </c>
      <c r="F1228" s="52" t="s">
        <v>4045</v>
      </c>
      <c r="G1228" s="52" t="s">
        <v>4046</v>
      </c>
    </row>
    <row r="1229" customFormat="false" ht="12.75" hidden="false" customHeight="true" outlineLevel="0" collapsed="false">
      <c r="D1229" s="51" t="n">
        <v>51013</v>
      </c>
      <c r="E1229" s="52" t="s">
        <v>4026</v>
      </c>
      <c r="F1229" s="52" t="s">
        <v>4047</v>
      </c>
      <c r="G1229" s="52" t="s">
        <v>4048</v>
      </c>
    </row>
    <row r="1230" customFormat="false" ht="12.75" hidden="false" customHeight="true" outlineLevel="0" collapsed="false">
      <c r="D1230" s="51" t="n">
        <v>51013</v>
      </c>
      <c r="E1230" s="52" t="s">
        <v>4026</v>
      </c>
      <c r="F1230" s="52" t="s">
        <v>4049</v>
      </c>
      <c r="G1230" s="52" t="s">
        <v>4050</v>
      </c>
    </row>
    <row r="1231" customFormat="false" ht="12.75" hidden="false" customHeight="true" outlineLevel="0" collapsed="false">
      <c r="D1231" s="51" t="n">
        <v>51013</v>
      </c>
      <c r="E1231" s="52" t="s">
        <v>4026</v>
      </c>
      <c r="F1231" s="52" t="s">
        <v>4051</v>
      </c>
      <c r="G1231" s="52" t="s">
        <v>4052</v>
      </c>
    </row>
    <row r="1232" customFormat="false" ht="12.75" hidden="false" customHeight="true" outlineLevel="0" collapsed="false">
      <c r="D1232" s="51" t="n">
        <v>51013</v>
      </c>
      <c r="E1232" s="52" t="s">
        <v>4026</v>
      </c>
      <c r="F1232" s="52" t="s">
        <v>4053</v>
      </c>
      <c r="G1232" s="52" t="s">
        <v>4054</v>
      </c>
    </row>
    <row r="1233" customFormat="false" ht="12.75" hidden="false" customHeight="true" outlineLevel="0" collapsed="false">
      <c r="D1233" s="51" t="n">
        <v>51013</v>
      </c>
      <c r="E1233" s="52" t="s">
        <v>4026</v>
      </c>
      <c r="F1233" s="52" t="s">
        <v>4055</v>
      </c>
      <c r="G1233" s="52" t="s">
        <v>3505</v>
      </c>
    </row>
    <row r="1234" customFormat="false" ht="12.75" hidden="false" customHeight="true" outlineLevel="0" collapsed="false">
      <c r="D1234" s="51" t="n">
        <v>51013</v>
      </c>
      <c r="E1234" s="52" t="s">
        <v>4026</v>
      </c>
      <c r="F1234" s="52" t="s">
        <v>4056</v>
      </c>
      <c r="G1234" s="52" t="s">
        <v>4057</v>
      </c>
    </row>
    <row r="1235" customFormat="false" ht="12.75" hidden="false" customHeight="true" outlineLevel="0" collapsed="false">
      <c r="D1235" s="51" t="n">
        <v>51013</v>
      </c>
      <c r="E1235" s="52" t="s">
        <v>4026</v>
      </c>
      <c r="F1235" s="52" t="s">
        <v>4058</v>
      </c>
      <c r="G1235" s="52" t="s">
        <v>1408</v>
      </c>
    </row>
    <row r="1236" customFormat="false" ht="12.75" hidden="false" customHeight="true" outlineLevel="0" collapsed="false">
      <c r="D1236" s="51" t="n">
        <v>51013</v>
      </c>
      <c r="E1236" s="52" t="s">
        <v>4026</v>
      </c>
      <c r="F1236" s="52" t="s">
        <v>4059</v>
      </c>
      <c r="G1236" s="52" t="s">
        <v>4060</v>
      </c>
    </row>
    <row r="1237" customFormat="false" ht="12.75" hidden="false" customHeight="true" outlineLevel="0" collapsed="false">
      <c r="D1237" s="51" t="n">
        <v>51013</v>
      </c>
      <c r="E1237" s="52" t="s">
        <v>4026</v>
      </c>
      <c r="F1237" s="52" t="s">
        <v>4061</v>
      </c>
      <c r="G1237" s="52" t="s">
        <v>4062</v>
      </c>
    </row>
    <row r="1238" customFormat="false" ht="12.75" hidden="false" customHeight="true" outlineLevel="0" collapsed="false">
      <c r="D1238" s="51" t="n">
        <v>51013</v>
      </c>
      <c r="E1238" s="52" t="s">
        <v>4026</v>
      </c>
      <c r="F1238" s="52" t="s">
        <v>4063</v>
      </c>
      <c r="G1238" s="52" t="s">
        <v>4064</v>
      </c>
    </row>
    <row r="1239" customFormat="false" ht="12.75" hidden="false" customHeight="true" outlineLevel="0" collapsed="false">
      <c r="D1239" s="51" t="n">
        <v>51013</v>
      </c>
      <c r="E1239" s="52" t="s">
        <v>4026</v>
      </c>
      <c r="F1239" s="52" t="s">
        <v>4065</v>
      </c>
      <c r="G1239" s="52" t="s">
        <v>4066</v>
      </c>
    </row>
    <row r="1240" customFormat="false" ht="12.75" hidden="false" customHeight="true" outlineLevel="0" collapsed="false">
      <c r="D1240" s="51" t="n">
        <v>51013</v>
      </c>
      <c r="E1240" s="52" t="s">
        <v>4026</v>
      </c>
      <c r="F1240" s="52" t="s">
        <v>4067</v>
      </c>
      <c r="G1240" s="52" t="s">
        <v>2649</v>
      </c>
    </row>
    <row r="1241" customFormat="false" ht="12.75" hidden="false" customHeight="true" outlineLevel="0" collapsed="false">
      <c r="D1241" s="51" t="n">
        <v>51013</v>
      </c>
      <c r="E1241" s="52" t="s">
        <v>4026</v>
      </c>
      <c r="F1241" s="52" t="s">
        <v>4068</v>
      </c>
      <c r="G1241" s="52" t="s">
        <v>4069</v>
      </c>
    </row>
    <row r="1242" customFormat="false" ht="12.75" hidden="false" customHeight="true" outlineLevel="0" collapsed="false">
      <c r="D1242" s="51" t="n">
        <v>51013</v>
      </c>
      <c r="E1242" s="52" t="s">
        <v>4026</v>
      </c>
      <c r="F1242" s="52" t="s">
        <v>4070</v>
      </c>
      <c r="G1242" s="52" t="s">
        <v>4071</v>
      </c>
    </row>
    <row r="1243" customFormat="false" ht="12.75" hidden="false" customHeight="true" outlineLevel="0" collapsed="false">
      <c r="D1243" s="51" t="n">
        <v>51013</v>
      </c>
      <c r="E1243" s="52" t="s">
        <v>4026</v>
      </c>
      <c r="F1243" s="52" t="s">
        <v>4072</v>
      </c>
      <c r="G1243" s="52" t="s">
        <v>4073</v>
      </c>
    </row>
    <row r="1244" customFormat="false" ht="12.75" hidden="false" customHeight="true" outlineLevel="0" collapsed="false">
      <c r="D1244" s="51" t="n">
        <v>49007</v>
      </c>
      <c r="E1244" s="52" t="s">
        <v>4074</v>
      </c>
      <c r="F1244" s="52" t="s">
        <v>4075</v>
      </c>
      <c r="G1244" s="52" t="s">
        <v>4076</v>
      </c>
    </row>
    <row r="1245" customFormat="false" ht="12.75" hidden="false" customHeight="true" outlineLevel="0" collapsed="false">
      <c r="D1245" s="51" t="n">
        <v>49007</v>
      </c>
      <c r="E1245" s="52" t="s">
        <v>4074</v>
      </c>
      <c r="F1245" s="52" t="s">
        <v>4077</v>
      </c>
      <c r="G1245" s="52" t="s">
        <v>4078</v>
      </c>
    </row>
    <row r="1246" customFormat="false" ht="12.75" hidden="false" customHeight="true" outlineLevel="0" collapsed="false">
      <c r="D1246" s="51" t="n">
        <v>49007</v>
      </c>
      <c r="E1246" s="52" t="s">
        <v>4074</v>
      </c>
      <c r="F1246" s="52" t="s">
        <v>4079</v>
      </c>
      <c r="G1246" s="52" t="s">
        <v>4080</v>
      </c>
    </row>
    <row r="1247" customFormat="false" ht="12.75" hidden="false" customHeight="true" outlineLevel="0" collapsed="false">
      <c r="D1247" s="51" t="n">
        <v>49007</v>
      </c>
      <c r="E1247" s="52" t="s">
        <v>4074</v>
      </c>
      <c r="F1247" s="52" t="s">
        <v>4081</v>
      </c>
      <c r="G1247" s="52" t="s">
        <v>4082</v>
      </c>
    </row>
    <row r="1248" customFormat="false" ht="12.75" hidden="false" customHeight="true" outlineLevel="0" collapsed="false">
      <c r="D1248" s="51" t="n">
        <v>49007</v>
      </c>
      <c r="E1248" s="52" t="s">
        <v>4074</v>
      </c>
      <c r="F1248" s="52" t="s">
        <v>4083</v>
      </c>
      <c r="G1248" s="52" t="s">
        <v>4084</v>
      </c>
    </row>
    <row r="1249" customFormat="false" ht="12.75" hidden="false" customHeight="true" outlineLevel="0" collapsed="false">
      <c r="D1249" s="51" t="n">
        <v>49007</v>
      </c>
      <c r="E1249" s="52" t="s">
        <v>4074</v>
      </c>
      <c r="F1249" s="52" t="s">
        <v>4085</v>
      </c>
      <c r="G1249" s="52" t="s">
        <v>4086</v>
      </c>
    </row>
    <row r="1250" customFormat="false" ht="12.75" hidden="false" customHeight="true" outlineLevel="0" collapsed="false">
      <c r="D1250" s="51" t="n">
        <v>49007</v>
      </c>
      <c r="E1250" s="52" t="s">
        <v>4074</v>
      </c>
      <c r="F1250" s="52" t="s">
        <v>4087</v>
      </c>
      <c r="G1250" s="52" t="s">
        <v>4088</v>
      </c>
    </row>
    <row r="1251" customFormat="false" ht="12.75" hidden="false" customHeight="true" outlineLevel="0" collapsed="false">
      <c r="D1251" s="51" t="n">
        <v>49007</v>
      </c>
      <c r="E1251" s="52" t="s">
        <v>4074</v>
      </c>
      <c r="F1251" s="52" t="s">
        <v>4089</v>
      </c>
      <c r="G1251" s="52" t="s">
        <v>4090</v>
      </c>
    </row>
    <row r="1252" customFormat="false" ht="12.75" hidden="false" customHeight="true" outlineLevel="0" collapsed="false">
      <c r="D1252" s="51" t="n">
        <v>49007</v>
      </c>
      <c r="E1252" s="52" t="s">
        <v>4074</v>
      </c>
      <c r="F1252" s="52" t="s">
        <v>4091</v>
      </c>
      <c r="G1252" s="52" t="s">
        <v>4092</v>
      </c>
    </row>
    <row r="1253" customFormat="false" ht="12.75" hidden="false" customHeight="true" outlineLevel="0" collapsed="false">
      <c r="D1253" s="51" t="n">
        <v>49007</v>
      </c>
      <c r="E1253" s="52" t="s">
        <v>4074</v>
      </c>
      <c r="F1253" s="52" t="s">
        <v>4093</v>
      </c>
      <c r="G1253" s="52" t="s">
        <v>4094</v>
      </c>
    </row>
    <row r="1254" customFormat="false" ht="12.75" hidden="false" customHeight="true" outlineLevel="0" collapsed="false">
      <c r="D1254" s="51" t="n">
        <v>48011</v>
      </c>
      <c r="E1254" s="52" t="s">
        <v>4095</v>
      </c>
      <c r="F1254" s="52" t="s">
        <v>4096</v>
      </c>
      <c r="G1254" s="52" t="s">
        <v>4097</v>
      </c>
    </row>
    <row r="1255" customFormat="false" ht="12.75" hidden="false" customHeight="true" outlineLevel="0" collapsed="false">
      <c r="D1255" s="51" t="n">
        <v>48011</v>
      </c>
      <c r="E1255" s="52" t="s">
        <v>4095</v>
      </c>
      <c r="F1255" s="52" t="s">
        <v>4098</v>
      </c>
      <c r="G1255" s="52" t="s">
        <v>4099</v>
      </c>
    </row>
    <row r="1256" customFormat="false" ht="12.75" hidden="false" customHeight="true" outlineLevel="0" collapsed="false">
      <c r="D1256" s="51" t="n">
        <v>48011</v>
      </c>
      <c r="E1256" s="52" t="s">
        <v>4095</v>
      </c>
      <c r="F1256" s="52" t="s">
        <v>4100</v>
      </c>
      <c r="G1256" s="52" t="s">
        <v>4101</v>
      </c>
    </row>
    <row r="1257" customFormat="false" ht="12.75" hidden="false" customHeight="true" outlineLevel="0" collapsed="false">
      <c r="D1257" s="51" t="n">
        <v>48011</v>
      </c>
      <c r="E1257" s="52" t="s">
        <v>4095</v>
      </c>
      <c r="F1257" s="52" t="s">
        <v>4102</v>
      </c>
      <c r="G1257" s="52" t="s">
        <v>4103</v>
      </c>
    </row>
    <row r="1258" customFormat="false" ht="12.75" hidden="false" customHeight="true" outlineLevel="0" collapsed="false">
      <c r="D1258" s="51" t="n">
        <v>48011</v>
      </c>
      <c r="E1258" s="52" t="s">
        <v>4095</v>
      </c>
      <c r="F1258" s="52" t="s">
        <v>4104</v>
      </c>
      <c r="G1258" s="52" t="s">
        <v>4105</v>
      </c>
    </row>
    <row r="1259" customFormat="false" ht="12.75" hidden="false" customHeight="true" outlineLevel="0" collapsed="false">
      <c r="D1259" s="51" t="n">
        <v>48011</v>
      </c>
      <c r="E1259" s="52" t="s">
        <v>4095</v>
      </c>
      <c r="F1259" s="52" t="s">
        <v>4106</v>
      </c>
      <c r="G1259" s="52" t="s">
        <v>4107</v>
      </c>
    </row>
    <row r="1260" customFormat="false" ht="12.75" hidden="false" customHeight="true" outlineLevel="0" collapsed="false">
      <c r="D1260" s="51" t="n">
        <v>48011</v>
      </c>
      <c r="E1260" s="52" t="s">
        <v>4095</v>
      </c>
      <c r="F1260" s="52" t="s">
        <v>4108</v>
      </c>
      <c r="G1260" s="52" t="s">
        <v>4109</v>
      </c>
    </row>
    <row r="1261" customFormat="false" ht="12.75" hidden="false" customHeight="true" outlineLevel="0" collapsed="false">
      <c r="D1261" s="51" t="n">
        <v>48011</v>
      </c>
      <c r="E1261" s="52" t="s">
        <v>4095</v>
      </c>
      <c r="F1261" s="52" t="s">
        <v>4110</v>
      </c>
      <c r="G1261" s="52" t="s">
        <v>4111</v>
      </c>
    </row>
    <row r="1262" customFormat="false" ht="12.75" hidden="false" customHeight="true" outlineLevel="0" collapsed="false">
      <c r="D1262" s="51" t="n">
        <v>48011</v>
      </c>
      <c r="E1262" s="52" t="s">
        <v>4095</v>
      </c>
      <c r="F1262" s="52" t="s">
        <v>4112</v>
      </c>
      <c r="G1262" s="52" t="s">
        <v>4113</v>
      </c>
    </row>
    <row r="1263" customFormat="false" ht="12.75" hidden="false" customHeight="true" outlineLevel="0" collapsed="false">
      <c r="D1263" s="51" t="n">
        <v>48011</v>
      </c>
      <c r="E1263" s="52" t="s">
        <v>4095</v>
      </c>
      <c r="F1263" s="52" t="s">
        <v>4114</v>
      </c>
      <c r="G1263" s="52" t="s">
        <v>4115</v>
      </c>
    </row>
    <row r="1264" customFormat="false" ht="12.75" hidden="false" customHeight="true" outlineLevel="0" collapsed="false">
      <c r="D1264" s="51" t="n">
        <v>48011</v>
      </c>
      <c r="E1264" s="52" t="s">
        <v>4095</v>
      </c>
      <c r="F1264" s="52" t="s">
        <v>4116</v>
      </c>
      <c r="G1264" s="52" t="s">
        <v>4117</v>
      </c>
    </row>
    <row r="1265" customFormat="false" ht="12.75" hidden="false" customHeight="true" outlineLevel="0" collapsed="false">
      <c r="D1265" s="51" t="n">
        <v>48011</v>
      </c>
      <c r="E1265" s="52" t="s">
        <v>4095</v>
      </c>
      <c r="F1265" s="52" t="s">
        <v>4118</v>
      </c>
      <c r="G1265" s="52" t="s">
        <v>4119</v>
      </c>
    </row>
    <row r="1266" customFormat="false" ht="12.75" hidden="false" customHeight="true" outlineLevel="0" collapsed="false">
      <c r="D1266" s="51" t="n">
        <v>48011</v>
      </c>
      <c r="E1266" s="52" t="s">
        <v>4095</v>
      </c>
      <c r="F1266" s="52" t="s">
        <v>4120</v>
      </c>
      <c r="G1266" s="52" t="s">
        <v>4121</v>
      </c>
    </row>
    <row r="1267" customFormat="false" ht="12.75" hidden="false" customHeight="true" outlineLevel="0" collapsed="false">
      <c r="D1267" s="51" t="n">
        <v>48011</v>
      </c>
      <c r="E1267" s="52" t="s">
        <v>4095</v>
      </c>
      <c r="F1267" s="52" t="s">
        <v>4122</v>
      </c>
      <c r="G1267" s="52" t="s">
        <v>2337</v>
      </c>
    </row>
    <row r="1268" customFormat="false" ht="12.75" hidden="false" customHeight="true" outlineLevel="0" collapsed="false">
      <c r="D1268" s="51" t="n">
        <v>48011</v>
      </c>
      <c r="E1268" s="52" t="s">
        <v>4095</v>
      </c>
      <c r="F1268" s="52" t="s">
        <v>4123</v>
      </c>
      <c r="G1268" s="52" t="s">
        <v>4124</v>
      </c>
    </row>
    <row r="1269" customFormat="false" ht="12.75" hidden="false" customHeight="true" outlineLevel="0" collapsed="false">
      <c r="D1269" s="51" t="n">
        <v>48011</v>
      </c>
      <c r="E1269" s="52" t="s">
        <v>4095</v>
      </c>
      <c r="F1269" s="52" t="s">
        <v>4125</v>
      </c>
      <c r="G1269" s="52" t="s">
        <v>4126</v>
      </c>
    </row>
    <row r="1270" customFormat="false" ht="12.75" hidden="false" customHeight="true" outlineLevel="0" collapsed="false">
      <c r="D1270" s="51" t="n">
        <v>48011</v>
      </c>
      <c r="E1270" s="52" t="s">
        <v>4095</v>
      </c>
      <c r="F1270" s="52" t="s">
        <v>4127</v>
      </c>
      <c r="G1270" s="52" t="s">
        <v>4128</v>
      </c>
    </row>
    <row r="1271" customFormat="false" ht="12.75" hidden="false" customHeight="true" outlineLevel="0" collapsed="false">
      <c r="D1271" s="51" t="n">
        <v>48011</v>
      </c>
      <c r="E1271" s="52" t="s">
        <v>4095</v>
      </c>
      <c r="F1271" s="52" t="s">
        <v>4129</v>
      </c>
      <c r="G1271" s="52" t="s">
        <v>4130</v>
      </c>
    </row>
    <row r="1272" customFormat="false" ht="12.75" hidden="false" customHeight="true" outlineLevel="0" collapsed="false">
      <c r="D1272" s="51" t="n">
        <v>48011</v>
      </c>
      <c r="E1272" s="52" t="s">
        <v>4095</v>
      </c>
      <c r="F1272" s="52" t="s">
        <v>4131</v>
      </c>
      <c r="G1272" s="52" t="s">
        <v>4132</v>
      </c>
    </row>
    <row r="1273" customFormat="false" ht="12.75" hidden="false" customHeight="true" outlineLevel="0" collapsed="false">
      <c r="D1273" s="51" t="n">
        <v>48011</v>
      </c>
      <c r="E1273" s="52" t="s">
        <v>4095</v>
      </c>
      <c r="F1273" s="52" t="s">
        <v>4133</v>
      </c>
      <c r="G1273" s="52" t="s">
        <v>4134</v>
      </c>
    </row>
    <row r="1274" customFormat="false" ht="12.75" hidden="false" customHeight="true" outlineLevel="0" collapsed="false">
      <c r="D1274" s="51" t="n">
        <v>48011</v>
      </c>
      <c r="E1274" s="52" t="s">
        <v>4095</v>
      </c>
      <c r="F1274" s="52" t="s">
        <v>4135</v>
      </c>
      <c r="G1274" s="52" t="s">
        <v>4136</v>
      </c>
    </row>
    <row r="1275" customFormat="false" ht="12.75" hidden="false" customHeight="true" outlineLevel="0" collapsed="false">
      <c r="D1275" s="51" t="n">
        <v>48011</v>
      </c>
      <c r="E1275" s="52" t="s">
        <v>4095</v>
      </c>
      <c r="F1275" s="52" t="s">
        <v>4137</v>
      </c>
      <c r="G1275" s="52" t="s">
        <v>4138</v>
      </c>
    </row>
    <row r="1276" customFormat="false" ht="12.75" hidden="false" customHeight="true" outlineLevel="0" collapsed="false">
      <c r="D1276" s="51" t="n">
        <v>48011</v>
      </c>
      <c r="E1276" s="52" t="s">
        <v>4095</v>
      </c>
      <c r="F1276" s="52" t="s">
        <v>4139</v>
      </c>
      <c r="G1276" s="52" t="s">
        <v>4140</v>
      </c>
    </row>
    <row r="1277" customFormat="false" ht="12.75" hidden="false" customHeight="true" outlineLevel="0" collapsed="false">
      <c r="D1277" s="51" t="n">
        <v>48011</v>
      </c>
      <c r="E1277" s="52" t="s">
        <v>4095</v>
      </c>
      <c r="F1277" s="52" t="s">
        <v>4141</v>
      </c>
      <c r="G1277" s="52" t="s">
        <v>4142</v>
      </c>
    </row>
    <row r="1278" customFormat="false" ht="12.75" hidden="false" customHeight="true" outlineLevel="0" collapsed="false">
      <c r="D1278" s="51" t="n">
        <v>48011</v>
      </c>
      <c r="E1278" s="52" t="s">
        <v>4095</v>
      </c>
      <c r="F1278" s="52" t="s">
        <v>4143</v>
      </c>
      <c r="G1278" s="52" t="s">
        <v>4144</v>
      </c>
    </row>
    <row r="1279" customFormat="false" ht="12.75" hidden="false" customHeight="true" outlineLevel="0" collapsed="false">
      <c r="D1279" s="51" t="n">
        <v>48011</v>
      </c>
      <c r="E1279" s="52" t="s">
        <v>4095</v>
      </c>
      <c r="F1279" s="52" t="s">
        <v>4145</v>
      </c>
      <c r="G1279" s="52" t="s">
        <v>4146</v>
      </c>
    </row>
    <row r="1280" customFormat="false" ht="12.75" hidden="false" customHeight="true" outlineLevel="0" collapsed="false">
      <c r="D1280" s="51" t="n">
        <v>48011</v>
      </c>
      <c r="E1280" s="52" t="s">
        <v>4095</v>
      </c>
      <c r="F1280" s="52" t="s">
        <v>4147</v>
      </c>
      <c r="G1280" s="52" t="s">
        <v>4148</v>
      </c>
    </row>
    <row r="1281" customFormat="false" ht="12.75" hidden="false" customHeight="true" outlineLevel="0" collapsed="false">
      <c r="D1281" s="51" t="n">
        <v>48011</v>
      </c>
      <c r="E1281" s="52" t="s">
        <v>4095</v>
      </c>
      <c r="F1281" s="52" t="s">
        <v>4149</v>
      </c>
      <c r="G1281" s="52" t="s">
        <v>4150</v>
      </c>
    </row>
    <row r="1282" customFormat="false" ht="12.75" hidden="false" customHeight="true" outlineLevel="0" collapsed="false">
      <c r="D1282" s="51" t="n">
        <v>48011</v>
      </c>
      <c r="E1282" s="52" t="s">
        <v>4095</v>
      </c>
      <c r="F1282" s="52" t="s">
        <v>4151</v>
      </c>
      <c r="G1282" s="52" t="s">
        <v>4152</v>
      </c>
    </row>
    <row r="1283" customFormat="false" ht="12.75" hidden="false" customHeight="true" outlineLevel="0" collapsed="false">
      <c r="D1283" s="51" t="n">
        <v>48012</v>
      </c>
      <c r="E1283" s="52" t="s">
        <v>4153</v>
      </c>
      <c r="F1283" s="52" t="s">
        <v>4154</v>
      </c>
      <c r="G1283" s="52" t="s">
        <v>4155</v>
      </c>
    </row>
    <row r="1284" customFormat="false" ht="12.75" hidden="false" customHeight="true" outlineLevel="0" collapsed="false">
      <c r="D1284" s="51" t="n">
        <v>48012</v>
      </c>
      <c r="E1284" s="52" t="s">
        <v>4153</v>
      </c>
      <c r="F1284" s="52" t="s">
        <v>4156</v>
      </c>
      <c r="G1284" s="52" t="s">
        <v>4157</v>
      </c>
    </row>
    <row r="1285" customFormat="false" ht="12.75" hidden="false" customHeight="true" outlineLevel="0" collapsed="false">
      <c r="D1285" s="51" t="n">
        <v>48012</v>
      </c>
      <c r="E1285" s="52" t="s">
        <v>4153</v>
      </c>
      <c r="F1285" s="52" t="s">
        <v>4158</v>
      </c>
      <c r="G1285" s="52" t="s">
        <v>4159</v>
      </c>
    </row>
    <row r="1286" customFormat="false" ht="12.75" hidden="false" customHeight="true" outlineLevel="0" collapsed="false">
      <c r="D1286" s="51" t="n">
        <v>48012</v>
      </c>
      <c r="E1286" s="52" t="s">
        <v>4153</v>
      </c>
      <c r="F1286" s="52" t="s">
        <v>4160</v>
      </c>
      <c r="G1286" s="52" t="s">
        <v>4161</v>
      </c>
    </row>
    <row r="1287" customFormat="false" ht="12.75" hidden="false" customHeight="true" outlineLevel="0" collapsed="false">
      <c r="D1287" s="51" t="n">
        <v>48012</v>
      </c>
      <c r="E1287" s="52" t="s">
        <v>4153</v>
      </c>
      <c r="F1287" s="52" t="s">
        <v>4162</v>
      </c>
      <c r="G1287" s="52" t="s">
        <v>4163</v>
      </c>
    </row>
    <row r="1288" customFormat="false" ht="12.75" hidden="false" customHeight="true" outlineLevel="0" collapsed="false">
      <c r="D1288" s="51" t="n">
        <v>48012</v>
      </c>
      <c r="E1288" s="52" t="s">
        <v>4153</v>
      </c>
      <c r="F1288" s="52" t="s">
        <v>4164</v>
      </c>
      <c r="G1288" s="52" t="s">
        <v>4165</v>
      </c>
    </row>
    <row r="1289" customFormat="false" ht="12.75" hidden="false" customHeight="true" outlineLevel="0" collapsed="false">
      <c r="D1289" s="51" t="n">
        <v>48012</v>
      </c>
      <c r="E1289" s="52" t="s">
        <v>4153</v>
      </c>
      <c r="F1289" s="52" t="s">
        <v>4166</v>
      </c>
      <c r="G1289" s="52" t="s">
        <v>4167</v>
      </c>
    </row>
    <row r="1290" customFormat="false" ht="12.75" hidden="false" customHeight="true" outlineLevel="0" collapsed="false">
      <c r="D1290" s="51" t="n">
        <v>48012</v>
      </c>
      <c r="E1290" s="52" t="s">
        <v>4153</v>
      </c>
      <c r="F1290" s="52" t="s">
        <v>4168</v>
      </c>
      <c r="G1290" s="52" t="s">
        <v>4169</v>
      </c>
    </row>
    <row r="1291" customFormat="false" ht="12.75" hidden="false" customHeight="true" outlineLevel="0" collapsed="false">
      <c r="D1291" s="51" t="n">
        <v>48012</v>
      </c>
      <c r="E1291" s="52" t="s">
        <v>4153</v>
      </c>
      <c r="F1291" s="52" t="s">
        <v>4170</v>
      </c>
      <c r="G1291" s="52" t="s">
        <v>4171</v>
      </c>
    </row>
    <row r="1292" customFormat="false" ht="12.75" hidden="false" customHeight="true" outlineLevel="0" collapsed="false">
      <c r="D1292" s="51" t="n">
        <v>48012</v>
      </c>
      <c r="E1292" s="52" t="s">
        <v>4153</v>
      </c>
      <c r="F1292" s="52" t="s">
        <v>4172</v>
      </c>
      <c r="G1292" s="52" t="s">
        <v>4173</v>
      </c>
    </row>
    <row r="1293" customFormat="false" ht="12.75" hidden="false" customHeight="true" outlineLevel="0" collapsed="false">
      <c r="D1293" s="51" t="n">
        <v>48012</v>
      </c>
      <c r="E1293" s="52" t="s">
        <v>4153</v>
      </c>
      <c r="F1293" s="52" t="s">
        <v>4174</v>
      </c>
      <c r="G1293" s="52" t="s">
        <v>3155</v>
      </c>
    </row>
    <row r="1294" customFormat="false" ht="12.75" hidden="false" customHeight="true" outlineLevel="0" collapsed="false">
      <c r="D1294" s="51" t="n">
        <v>48012</v>
      </c>
      <c r="E1294" s="52" t="s">
        <v>4153</v>
      </c>
      <c r="F1294" s="52" t="s">
        <v>4175</v>
      </c>
      <c r="G1294" s="52" t="s">
        <v>4176</v>
      </c>
    </row>
    <row r="1295" customFormat="false" ht="12.75" hidden="false" customHeight="true" outlineLevel="0" collapsed="false">
      <c r="D1295" s="51" t="n">
        <v>48012</v>
      </c>
      <c r="E1295" s="52" t="s">
        <v>4153</v>
      </c>
      <c r="F1295" s="52" t="s">
        <v>4177</v>
      </c>
      <c r="G1295" s="52" t="s">
        <v>4178</v>
      </c>
    </row>
    <row r="1296" customFormat="false" ht="12.75" hidden="false" customHeight="true" outlineLevel="0" collapsed="false">
      <c r="D1296" s="51" t="n">
        <v>48012</v>
      </c>
      <c r="E1296" s="52" t="s">
        <v>4153</v>
      </c>
      <c r="F1296" s="52" t="s">
        <v>4179</v>
      </c>
      <c r="G1296" s="52" t="s">
        <v>4180</v>
      </c>
    </row>
    <row r="1297" customFormat="false" ht="12.75" hidden="false" customHeight="true" outlineLevel="0" collapsed="false">
      <c r="D1297" s="51" t="n">
        <v>48012</v>
      </c>
      <c r="E1297" s="52" t="s">
        <v>4153</v>
      </c>
      <c r="F1297" s="52" t="s">
        <v>4181</v>
      </c>
      <c r="G1297" s="52" t="s">
        <v>4182</v>
      </c>
    </row>
    <row r="1298" customFormat="false" ht="12.75" hidden="false" customHeight="true" outlineLevel="0" collapsed="false">
      <c r="D1298" s="51" t="n">
        <v>48012</v>
      </c>
      <c r="E1298" s="52" t="s">
        <v>4153</v>
      </c>
      <c r="F1298" s="52" t="s">
        <v>4183</v>
      </c>
      <c r="G1298" s="52" t="s">
        <v>2276</v>
      </c>
    </row>
    <row r="1299" customFormat="false" ht="12.75" hidden="false" customHeight="true" outlineLevel="0" collapsed="false">
      <c r="D1299" s="51" t="n">
        <v>48012</v>
      </c>
      <c r="E1299" s="52" t="s">
        <v>4153</v>
      </c>
      <c r="F1299" s="52" t="s">
        <v>4184</v>
      </c>
      <c r="G1299" s="52" t="s">
        <v>4185</v>
      </c>
    </row>
    <row r="1300" customFormat="false" ht="12.75" hidden="false" customHeight="true" outlineLevel="0" collapsed="false">
      <c r="D1300" s="51" t="n">
        <v>48012</v>
      </c>
      <c r="E1300" s="52" t="s">
        <v>4153</v>
      </c>
      <c r="F1300" s="52" t="s">
        <v>4186</v>
      </c>
      <c r="G1300" s="52" t="s">
        <v>4187</v>
      </c>
    </row>
    <row r="1301" customFormat="false" ht="12.75" hidden="false" customHeight="true" outlineLevel="0" collapsed="false">
      <c r="D1301" s="51" t="n">
        <v>48012</v>
      </c>
      <c r="E1301" s="52" t="s">
        <v>4153</v>
      </c>
      <c r="F1301" s="52" t="s">
        <v>4188</v>
      </c>
      <c r="G1301" s="52" t="s">
        <v>4189</v>
      </c>
    </row>
    <row r="1302" customFormat="false" ht="12.75" hidden="false" customHeight="true" outlineLevel="0" collapsed="false">
      <c r="D1302" s="51" t="n">
        <v>48012</v>
      </c>
      <c r="E1302" s="52" t="s">
        <v>4153</v>
      </c>
      <c r="F1302" s="52" t="s">
        <v>4190</v>
      </c>
      <c r="G1302" s="52" t="s">
        <v>4191</v>
      </c>
    </row>
    <row r="1303" customFormat="false" ht="12.75" hidden="false" customHeight="true" outlineLevel="0" collapsed="false">
      <c r="D1303" s="51" t="n">
        <v>48012</v>
      </c>
      <c r="E1303" s="52" t="s">
        <v>4153</v>
      </c>
      <c r="F1303" s="52" t="s">
        <v>4192</v>
      </c>
      <c r="G1303" s="52" t="s">
        <v>4193</v>
      </c>
    </row>
    <row r="1304" customFormat="false" ht="12.75" hidden="false" customHeight="true" outlineLevel="0" collapsed="false">
      <c r="D1304" s="51" t="n">
        <v>48012</v>
      </c>
      <c r="E1304" s="52" t="s">
        <v>4153</v>
      </c>
      <c r="F1304" s="52" t="s">
        <v>4194</v>
      </c>
      <c r="G1304" s="52" t="s">
        <v>4195</v>
      </c>
    </row>
    <row r="1305" customFormat="false" ht="12.75" hidden="false" customHeight="true" outlineLevel="0" collapsed="false">
      <c r="D1305" s="51" t="n">
        <v>48012</v>
      </c>
      <c r="E1305" s="52" t="s">
        <v>4153</v>
      </c>
      <c r="F1305" s="52" t="s">
        <v>4196</v>
      </c>
      <c r="G1305" s="52" t="s">
        <v>2505</v>
      </c>
    </row>
    <row r="1306" customFormat="false" ht="12.75" hidden="false" customHeight="true" outlineLevel="0" collapsed="false">
      <c r="D1306" s="51" t="n">
        <v>48012</v>
      </c>
      <c r="E1306" s="52" t="s">
        <v>4153</v>
      </c>
      <c r="F1306" s="52" t="s">
        <v>4197</v>
      </c>
      <c r="G1306" s="52" t="s">
        <v>2880</v>
      </c>
    </row>
    <row r="1307" customFormat="false" ht="12.75" hidden="false" customHeight="true" outlineLevel="0" collapsed="false">
      <c r="D1307" s="51" t="n">
        <v>48012</v>
      </c>
      <c r="E1307" s="52" t="s">
        <v>4153</v>
      </c>
      <c r="F1307" s="52" t="s">
        <v>4198</v>
      </c>
      <c r="G1307" s="52" t="s">
        <v>4199</v>
      </c>
    </row>
    <row r="1308" customFormat="false" ht="12.75" hidden="false" customHeight="true" outlineLevel="0" collapsed="false">
      <c r="D1308" s="51" t="n">
        <v>48012</v>
      </c>
      <c r="E1308" s="52" t="s">
        <v>4153</v>
      </c>
      <c r="F1308" s="52" t="s">
        <v>4200</v>
      </c>
      <c r="G1308" s="52" t="s">
        <v>4201</v>
      </c>
    </row>
    <row r="1309" customFormat="false" ht="12.75" hidden="false" customHeight="true" outlineLevel="0" collapsed="false">
      <c r="D1309" s="51" t="n">
        <v>48012</v>
      </c>
      <c r="E1309" s="52" t="s">
        <v>4153</v>
      </c>
      <c r="F1309" s="52" t="s">
        <v>4202</v>
      </c>
      <c r="G1309" s="52" t="s">
        <v>4203</v>
      </c>
    </row>
    <row r="1310" customFormat="false" ht="12.75" hidden="false" customHeight="true" outlineLevel="0" collapsed="false">
      <c r="D1310" s="51" t="n">
        <v>48012</v>
      </c>
      <c r="E1310" s="52" t="s">
        <v>4153</v>
      </c>
      <c r="F1310" s="52" t="s">
        <v>4204</v>
      </c>
      <c r="G1310" s="52" t="s">
        <v>4205</v>
      </c>
    </row>
    <row r="1311" customFormat="false" ht="12.75" hidden="false" customHeight="true" outlineLevel="0" collapsed="false">
      <c r="D1311" s="51" t="n">
        <v>52008</v>
      </c>
      <c r="E1311" s="52" t="s">
        <v>4206</v>
      </c>
      <c r="F1311" s="52" t="s">
        <v>4207</v>
      </c>
      <c r="G1311" s="52" t="s">
        <v>4208</v>
      </c>
    </row>
    <row r="1312" customFormat="false" ht="12.75" hidden="false" customHeight="true" outlineLevel="0" collapsed="false">
      <c r="D1312" s="51" t="n">
        <v>52008</v>
      </c>
      <c r="E1312" s="52" t="s">
        <v>4206</v>
      </c>
      <c r="F1312" s="52" t="s">
        <v>4209</v>
      </c>
      <c r="G1312" s="52" t="s">
        <v>4210</v>
      </c>
    </row>
    <row r="1313" customFormat="false" ht="12.75" hidden="false" customHeight="true" outlineLevel="0" collapsed="false">
      <c r="D1313" s="51" t="n">
        <v>52008</v>
      </c>
      <c r="E1313" s="52" t="s">
        <v>4206</v>
      </c>
      <c r="F1313" s="52" t="s">
        <v>4211</v>
      </c>
      <c r="G1313" s="52" t="s">
        <v>4212</v>
      </c>
    </row>
    <row r="1314" customFormat="false" ht="12.75" hidden="false" customHeight="true" outlineLevel="0" collapsed="false">
      <c r="D1314" s="51" t="n">
        <v>52008</v>
      </c>
      <c r="E1314" s="52" t="s">
        <v>4206</v>
      </c>
      <c r="F1314" s="52" t="s">
        <v>4213</v>
      </c>
      <c r="G1314" s="52" t="s">
        <v>4214</v>
      </c>
    </row>
    <row r="1315" customFormat="false" ht="12.75" hidden="false" customHeight="true" outlineLevel="0" collapsed="false">
      <c r="D1315" s="51" t="n">
        <v>52008</v>
      </c>
      <c r="E1315" s="52" t="s">
        <v>4206</v>
      </c>
      <c r="F1315" s="52" t="s">
        <v>4215</v>
      </c>
      <c r="G1315" s="52" t="s">
        <v>4216</v>
      </c>
    </row>
    <row r="1316" customFormat="false" ht="12.75" hidden="false" customHeight="true" outlineLevel="0" collapsed="false">
      <c r="D1316" s="51" t="n">
        <v>52008</v>
      </c>
      <c r="E1316" s="52" t="s">
        <v>4206</v>
      </c>
      <c r="F1316" s="52" t="s">
        <v>4217</v>
      </c>
      <c r="G1316" s="52" t="s">
        <v>4218</v>
      </c>
    </row>
    <row r="1317" customFormat="false" ht="12.75" hidden="false" customHeight="true" outlineLevel="0" collapsed="false">
      <c r="D1317" s="51" t="n">
        <v>52009</v>
      </c>
      <c r="E1317" s="52" t="s">
        <v>4219</v>
      </c>
      <c r="F1317" s="52" t="s">
        <v>4220</v>
      </c>
      <c r="G1317" s="52" t="s">
        <v>4221</v>
      </c>
    </row>
    <row r="1318" customFormat="false" ht="12.75" hidden="false" customHeight="true" outlineLevel="0" collapsed="false">
      <c r="D1318" s="51" t="n">
        <v>52009</v>
      </c>
      <c r="E1318" s="52" t="s">
        <v>4219</v>
      </c>
      <c r="F1318" s="52" t="s">
        <v>4222</v>
      </c>
      <c r="G1318" s="52" t="s">
        <v>4223</v>
      </c>
    </row>
    <row r="1319" customFormat="false" ht="12.75" hidden="false" customHeight="true" outlineLevel="0" collapsed="false">
      <c r="D1319" s="51" t="n">
        <v>50012</v>
      </c>
      <c r="E1319" s="52" t="s">
        <v>4224</v>
      </c>
      <c r="F1319" s="52" t="s">
        <v>4225</v>
      </c>
      <c r="G1319" s="52" t="s">
        <v>4226</v>
      </c>
    </row>
    <row r="1320" customFormat="false" ht="12.75" hidden="false" customHeight="true" outlineLevel="0" collapsed="false">
      <c r="D1320" s="51" t="n">
        <v>50012</v>
      </c>
      <c r="E1320" s="52" t="s">
        <v>4224</v>
      </c>
      <c r="F1320" s="52" t="s">
        <v>4227</v>
      </c>
      <c r="G1320" s="52" t="s">
        <v>4228</v>
      </c>
    </row>
    <row r="1321" customFormat="false" ht="12.75" hidden="false" customHeight="true" outlineLevel="0" collapsed="false">
      <c r="D1321" s="51" t="n">
        <v>50012</v>
      </c>
      <c r="E1321" s="52" t="s">
        <v>4224</v>
      </c>
      <c r="F1321" s="52" t="s">
        <v>4229</v>
      </c>
      <c r="G1321" s="52" t="s">
        <v>4230</v>
      </c>
    </row>
    <row r="1322" customFormat="false" ht="12.75" hidden="false" customHeight="true" outlineLevel="0" collapsed="false">
      <c r="D1322" s="51" t="n">
        <v>50012</v>
      </c>
      <c r="E1322" s="52" t="s">
        <v>4224</v>
      </c>
      <c r="F1322" s="52" t="s">
        <v>4231</v>
      </c>
      <c r="G1322" s="52" t="s">
        <v>4232</v>
      </c>
    </row>
    <row r="1323" customFormat="false" ht="12.75" hidden="false" customHeight="true" outlineLevel="0" collapsed="false">
      <c r="D1323" s="51" t="n">
        <v>50012</v>
      </c>
      <c r="E1323" s="52" t="s">
        <v>4224</v>
      </c>
      <c r="F1323" s="52" t="s">
        <v>4233</v>
      </c>
      <c r="G1323" s="52" t="s">
        <v>4234</v>
      </c>
    </row>
    <row r="1324" customFormat="false" ht="12.75" hidden="false" customHeight="true" outlineLevel="0" collapsed="false">
      <c r="D1324" s="51" t="n">
        <v>50012</v>
      </c>
      <c r="E1324" s="52" t="s">
        <v>4224</v>
      </c>
      <c r="F1324" s="52" t="s">
        <v>4235</v>
      </c>
      <c r="G1324" s="52" t="s">
        <v>4236</v>
      </c>
    </row>
    <row r="1325" customFormat="false" ht="12.75" hidden="false" customHeight="true" outlineLevel="0" collapsed="false">
      <c r="D1325" s="51" t="n">
        <v>50012</v>
      </c>
      <c r="E1325" s="52" t="s">
        <v>4224</v>
      </c>
      <c r="F1325" s="52" t="s">
        <v>4237</v>
      </c>
      <c r="G1325" s="52" t="s">
        <v>4238</v>
      </c>
    </row>
    <row r="1326" customFormat="false" ht="12.75" hidden="false" customHeight="true" outlineLevel="0" collapsed="false">
      <c r="D1326" s="51" t="n">
        <v>50012</v>
      </c>
      <c r="E1326" s="52" t="s">
        <v>4224</v>
      </c>
      <c r="F1326" s="52" t="s">
        <v>4239</v>
      </c>
      <c r="G1326" s="52" t="s">
        <v>4240</v>
      </c>
    </row>
    <row r="1327" customFormat="false" ht="12.75" hidden="false" customHeight="true" outlineLevel="0" collapsed="false">
      <c r="D1327" s="51" t="n">
        <v>47022</v>
      </c>
      <c r="E1327" s="52" t="s">
        <v>4241</v>
      </c>
      <c r="F1327" s="52" t="s">
        <v>4242</v>
      </c>
      <c r="G1327" s="52" t="s">
        <v>4243</v>
      </c>
    </row>
    <row r="1328" customFormat="false" ht="12.75" hidden="false" customHeight="true" outlineLevel="0" collapsed="false">
      <c r="D1328" s="51" t="n">
        <v>47022</v>
      </c>
      <c r="E1328" s="52" t="s">
        <v>4241</v>
      </c>
      <c r="F1328" s="52" t="s">
        <v>4244</v>
      </c>
      <c r="G1328" s="52" t="s">
        <v>3363</v>
      </c>
    </row>
    <row r="1329" customFormat="false" ht="12.75" hidden="false" customHeight="true" outlineLevel="0" collapsed="false">
      <c r="D1329" s="51" t="n">
        <v>47022</v>
      </c>
      <c r="E1329" s="52" t="s">
        <v>4241</v>
      </c>
      <c r="F1329" s="52" t="s">
        <v>4245</v>
      </c>
      <c r="G1329" s="52" t="s">
        <v>4246</v>
      </c>
    </row>
    <row r="1330" customFormat="false" ht="12.75" hidden="false" customHeight="true" outlineLevel="0" collapsed="false">
      <c r="D1330" s="51" t="n">
        <v>47022</v>
      </c>
      <c r="E1330" s="52" t="s">
        <v>4241</v>
      </c>
      <c r="F1330" s="52" t="s">
        <v>4247</v>
      </c>
      <c r="G1330" s="52" t="s">
        <v>4248</v>
      </c>
    </row>
    <row r="1331" customFormat="false" ht="12.75" hidden="false" customHeight="true" outlineLevel="0" collapsed="false">
      <c r="D1331" s="51" t="n">
        <v>47022</v>
      </c>
      <c r="E1331" s="52" t="s">
        <v>4241</v>
      </c>
      <c r="F1331" s="52" t="s">
        <v>4249</v>
      </c>
      <c r="G1331" s="52" t="s">
        <v>4250</v>
      </c>
    </row>
    <row r="1332" customFormat="false" ht="12.75" hidden="false" customHeight="true" outlineLevel="0" collapsed="false">
      <c r="D1332" s="51" t="n">
        <v>47022</v>
      </c>
      <c r="E1332" s="52" t="s">
        <v>4241</v>
      </c>
      <c r="F1332" s="52" t="s">
        <v>4251</v>
      </c>
      <c r="G1332" s="52" t="s">
        <v>3630</v>
      </c>
    </row>
    <row r="1333" customFormat="false" ht="12.75" hidden="false" customHeight="true" outlineLevel="0" collapsed="false">
      <c r="D1333" s="51" t="n">
        <v>47022</v>
      </c>
      <c r="E1333" s="52" t="s">
        <v>4241</v>
      </c>
      <c r="F1333" s="52" t="s">
        <v>4252</v>
      </c>
      <c r="G1333" s="52" t="s">
        <v>1683</v>
      </c>
    </row>
    <row r="1334" customFormat="false" ht="12.75" hidden="false" customHeight="true" outlineLevel="0" collapsed="false">
      <c r="D1334" s="51" t="n">
        <v>47022</v>
      </c>
      <c r="E1334" s="52" t="s">
        <v>4241</v>
      </c>
      <c r="F1334" s="52" t="s">
        <v>4253</v>
      </c>
      <c r="G1334" s="52" t="s">
        <v>4254</v>
      </c>
    </row>
    <row r="1335" customFormat="false" ht="12.75" hidden="false" customHeight="true" outlineLevel="0" collapsed="false">
      <c r="D1335" s="51" t="n">
        <v>51014</v>
      </c>
      <c r="E1335" s="52" t="s">
        <v>4255</v>
      </c>
      <c r="F1335" s="52" t="s">
        <v>4256</v>
      </c>
      <c r="G1335" s="52" t="s">
        <v>4257</v>
      </c>
    </row>
    <row r="1336" customFormat="false" ht="12.75" hidden="false" customHeight="true" outlineLevel="0" collapsed="false">
      <c r="D1336" s="51" t="n">
        <v>51014</v>
      </c>
      <c r="E1336" s="52" t="s">
        <v>4255</v>
      </c>
      <c r="F1336" s="52" t="s">
        <v>4258</v>
      </c>
      <c r="G1336" s="52" t="s">
        <v>4259</v>
      </c>
    </row>
    <row r="1337" customFormat="false" ht="12.75" hidden="false" customHeight="true" outlineLevel="0" collapsed="false">
      <c r="D1337" s="51" t="n">
        <v>51014</v>
      </c>
      <c r="E1337" s="52" t="s">
        <v>4255</v>
      </c>
      <c r="F1337" s="52" t="s">
        <v>4260</v>
      </c>
      <c r="G1337" s="52" t="s">
        <v>4261</v>
      </c>
    </row>
    <row r="1338" customFormat="false" ht="12.75" hidden="false" customHeight="true" outlineLevel="0" collapsed="false">
      <c r="D1338" s="51" t="n">
        <v>51014</v>
      </c>
      <c r="E1338" s="52" t="s">
        <v>4255</v>
      </c>
      <c r="F1338" s="52" t="s">
        <v>4262</v>
      </c>
      <c r="G1338" s="52" t="s">
        <v>4263</v>
      </c>
    </row>
    <row r="1339" customFormat="false" ht="12.75" hidden="false" customHeight="true" outlineLevel="0" collapsed="false">
      <c r="D1339" s="51" t="n">
        <v>51014</v>
      </c>
      <c r="E1339" s="52" t="s">
        <v>4255</v>
      </c>
      <c r="F1339" s="52" t="s">
        <v>4264</v>
      </c>
      <c r="G1339" s="52" t="s">
        <v>4265</v>
      </c>
    </row>
    <row r="1340" customFormat="false" ht="12.75" hidden="false" customHeight="true" outlineLevel="0" collapsed="false">
      <c r="D1340" s="51" t="n">
        <v>51014</v>
      </c>
      <c r="E1340" s="52" t="s">
        <v>4255</v>
      </c>
      <c r="F1340" s="52" t="s">
        <v>4266</v>
      </c>
      <c r="G1340" s="52" t="s">
        <v>4267</v>
      </c>
    </row>
    <row r="1341" customFormat="false" ht="12.75" hidden="false" customHeight="true" outlineLevel="0" collapsed="false">
      <c r="D1341" s="51" t="n">
        <v>52010</v>
      </c>
      <c r="E1341" s="52" t="s">
        <v>4268</v>
      </c>
      <c r="F1341" s="52" t="s">
        <v>4269</v>
      </c>
      <c r="G1341" s="52" t="s">
        <v>4270</v>
      </c>
    </row>
    <row r="1342" customFormat="false" ht="12.75" hidden="false" customHeight="true" outlineLevel="0" collapsed="false">
      <c r="D1342" s="51" t="n">
        <v>52010</v>
      </c>
      <c r="E1342" s="52" t="s">
        <v>4268</v>
      </c>
      <c r="F1342" s="52" t="s">
        <v>4271</v>
      </c>
      <c r="G1342" s="52" t="s">
        <v>3575</v>
      </c>
    </row>
    <row r="1343" customFormat="false" ht="12.75" hidden="false" customHeight="true" outlineLevel="0" collapsed="false">
      <c r="D1343" s="51" t="n">
        <v>52010</v>
      </c>
      <c r="E1343" s="52" t="s">
        <v>4268</v>
      </c>
      <c r="F1343" s="52" t="s">
        <v>4272</v>
      </c>
      <c r="G1343" s="52" t="s">
        <v>4273</v>
      </c>
    </row>
    <row r="1344" customFormat="false" ht="12.75" hidden="false" customHeight="true" outlineLevel="0" collapsed="false">
      <c r="D1344" s="51" t="n">
        <v>52010</v>
      </c>
      <c r="E1344" s="52" t="s">
        <v>4268</v>
      </c>
      <c r="F1344" s="52" t="s">
        <v>4274</v>
      </c>
      <c r="G1344" s="52" t="s">
        <v>4275</v>
      </c>
    </row>
    <row r="1345" customFormat="false" ht="12.75" hidden="false" customHeight="true" outlineLevel="0" collapsed="false">
      <c r="D1345" s="51" t="n">
        <v>52010</v>
      </c>
      <c r="E1345" s="52" t="s">
        <v>4268</v>
      </c>
      <c r="F1345" s="52" t="s">
        <v>4276</v>
      </c>
      <c r="G1345" s="52" t="s">
        <v>4277</v>
      </c>
    </row>
    <row r="1346" customFormat="false" ht="12.75" hidden="false" customHeight="true" outlineLevel="0" collapsed="false">
      <c r="D1346" s="51" t="n">
        <v>52010</v>
      </c>
      <c r="E1346" s="52" t="s">
        <v>4268</v>
      </c>
      <c r="F1346" s="52" t="s">
        <v>4278</v>
      </c>
      <c r="G1346" s="52" t="s">
        <v>4279</v>
      </c>
    </row>
    <row r="1347" customFormat="false" ht="12.75" hidden="false" customHeight="true" outlineLevel="0" collapsed="false">
      <c r="D1347" s="51" t="n">
        <v>52010</v>
      </c>
      <c r="E1347" s="52" t="s">
        <v>4268</v>
      </c>
      <c r="F1347" s="52" t="s">
        <v>4280</v>
      </c>
      <c r="G1347" s="52" t="s">
        <v>4281</v>
      </c>
    </row>
    <row r="1348" customFormat="false" ht="12.75" hidden="false" customHeight="true" outlineLevel="0" collapsed="false">
      <c r="D1348" s="51" t="n">
        <v>52010</v>
      </c>
      <c r="E1348" s="52" t="s">
        <v>4268</v>
      </c>
      <c r="F1348" s="52" t="s">
        <v>4282</v>
      </c>
      <c r="G1348" s="52" t="s">
        <v>4283</v>
      </c>
    </row>
    <row r="1349" customFormat="false" ht="12.75" hidden="false" customHeight="true" outlineLevel="0" collapsed="false">
      <c r="D1349" s="51" t="n">
        <v>52010</v>
      </c>
      <c r="E1349" s="52" t="s">
        <v>4268</v>
      </c>
      <c r="F1349" s="52" t="s">
        <v>4284</v>
      </c>
      <c r="G1349" s="52" t="s">
        <v>4285</v>
      </c>
    </row>
    <row r="1350" customFormat="false" ht="12.75" hidden="false" customHeight="true" outlineLevel="0" collapsed="false">
      <c r="D1350" s="51" t="n">
        <v>52010</v>
      </c>
      <c r="E1350" s="52" t="s">
        <v>4268</v>
      </c>
      <c r="F1350" s="52" t="s">
        <v>4286</v>
      </c>
      <c r="G1350" s="52" t="s">
        <v>4287</v>
      </c>
    </row>
    <row r="1351" customFormat="false" ht="12.75" hidden="false" customHeight="true" outlineLevel="0" collapsed="false">
      <c r="D1351" s="51" t="n">
        <v>52010</v>
      </c>
      <c r="E1351" s="52" t="s">
        <v>4268</v>
      </c>
      <c r="F1351" s="52" t="s">
        <v>4288</v>
      </c>
      <c r="G1351" s="52" t="s">
        <v>4289</v>
      </c>
    </row>
    <row r="1352" customFormat="false" ht="12.75" hidden="false" customHeight="true" outlineLevel="0" collapsed="false">
      <c r="D1352" s="51" t="n">
        <v>52010</v>
      </c>
      <c r="E1352" s="52" t="s">
        <v>4268</v>
      </c>
      <c r="F1352" s="52" t="s">
        <v>4290</v>
      </c>
      <c r="G1352" s="52" t="s">
        <v>4291</v>
      </c>
    </row>
    <row r="1353" customFormat="false" ht="12.75" hidden="false" customHeight="true" outlineLevel="0" collapsed="false">
      <c r="D1353" s="51" t="n">
        <v>52010</v>
      </c>
      <c r="E1353" s="52" t="s">
        <v>4268</v>
      </c>
      <c r="F1353" s="52" t="s">
        <v>4292</v>
      </c>
      <c r="G1353" s="52" t="s">
        <v>3460</v>
      </c>
    </row>
    <row r="1354" customFormat="false" ht="12.75" hidden="false" customHeight="true" outlineLevel="0" collapsed="false">
      <c r="D1354" s="51" t="n">
        <v>52011</v>
      </c>
      <c r="E1354" s="52" t="s">
        <v>4293</v>
      </c>
      <c r="F1354" s="52" t="s">
        <v>4294</v>
      </c>
      <c r="G1354" s="52" t="s">
        <v>4295</v>
      </c>
    </row>
    <row r="1355" customFormat="false" ht="12.75" hidden="false" customHeight="true" outlineLevel="0" collapsed="false">
      <c r="D1355" s="51" t="n">
        <v>52011</v>
      </c>
      <c r="E1355" s="52" t="s">
        <v>4293</v>
      </c>
      <c r="F1355" s="52" t="s">
        <v>4296</v>
      </c>
      <c r="G1355" s="52" t="s">
        <v>4297</v>
      </c>
    </row>
    <row r="1356" customFormat="false" ht="12.75" hidden="false" customHeight="true" outlineLevel="0" collapsed="false">
      <c r="D1356" s="51" t="n">
        <v>52011</v>
      </c>
      <c r="E1356" s="52" t="s">
        <v>4293</v>
      </c>
      <c r="F1356" s="52" t="s">
        <v>4298</v>
      </c>
      <c r="G1356" s="52" t="s">
        <v>4299</v>
      </c>
    </row>
    <row r="1357" customFormat="false" ht="12.75" hidden="false" customHeight="true" outlineLevel="0" collapsed="false">
      <c r="D1357" s="51" t="n">
        <v>52011</v>
      </c>
      <c r="E1357" s="52" t="s">
        <v>4293</v>
      </c>
      <c r="F1357" s="52" t="s">
        <v>4300</v>
      </c>
      <c r="G1357" s="52" t="s">
        <v>4301</v>
      </c>
    </row>
    <row r="1358" customFormat="false" ht="12.75" hidden="false" customHeight="true" outlineLevel="0" collapsed="false">
      <c r="D1358" s="51" t="n">
        <v>52011</v>
      </c>
      <c r="E1358" s="52" t="s">
        <v>4293</v>
      </c>
      <c r="F1358" s="52" t="s">
        <v>4302</v>
      </c>
      <c r="G1358" s="52" t="s">
        <v>4303</v>
      </c>
    </row>
    <row r="1359" customFormat="false" ht="12.75" hidden="false" customHeight="true" outlineLevel="0" collapsed="false">
      <c r="D1359" s="51" t="n">
        <v>52011</v>
      </c>
      <c r="E1359" s="52" t="s">
        <v>4293</v>
      </c>
      <c r="F1359" s="52" t="s">
        <v>4304</v>
      </c>
      <c r="G1359" s="52" t="s">
        <v>4305</v>
      </c>
    </row>
    <row r="1360" customFormat="false" ht="12.75" hidden="false" customHeight="true" outlineLevel="0" collapsed="false">
      <c r="D1360" s="51" t="n">
        <v>52011</v>
      </c>
      <c r="E1360" s="52" t="s">
        <v>4293</v>
      </c>
      <c r="F1360" s="52" t="s">
        <v>4306</v>
      </c>
      <c r="G1360" s="52" t="s">
        <v>4307</v>
      </c>
    </row>
    <row r="1361" customFormat="false" ht="12.75" hidden="false" customHeight="true" outlineLevel="0" collapsed="false">
      <c r="D1361" s="51" t="n">
        <v>52011</v>
      </c>
      <c r="E1361" s="52" t="s">
        <v>4293</v>
      </c>
      <c r="F1361" s="52" t="s">
        <v>4308</v>
      </c>
      <c r="G1361" s="52" t="s">
        <v>4309</v>
      </c>
    </row>
    <row r="1362" customFormat="false" ht="12.75" hidden="false" customHeight="true" outlineLevel="0" collapsed="false">
      <c r="D1362" s="51" t="n">
        <v>52011</v>
      </c>
      <c r="E1362" s="52" t="s">
        <v>4293</v>
      </c>
      <c r="F1362" s="52" t="s">
        <v>4310</v>
      </c>
      <c r="G1362" s="52" t="s">
        <v>4311</v>
      </c>
    </row>
    <row r="1363" customFormat="false" ht="12.75" hidden="false" customHeight="true" outlineLevel="0" collapsed="false">
      <c r="D1363" s="51" t="n">
        <v>52011</v>
      </c>
      <c r="E1363" s="52" t="s">
        <v>4293</v>
      </c>
      <c r="F1363" s="52" t="s">
        <v>4312</v>
      </c>
      <c r="G1363" s="52" t="s">
        <v>4313</v>
      </c>
    </row>
    <row r="1364" customFormat="false" ht="12.75" hidden="false" customHeight="true" outlineLevel="0" collapsed="false">
      <c r="D1364" s="51" t="n">
        <v>52011</v>
      </c>
      <c r="E1364" s="52" t="s">
        <v>4293</v>
      </c>
      <c r="F1364" s="52" t="s">
        <v>4314</v>
      </c>
      <c r="G1364" s="52" t="s">
        <v>4315</v>
      </c>
    </row>
    <row r="1365" customFormat="false" ht="12.75" hidden="false" customHeight="true" outlineLevel="0" collapsed="false">
      <c r="D1365" s="51" t="n">
        <v>52011</v>
      </c>
      <c r="E1365" s="52" t="s">
        <v>4293</v>
      </c>
      <c r="F1365" s="52" t="s">
        <v>4316</v>
      </c>
      <c r="G1365" s="52" t="s">
        <v>4317</v>
      </c>
    </row>
    <row r="1366" customFormat="false" ht="12.75" hidden="false" customHeight="true" outlineLevel="0" collapsed="false">
      <c r="D1366" s="51" t="n">
        <v>52011</v>
      </c>
      <c r="E1366" s="52" t="s">
        <v>4293</v>
      </c>
      <c r="F1366" s="52" t="s">
        <v>4318</v>
      </c>
      <c r="G1366" s="52" t="s">
        <v>4319</v>
      </c>
    </row>
    <row r="1367" customFormat="false" ht="12.75" hidden="false" customHeight="true" outlineLevel="0" collapsed="false">
      <c r="D1367" s="51" t="n">
        <v>52011</v>
      </c>
      <c r="E1367" s="52" t="s">
        <v>4293</v>
      </c>
      <c r="F1367" s="52" t="s">
        <v>4320</v>
      </c>
      <c r="G1367" s="52" t="s">
        <v>4321</v>
      </c>
    </row>
    <row r="1368" customFormat="false" ht="12.75" hidden="false" customHeight="true" outlineLevel="0" collapsed="false">
      <c r="D1368" s="51" t="n">
        <v>52011</v>
      </c>
      <c r="E1368" s="52" t="s">
        <v>4293</v>
      </c>
      <c r="F1368" s="52" t="s">
        <v>4322</v>
      </c>
      <c r="G1368" s="52" t="s">
        <v>4323</v>
      </c>
    </row>
    <row r="1369" customFormat="false" ht="12.75" hidden="false" customHeight="true" outlineLevel="0" collapsed="false">
      <c r="D1369" s="51" t="n">
        <v>52011</v>
      </c>
      <c r="E1369" s="52" t="s">
        <v>4293</v>
      </c>
      <c r="F1369" s="52" t="s">
        <v>4324</v>
      </c>
      <c r="G1369" s="52" t="s">
        <v>4325</v>
      </c>
    </row>
    <row r="1370" customFormat="false" ht="12.75" hidden="false" customHeight="true" outlineLevel="0" collapsed="false">
      <c r="D1370" s="51" t="n">
        <v>51015</v>
      </c>
      <c r="E1370" s="52" t="s">
        <v>4326</v>
      </c>
      <c r="F1370" s="52" t="s">
        <v>4327</v>
      </c>
      <c r="G1370" s="52" t="s">
        <v>4328</v>
      </c>
    </row>
    <row r="1371" customFormat="false" ht="12.75" hidden="false" customHeight="true" outlineLevel="0" collapsed="false">
      <c r="D1371" s="51" t="n">
        <v>51015</v>
      </c>
      <c r="E1371" s="52" t="s">
        <v>4326</v>
      </c>
      <c r="F1371" s="52" t="s">
        <v>4329</v>
      </c>
      <c r="G1371" s="52" t="s">
        <v>4330</v>
      </c>
    </row>
    <row r="1372" customFormat="false" ht="12.75" hidden="false" customHeight="true" outlineLevel="0" collapsed="false">
      <c r="D1372" s="51" t="n">
        <v>51015</v>
      </c>
      <c r="E1372" s="52" t="s">
        <v>4326</v>
      </c>
      <c r="F1372" s="52" t="s">
        <v>4331</v>
      </c>
      <c r="G1372" s="52" t="s">
        <v>4332</v>
      </c>
    </row>
    <row r="1373" customFormat="false" ht="12.75" hidden="false" customHeight="true" outlineLevel="0" collapsed="false">
      <c r="D1373" s="51" t="n">
        <v>51015</v>
      </c>
      <c r="E1373" s="52" t="s">
        <v>4326</v>
      </c>
      <c r="F1373" s="52" t="s">
        <v>4333</v>
      </c>
      <c r="G1373" s="52" t="s">
        <v>4334</v>
      </c>
    </row>
    <row r="1374" customFormat="false" ht="12.75" hidden="false" customHeight="true" outlineLevel="0" collapsed="false">
      <c r="D1374" s="51" t="n">
        <v>51015</v>
      </c>
      <c r="E1374" s="52" t="s">
        <v>4326</v>
      </c>
      <c r="F1374" s="52" t="s">
        <v>4335</v>
      </c>
      <c r="G1374" s="52" t="s">
        <v>4336</v>
      </c>
    </row>
    <row r="1375" customFormat="false" ht="12.75" hidden="false" customHeight="true" outlineLevel="0" collapsed="false">
      <c r="D1375" s="51" t="n">
        <v>51015</v>
      </c>
      <c r="E1375" s="52" t="s">
        <v>4326</v>
      </c>
      <c r="F1375" s="52" t="s">
        <v>4337</v>
      </c>
      <c r="G1375" s="52" t="s">
        <v>4338</v>
      </c>
    </row>
    <row r="1376" customFormat="false" ht="12.75" hidden="false" customHeight="true" outlineLevel="0" collapsed="false">
      <c r="D1376" s="51" t="n">
        <v>51015</v>
      </c>
      <c r="E1376" s="52" t="s">
        <v>4326</v>
      </c>
      <c r="F1376" s="52" t="s">
        <v>4339</v>
      </c>
      <c r="G1376" s="52" t="s">
        <v>2385</v>
      </c>
    </row>
    <row r="1377" customFormat="false" ht="12.75" hidden="false" customHeight="true" outlineLevel="0" collapsed="false">
      <c r="D1377" s="51" t="n">
        <v>51015</v>
      </c>
      <c r="E1377" s="52" t="s">
        <v>4326</v>
      </c>
      <c r="F1377" s="52" t="s">
        <v>4340</v>
      </c>
      <c r="G1377" s="52" t="s">
        <v>4261</v>
      </c>
    </row>
    <row r="1378" customFormat="false" ht="12.75" hidden="false" customHeight="true" outlineLevel="0" collapsed="false">
      <c r="D1378" s="51" t="n">
        <v>51015</v>
      </c>
      <c r="E1378" s="52" t="s">
        <v>4326</v>
      </c>
      <c r="F1378" s="52" t="s">
        <v>4341</v>
      </c>
      <c r="G1378" s="52" t="s">
        <v>4342</v>
      </c>
    </row>
    <row r="1379" customFormat="false" ht="12.75" hidden="false" customHeight="true" outlineLevel="0" collapsed="false">
      <c r="D1379" s="51" t="n">
        <v>51015</v>
      </c>
      <c r="E1379" s="52" t="s">
        <v>4326</v>
      </c>
      <c r="F1379" s="52" t="s">
        <v>4343</v>
      </c>
      <c r="G1379" s="52" t="s">
        <v>4344</v>
      </c>
    </row>
    <row r="1380" customFormat="false" ht="12.75" hidden="false" customHeight="true" outlineLevel="0" collapsed="false">
      <c r="D1380" s="51" t="n">
        <v>51015</v>
      </c>
      <c r="E1380" s="52" t="s">
        <v>4326</v>
      </c>
      <c r="F1380" s="52" t="s">
        <v>4345</v>
      </c>
      <c r="G1380" s="52" t="s">
        <v>4346</v>
      </c>
    </row>
    <row r="1381" customFormat="false" ht="12.75" hidden="false" customHeight="true" outlineLevel="0" collapsed="false">
      <c r="D1381" s="51" t="n">
        <v>51015</v>
      </c>
      <c r="E1381" s="52" t="s">
        <v>4326</v>
      </c>
      <c r="F1381" s="52" t="s">
        <v>4347</v>
      </c>
      <c r="G1381" s="52" t="s">
        <v>4348</v>
      </c>
    </row>
    <row r="1382" customFormat="false" ht="12.75" hidden="false" customHeight="true" outlineLevel="0" collapsed="false">
      <c r="D1382" s="51" t="n">
        <v>51015</v>
      </c>
      <c r="E1382" s="52" t="s">
        <v>4326</v>
      </c>
      <c r="F1382" s="52" t="s">
        <v>4349</v>
      </c>
      <c r="G1382" s="52" t="s">
        <v>4263</v>
      </c>
    </row>
    <row r="1383" customFormat="false" ht="12.75" hidden="false" customHeight="true" outlineLevel="0" collapsed="false">
      <c r="D1383" s="51" t="n">
        <v>51015</v>
      </c>
      <c r="E1383" s="52" t="s">
        <v>4326</v>
      </c>
      <c r="F1383" s="52" t="s">
        <v>4350</v>
      </c>
      <c r="G1383" s="52" t="s">
        <v>4351</v>
      </c>
    </row>
    <row r="1384" customFormat="false" ht="12.75" hidden="false" customHeight="true" outlineLevel="0" collapsed="false">
      <c r="D1384" s="51" t="n">
        <v>51015</v>
      </c>
      <c r="E1384" s="52" t="s">
        <v>4326</v>
      </c>
      <c r="F1384" s="52" t="s">
        <v>4352</v>
      </c>
      <c r="G1384" s="52" t="s">
        <v>4353</v>
      </c>
    </row>
    <row r="1385" customFormat="false" ht="12.75" hidden="false" customHeight="true" outlineLevel="0" collapsed="false">
      <c r="D1385" s="51" t="n">
        <v>51015</v>
      </c>
      <c r="E1385" s="52" t="s">
        <v>4326</v>
      </c>
      <c r="F1385" s="52" t="s">
        <v>4354</v>
      </c>
      <c r="G1385" s="52" t="s">
        <v>4355</v>
      </c>
    </row>
    <row r="1386" customFormat="false" ht="12.75" hidden="false" customHeight="true" outlineLevel="0" collapsed="false">
      <c r="D1386" s="51" t="n">
        <v>51015</v>
      </c>
      <c r="E1386" s="52" t="s">
        <v>4326</v>
      </c>
      <c r="F1386" s="52" t="s">
        <v>4356</v>
      </c>
      <c r="G1386" s="52" t="s">
        <v>4357</v>
      </c>
    </row>
    <row r="1387" customFormat="false" ht="12.75" hidden="false" customHeight="true" outlineLevel="0" collapsed="false">
      <c r="D1387" s="51" t="n">
        <v>53007</v>
      </c>
      <c r="E1387" s="52" t="s">
        <v>4358</v>
      </c>
      <c r="F1387" s="52" t="s">
        <v>4359</v>
      </c>
      <c r="G1387" s="52" t="s">
        <v>4360</v>
      </c>
    </row>
    <row r="1388" customFormat="false" ht="12.75" hidden="false" customHeight="true" outlineLevel="0" collapsed="false">
      <c r="D1388" s="51" t="n">
        <v>53007</v>
      </c>
      <c r="E1388" s="52" t="s">
        <v>4358</v>
      </c>
      <c r="F1388" s="52" t="s">
        <v>4361</v>
      </c>
      <c r="G1388" s="52" t="s">
        <v>4362</v>
      </c>
    </row>
    <row r="1389" customFormat="false" ht="12.75" hidden="false" customHeight="true" outlineLevel="0" collapsed="false">
      <c r="D1389" s="51" t="n">
        <v>53007</v>
      </c>
      <c r="E1389" s="52" t="s">
        <v>4358</v>
      </c>
      <c r="F1389" s="52" t="s">
        <v>4363</v>
      </c>
      <c r="G1389" s="52" t="s">
        <v>4364</v>
      </c>
    </row>
    <row r="1390" customFormat="false" ht="12.75" hidden="false" customHeight="true" outlineLevel="0" collapsed="false">
      <c r="D1390" s="51" t="n">
        <v>53007</v>
      </c>
      <c r="E1390" s="52" t="s">
        <v>4358</v>
      </c>
      <c r="F1390" s="52" t="s">
        <v>4365</v>
      </c>
      <c r="G1390" s="52" t="s">
        <v>4366</v>
      </c>
    </row>
    <row r="1391" customFormat="false" ht="12.75" hidden="false" customHeight="true" outlineLevel="0" collapsed="false">
      <c r="D1391" s="51" t="n">
        <v>53007</v>
      </c>
      <c r="E1391" s="52" t="s">
        <v>4358</v>
      </c>
      <c r="F1391" s="52" t="s">
        <v>4367</v>
      </c>
      <c r="G1391" s="52" t="s">
        <v>4368</v>
      </c>
    </row>
    <row r="1392" customFormat="false" ht="12.75" hidden="false" customHeight="true" outlineLevel="0" collapsed="false">
      <c r="D1392" s="51" t="n">
        <v>53007</v>
      </c>
      <c r="E1392" s="52" t="s">
        <v>4358</v>
      </c>
      <c r="F1392" s="52" t="s">
        <v>4369</v>
      </c>
      <c r="G1392" s="52" t="s">
        <v>4370</v>
      </c>
    </row>
    <row r="1393" customFormat="false" ht="12.75" hidden="false" customHeight="true" outlineLevel="0" collapsed="false">
      <c r="D1393" s="51" t="n">
        <v>53007</v>
      </c>
      <c r="E1393" s="52" t="s">
        <v>4358</v>
      </c>
      <c r="F1393" s="52" t="s">
        <v>4371</v>
      </c>
      <c r="G1393" s="52" t="s">
        <v>4372</v>
      </c>
    </row>
    <row r="1394" customFormat="false" ht="12.75" hidden="false" customHeight="true" outlineLevel="0" collapsed="false">
      <c r="D1394" s="51" t="n">
        <v>53007</v>
      </c>
      <c r="E1394" s="52" t="s">
        <v>4358</v>
      </c>
      <c r="F1394" s="52" t="s">
        <v>4373</v>
      </c>
      <c r="G1394" s="52" t="s">
        <v>4374</v>
      </c>
    </row>
    <row r="1395" customFormat="false" ht="12.75" hidden="false" customHeight="true" outlineLevel="0" collapsed="false">
      <c r="D1395" s="51" t="n">
        <v>53007</v>
      </c>
      <c r="E1395" s="52" t="s">
        <v>4358</v>
      </c>
      <c r="F1395" s="52" t="s">
        <v>4375</v>
      </c>
      <c r="G1395" s="52" t="s">
        <v>4376</v>
      </c>
    </row>
    <row r="1396" customFormat="false" ht="12.75" hidden="false" customHeight="true" outlineLevel="0" collapsed="false">
      <c r="D1396" s="51" t="n">
        <v>53007</v>
      </c>
      <c r="E1396" s="52" t="s">
        <v>4358</v>
      </c>
      <c r="F1396" s="52" t="s">
        <v>4377</v>
      </c>
      <c r="G1396" s="52" t="s">
        <v>4378</v>
      </c>
    </row>
    <row r="1397" customFormat="false" ht="12.75" hidden="false" customHeight="true" outlineLevel="0" collapsed="false">
      <c r="D1397" s="51" t="n">
        <v>53007</v>
      </c>
      <c r="E1397" s="52" t="s">
        <v>4358</v>
      </c>
      <c r="F1397" s="52" t="s">
        <v>4379</v>
      </c>
      <c r="G1397" s="52" t="s">
        <v>4380</v>
      </c>
    </row>
    <row r="1398" customFormat="false" ht="12.75" hidden="false" customHeight="true" outlineLevel="0" collapsed="false">
      <c r="D1398" s="51" t="n">
        <v>53007</v>
      </c>
      <c r="E1398" s="52" t="s">
        <v>4358</v>
      </c>
      <c r="F1398" s="52" t="s">
        <v>4381</v>
      </c>
      <c r="G1398" s="52" t="s">
        <v>4382</v>
      </c>
    </row>
    <row r="1399" customFormat="false" ht="12.75" hidden="false" customHeight="true" outlineLevel="0" collapsed="false">
      <c r="D1399" s="51" t="n">
        <v>53007</v>
      </c>
      <c r="E1399" s="52" t="s">
        <v>4358</v>
      </c>
      <c r="F1399" s="52" t="s">
        <v>4383</v>
      </c>
      <c r="G1399" s="52" t="s">
        <v>4384</v>
      </c>
    </row>
    <row r="1400" customFormat="false" ht="12.75" hidden="false" customHeight="true" outlineLevel="0" collapsed="false">
      <c r="D1400" s="51" t="n">
        <v>53007</v>
      </c>
      <c r="E1400" s="52" t="s">
        <v>4358</v>
      </c>
      <c r="F1400" s="52" t="s">
        <v>4385</v>
      </c>
      <c r="G1400" s="52" t="s">
        <v>4386</v>
      </c>
    </row>
    <row r="1401" customFormat="false" ht="12.75" hidden="false" customHeight="true" outlineLevel="0" collapsed="false">
      <c r="D1401" s="51" t="n">
        <v>53007</v>
      </c>
      <c r="E1401" s="52" t="s">
        <v>4358</v>
      </c>
      <c r="F1401" s="52" t="s">
        <v>4387</v>
      </c>
      <c r="G1401" s="52" t="s">
        <v>2714</v>
      </c>
    </row>
    <row r="1402" customFormat="false" ht="12.75" hidden="false" customHeight="true" outlineLevel="0" collapsed="false">
      <c r="D1402" s="51" t="n">
        <v>53007</v>
      </c>
      <c r="E1402" s="52" t="s">
        <v>4358</v>
      </c>
      <c r="F1402" s="52" t="s">
        <v>4388</v>
      </c>
      <c r="G1402" s="52" t="s">
        <v>4389</v>
      </c>
    </row>
    <row r="1403" customFormat="false" ht="12.75" hidden="false" customHeight="true" outlineLevel="0" collapsed="false">
      <c r="D1403" s="51" t="n">
        <v>51016</v>
      </c>
      <c r="E1403" s="52" t="s">
        <v>4390</v>
      </c>
      <c r="F1403" s="52" t="s">
        <v>4391</v>
      </c>
      <c r="G1403" s="52" t="s">
        <v>4392</v>
      </c>
    </row>
    <row r="1404" customFormat="false" ht="12.75" hidden="false" customHeight="true" outlineLevel="0" collapsed="false">
      <c r="D1404" s="51" t="n">
        <v>51016</v>
      </c>
      <c r="E1404" s="52" t="s">
        <v>4390</v>
      </c>
      <c r="F1404" s="52" t="s">
        <v>4393</v>
      </c>
      <c r="G1404" s="52" t="s">
        <v>4394</v>
      </c>
    </row>
    <row r="1405" customFormat="false" ht="12.75" hidden="false" customHeight="true" outlineLevel="0" collapsed="false">
      <c r="D1405" s="51" t="n">
        <v>51016</v>
      </c>
      <c r="E1405" s="52" t="s">
        <v>4390</v>
      </c>
      <c r="F1405" s="52" t="s">
        <v>4395</v>
      </c>
      <c r="G1405" s="52" t="s">
        <v>4396</v>
      </c>
    </row>
    <row r="1406" customFormat="false" ht="12.75" hidden="false" customHeight="true" outlineLevel="0" collapsed="false">
      <c r="D1406" s="51" t="n">
        <v>51016</v>
      </c>
      <c r="E1406" s="52" t="s">
        <v>4390</v>
      </c>
      <c r="F1406" s="52" t="s">
        <v>4397</v>
      </c>
      <c r="G1406" s="52" t="s">
        <v>4398</v>
      </c>
    </row>
    <row r="1407" customFormat="false" ht="12.75" hidden="false" customHeight="true" outlineLevel="0" collapsed="false">
      <c r="D1407" s="51" t="n">
        <v>51016</v>
      </c>
      <c r="E1407" s="52" t="s">
        <v>4390</v>
      </c>
      <c r="F1407" s="52" t="s">
        <v>4399</v>
      </c>
      <c r="G1407" s="52" t="s">
        <v>4400</v>
      </c>
    </row>
    <row r="1408" customFormat="false" ht="12.75" hidden="false" customHeight="true" outlineLevel="0" collapsed="false">
      <c r="D1408" s="51" t="n">
        <v>51016</v>
      </c>
      <c r="E1408" s="52" t="s">
        <v>4390</v>
      </c>
      <c r="F1408" s="52" t="s">
        <v>4401</v>
      </c>
      <c r="G1408" s="52" t="s">
        <v>4402</v>
      </c>
    </row>
    <row r="1409" customFormat="false" ht="12.75" hidden="false" customHeight="true" outlineLevel="0" collapsed="false">
      <c r="D1409" s="51" t="n">
        <v>51016</v>
      </c>
      <c r="E1409" s="52" t="s">
        <v>4390</v>
      </c>
      <c r="F1409" s="52" t="s">
        <v>4403</v>
      </c>
      <c r="G1409" s="52" t="s">
        <v>4404</v>
      </c>
    </row>
    <row r="1410" customFormat="false" ht="12.75" hidden="false" customHeight="true" outlineLevel="0" collapsed="false">
      <c r="D1410" s="51" t="n">
        <v>51016</v>
      </c>
      <c r="E1410" s="52" t="s">
        <v>4390</v>
      </c>
      <c r="F1410" s="52" t="s">
        <v>4405</v>
      </c>
      <c r="G1410" s="52" t="s">
        <v>4406</v>
      </c>
    </row>
    <row r="1411" customFormat="false" ht="12.75" hidden="false" customHeight="true" outlineLevel="0" collapsed="false">
      <c r="D1411" s="51" t="n">
        <v>51016</v>
      </c>
      <c r="E1411" s="52" t="s">
        <v>4390</v>
      </c>
      <c r="F1411" s="52" t="s">
        <v>4407</v>
      </c>
      <c r="G1411" s="52" t="s">
        <v>4408</v>
      </c>
    </row>
    <row r="1412" customFormat="false" ht="12.75" hidden="false" customHeight="true" outlineLevel="0" collapsed="false">
      <c r="D1412" s="51" t="n">
        <v>51016</v>
      </c>
      <c r="E1412" s="52" t="s">
        <v>4390</v>
      </c>
      <c r="F1412" s="52" t="s">
        <v>4409</v>
      </c>
      <c r="G1412" s="52" t="s">
        <v>4410</v>
      </c>
    </row>
    <row r="1413" customFormat="false" ht="12.75" hidden="false" customHeight="true" outlineLevel="0" collapsed="false">
      <c r="D1413" s="51" t="n">
        <v>51016</v>
      </c>
      <c r="E1413" s="52" t="s">
        <v>4390</v>
      </c>
      <c r="F1413" s="52" t="s">
        <v>4411</v>
      </c>
      <c r="G1413" s="52" t="s">
        <v>4412</v>
      </c>
    </row>
    <row r="1414" customFormat="false" ht="12.75" hidden="false" customHeight="true" outlineLevel="0" collapsed="false">
      <c r="D1414" s="51" t="n">
        <v>51016</v>
      </c>
      <c r="E1414" s="52" t="s">
        <v>4390</v>
      </c>
      <c r="F1414" s="52" t="s">
        <v>4413</v>
      </c>
      <c r="G1414" s="52" t="s">
        <v>4414</v>
      </c>
    </row>
    <row r="1415" customFormat="false" ht="12.75" hidden="false" customHeight="true" outlineLevel="0" collapsed="false">
      <c r="D1415" s="51" t="n">
        <v>51016</v>
      </c>
      <c r="E1415" s="52" t="s">
        <v>4390</v>
      </c>
      <c r="F1415" s="52" t="s">
        <v>4415</v>
      </c>
      <c r="G1415" s="52" t="s">
        <v>4416</v>
      </c>
    </row>
    <row r="1416" customFormat="false" ht="12.75" hidden="false" customHeight="true" outlineLevel="0" collapsed="false">
      <c r="D1416" s="51" t="n">
        <v>51016</v>
      </c>
      <c r="E1416" s="52" t="s">
        <v>4390</v>
      </c>
      <c r="F1416" s="52" t="s">
        <v>4417</v>
      </c>
      <c r="G1416" s="52" t="s">
        <v>4418</v>
      </c>
    </row>
    <row r="1417" customFormat="false" ht="12.75" hidden="false" customHeight="true" outlineLevel="0" collapsed="false">
      <c r="D1417" s="51" t="n">
        <v>51016</v>
      </c>
      <c r="E1417" s="52" t="s">
        <v>4390</v>
      </c>
      <c r="F1417" s="52" t="s">
        <v>4419</v>
      </c>
      <c r="G1417" s="52" t="s">
        <v>4420</v>
      </c>
    </row>
    <row r="1418" customFormat="false" ht="12.75" hidden="false" customHeight="true" outlineLevel="0" collapsed="false">
      <c r="D1418" s="51" t="n">
        <v>51016</v>
      </c>
      <c r="E1418" s="52" t="s">
        <v>4390</v>
      </c>
      <c r="F1418" s="52" t="s">
        <v>4421</v>
      </c>
      <c r="G1418" s="52" t="s">
        <v>4422</v>
      </c>
    </row>
    <row r="1419" customFormat="false" ht="12.75" hidden="false" customHeight="true" outlineLevel="0" collapsed="false">
      <c r="D1419" s="51" t="n">
        <v>51016</v>
      </c>
      <c r="E1419" s="52" t="s">
        <v>4390</v>
      </c>
      <c r="F1419" s="52" t="s">
        <v>4423</v>
      </c>
      <c r="G1419" s="52" t="s">
        <v>4424</v>
      </c>
    </row>
    <row r="1420" customFormat="false" ht="12.75" hidden="false" customHeight="true" outlineLevel="0" collapsed="false">
      <c r="D1420" s="51" t="n">
        <v>51016</v>
      </c>
      <c r="E1420" s="52" t="s">
        <v>4390</v>
      </c>
      <c r="F1420" s="52" t="s">
        <v>4425</v>
      </c>
      <c r="G1420" s="52" t="s">
        <v>4426</v>
      </c>
    </row>
    <row r="1421" customFormat="false" ht="12.75" hidden="false" customHeight="true" outlineLevel="0" collapsed="false">
      <c r="D1421" s="51" t="n">
        <v>53008</v>
      </c>
      <c r="E1421" s="52" t="s">
        <v>4427</v>
      </c>
      <c r="F1421" s="52" t="s">
        <v>4428</v>
      </c>
      <c r="G1421" s="52" t="s">
        <v>4429</v>
      </c>
    </row>
    <row r="1422" customFormat="false" ht="12.75" hidden="false" customHeight="true" outlineLevel="0" collapsed="false">
      <c r="D1422" s="51" t="n">
        <v>53008</v>
      </c>
      <c r="E1422" s="52" t="s">
        <v>4427</v>
      </c>
      <c r="F1422" s="52" t="s">
        <v>4430</v>
      </c>
      <c r="G1422" s="52" t="s">
        <v>4431</v>
      </c>
    </row>
    <row r="1423" customFormat="false" ht="12.75" hidden="false" customHeight="true" outlineLevel="0" collapsed="false">
      <c r="D1423" s="51" t="n">
        <v>53008</v>
      </c>
      <c r="E1423" s="52" t="s">
        <v>4427</v>
      </c>
      <c r="F1423" s="52" t="s">
        <v>4432</v>
      </c>
      <c r="G1423" s="52" t="s">
        <v>4433</v>
      </c>
    </row>
    <row r="1424" customFormat="false" ht="12.75" hidden="false" customHeight="true" outlineLevel="0" collapsed="false">
      <c r="D1424" s="51" t="n">
        <v>53008</v>
      </c>
      <c r="E1424" s="52" t="s">
        <v>4427</v>
      </c>
      <c r="F1424" s="52" t="s">
        <v>4434</v>
      </c>
      <c r="G1424" s="52" t="s">
        <v>4435</v>
      </c>
    </row>
    <row r="1425" customFormat="false" ht="12.75" hidden="false" customHeight="true" outlineLevel="0" collapsed="false">
      <c r="D1425" s="51" t="n">
        <v>53008</v>
      </c>
      <c r="E1425" s="52" t="s">
        <v>4427</v>
      </c>
      <c r="F1425" s="52" t="s">
        <v>4436</v>
      </c>
      <c r="G1425" s="52" t="s">
        <v>3585</v>
      </c>
    </row>
    <row r="1426" customFormat="false" ht="12.75" hidden="false" customHeight="true" outlineLevel="0" collapsed="false">
      <c r="D1426" s="51" t="n">
        <v>53008</v>
      </c>
      <c r="E1426" s="52" t="s">
        <v>4427</v>
      </c>
      <c r="F1426" s="52" t="s">
        <v>4437</v>
      </c>
      <c r="G1426" s="52" t="s">
        <v>4438</v>
      </c>
    </row>
    <row r="1427" customFormat="false" ht="12.75" hidden="false" customHeight="true" outlineLevel="0" collapsed="false">
      <c r="D1427" s="51" t="n">
        <v>53008</v>
      </c>
      <c r="E1427" s="52" t="s">
        <v>4427</v>
      </c>
      <c r="F1427" s="52" t="s">
        <v>4439</v>
      </c>
      <c r="G1427" s="52" t="s">
        <v>3098</v>
      </c>
    </row>
    <row r="1428" customFormat="false" ht="12.75" hidden="false" customHeight="true" outlineLevel="0" collapsed="false">
      <c r="D1428" s="51" t="n">
        <v>53008</v>
      </c>
      <c r="E1428" s="52" t="s">
        <v>4427</v>
      </c>
      <c r="F1428" s="52" t="s">
        <v>4440</v>
      </c>
      <c r="G1428" s="52" t="s">
        <v>4441</v>
      </c>
    </row>
    <row r="1429" customFormat="false" ht="12.75" hidden="false" customHeight="true" outlineLevel="0" collapsed="false">
      <c r="D1429" s="51" t="n">
        <v>53008</v>
      </c>
      <c r="E1429" s="52" t="s">
        <v>4427</v>
      </c>
      <c r="F1429" s="52" t="s">
        <v>4442</v>
      </c>
      <c r="G1429" s="52" t="s">
        <v>4443</v>
      </c>
    </row>
    <row r="1430" customFormat="false" ht="12.75" hidden="false" customHeight="true" outlineLevel="0" collapsed="false">
      <c r="D1430" s="51" t="n">
        <v>53008</v>
      </c>
      <c r="E1430" s="52" t="s">
        <v>4427</v>
      </c>
      <c r="F1430" s="52" t="s">
        <v>4444</v>
      </c>
      <c r="G1430" s="52" t="s">
        <v>4445</v>
      </c>
    </row>
    <row r="1431" customFormat="false" ht="12.75" hidden="false" customHeight="true" outlineLevel="0" collapsed="false">
      <c r="D1431" s="51" t="n">
        <v>53008</v>
      </c>
      <c r="E1431" s="52" t="s">
        <v>4427</v>
      </c>
      <c r="F1431" s="52" t="s">
        <v>4446</v>
      </c>
      <c r="G1431" s="52" t="s">
        <v>4447</v>
      </c>
    </row>
    <row r="1432" customFormat="false" ht="12.75" hidden="false" customHeight="true" outlineLevel="0" collapsed="false">
      <c r="D1432" s="51" t="n">
        <v>53008</v>
      </c>
      <c r="E1432" s="52" t="s">
        <v>4427</v>
      </c>
      <c r="F1432" s="52" t="s">
        <v>4448</v>
      </c>
      <c r="G1432" s="52" t="s">
        <v>4449</v>
      </c>
    </row>
    <row r="1433" customFormat="false" ht="12.75" hidden="false" customHeight="true" outlineLevel="0" collapsed="false">
      <c r="D1433" s="51" t="n">
        <v>53008</v>
      </c>
      <c r="E1433" s="52" t="s">
        <v>4427</v>
      </c>
      <c r="F1433" s="52" t="s">
        <v>4450</v>
      </c>
      <c r="G1433" s="52" t="s">
        <v>4451</v>
      </c>
    </row>
    <row r="1434" customFormat="false" ht="12.75" hidden="false" customHeight="true" outlineLevel="0" collapsed="false">
      <c r="D1434" s="51" t="n">
        <v>53008</v>
      </c>
      <c r="E1434" s="52" t="s">
        <v>4427</v>
      </c>
      <c r="F1434" s="52" t="s">
        <v>4452</v>
      </c>
      <c r="G1434" s="52" t="s">
        <v>4453</v>
      </c>
    </row>
    <row r="1435" customFormat="false" ht="12.75" hidden="false" customHeight="true" outlineLevel="0" collapsed="false">
      <c r="D1435" s="51" t="n">
        <v>52012</v>
      </c>
      <c r="E1435" s="52" t="s">
        <v>4454</v>
      </c>
      <c r="F1435" s="52" t="s">
        <v>4455</v>
      </c>
      <c r="G1435" s="52" t="s">
        <v>4005</v>
      </c>
    </row>
    <row r="1436" customFormat="false" ht="12.75" hidden="false" customHeight="true" outlineLevel="0" collapsed="false">
      <c r="D1436" s="51" t="n">
        <v>52012</v>
      </c>
      <c r="E1436" s="52" t="s">
        <v>4454</v>
      </c>
      <c r="F1436" s="52" t="s">
        <v>4456</v>
      </c>
      <c r="G1436" s="52" t="s">
        <v>2681</v>
      </c>
    </row>
    <row r="1437" customFormat="false" ht="12.75" hidden="false" customHeight="true" outlineLevel="0" collapsed="false">
      <c r="D1437" s="51" t="n">
        <v>52012</v>
      </c>
      <c r="E1437" s="52" t="s">
        <v>4454</v>
      </c>
      <c r="F1437" s="52" t="s">
        <v>4457</v>
      </c>
      <c r="G1437" s="52" t="s">
        <v>4458</v>
      </c>
    </row>
    <row r="1438" customFormat="false" ht="12.75" hidden="false" customHeight="true" outlineLevel="0" collapsed="false">
      <c r="D1438" s="51" t="n">
        <v>52012</v>
      </c>
      <c r="E1438" s="52" t="s">
        <v>4454</v>
      </c>
      <c r="F1438" s="52" t="s">
        <v>4459</v>
      </c>
      <c r="G1438" s="52" t="s">
        <v>4460</v>
      </c>
    </row>
    <row r="1439" customFormat="false" ht="12.75" hidden="false" customHeight="true" outlineLevel="0" collapsed="false">
      <c r="D1439" s="51" t="n">
        <v>52012</v>
      </c>
      <c r="E1439" s="52" t="s">
        <v>4454</v>
      </c>
      <c r="F1439" s="52" t="s">
        <v>4461</v>
      </c>
      <c r="G1439" s="52" t="s">
        <v>4462</v>
      </c>
    </row>
    <row r="1440" customFormat="false" ht="12.75" hidden="false" customHeight="true" outlineLevel="0" collapsed="false">
      <c r="D1440" s="51" t="n">
        <v>52012</v>
      </c>
      <c r="E1440" s="52" t="s">
        <v>4454</v>
      </c>
      <c r="F1440" s="52" t="s">
        <v>4463</v>
      </c>
      <c r="G1440" s="52" t="s">
        <v>4464</v>
      </c>
    </row>
    <row r="1441" customFormat="false" ht="12.75" hidden="false" customHeight="true" outlineLevel="0" collapsed="false">
      <c r="D1441" s="51" t="n">
        <v>52012</v>
      </c>
      <c r="E1441" s="52" t="s">
        <v>4454</v>
      </c>
      <c r="F1441" s="52" t="s">
        <v>4465</v>
      </c>
      <c r="G1441" s="52" t="s">
        <v>4466</v>
      </c>
    </row>
    <row r="1442" customFormat="false" ht="12.75" hidden="false" customHeight="true" outlineLevel="0" collapsed="false">
      <c r="D1442" s="51" t="n">
        <v>52012</v>
      </c>
      <c r="E1442" s="52" t="s">
        <v>4454</v>
      </c>
      <c r="F1442" s="52" t="s">
        <v>4467</v>
      </c>
      <c r="G1442" s="52" t="s">
        <v>4468</v>
      </c>
    </row>
    <row r="1443" customFormat="false" ht="12.75" hidden="false" customHeight="true" outlineLevel="0" collapsed="false">
      <c r="D1443" s="51" t="n">
        <v>52012</v>
      </c>
      <c r="E1443" s="52" t="s">
        <v>4454</v>
      </c>
      <c r="F1443" s="52" t="s">
        <v>4469</v>
      </c>
      <c r="G1443" s="52" t="s">
        <v>4470</v>
      </c>
    </row>
    <row r="1444" customFormat="false" ht="12.75" hidden="false" customHeight="true" outlineLevel="0" collapsed="false">
      <c r="D1444" s="51" t="n">
        <v>52012</v>
      </c>
      <c r="E1444" s="52" t="s">
        <v>4454</v>
      </c>
      <c r="F1444" s="52" t="s">
        <v>4471</v>
      </c>
      <c r="G1444" s="52" t="s">
        <v>4472</v>
      </c>
    </row>
    <row r="1445" customFormat="false" ht="12.75" hidden="false" customHeight="true" outlineLevel="0" collapsed="false">
      <c r="D1445" s="51" t="n">
        <v>52012</v>
      </c>
      <c r="E1445" s="52" t="s">
        <v>4454</v>
      </c>
      <c r="F1445" s="52" t="s">
        <v>4473</v>
      </c>
      <c r="G1445" s="52" t="s">
        <v>4474</v>
      </c>
    </row>
    <row r="1446" customFormat="false" ht="12.75" hidden="false" customHeight="true" outlineLevel="0" collapsed="false">
      <c r="D1446" s="51" t="n">
        <v>52012</v>
      </c>
      <c r="E1446" s="52" t="s">
        <v>4454</v>
      </c>
      <c r="F1446" s="52" t="s">
        <v>4475</v>
      </c>
      <c r="G1446" s="52" t="s">
        <v>4476</v>
      </c>
    </row>
    <row r="1447" customFormat="false" ht="12.75" hidden="false" customHeight="true" outlineLevel="0" collapsed="false">
      <c r="D1447" s="51" t="n">
        <v>52012</v>
      </c>
      <c r="E1447" s="52" t="s">
        <v>4454</v>
      </c>
      <c r="F1447" s="52" t="s">
        <v>4477</v>
      </c>
      <c r="G1447" s="52" t="s">
        <v>3910</v>
      </c>
    </row>
    <row r="1448" customFormat="false" ht="12.75" hidden="false" customHeight="true" outlineLevel="0" collapsed="false">
      <c r="D1448" s="51" t="n">
        <v>52012</v>
      </c>
      <c r="E1448" s="52" t="s">
        <v>4454</v>
      </c>
      <c r="F1448" s="52" t="s">
        <v>4478</v>
      </c>
      <c r="G1448" s="52" t="s">
        <v>4479</v>
      </c>
    </row>
    <row r="1449" customFormat="false" ht="12.75" hidden="false" customHeight="true" outlineLevel="0" collapsed="false">
      <c r="D1449" s="51" t="n">
        <v>52012</v>
      </c>
      <c r="E1449" s="52" t="s">
        <v>4454</v>
      </c>
      <c r="F1449" s="52" t="s">
        <v>4480</v>
      </c>
      <c r="G1449" s="52" t="s">
        <v>4481</v>
      </c>
    </row>
    <row r="1450" customFormat="false" ht="12.75" hidden="false" customHeight="true" outlineLevel="0" collapsed="false">
      <c r="D1450" s="51" t="n">
        <v>52012</v>
      </c>
      <c r="E1450" s="52" t="s">
        <v>4454</v>
      </c>
      <c r="F1450" s="52" t="s">
        <v>4482</v>
      </c>
      <c r="G1450" s="52" t="s">
        <v>4483</v>
      </c>
    </row>
    <row r="1451" customFormat="false" ht="12.75" hidden="false" customHeight="true" outlineLevel="0" collapsed="false">
      <c r="D1451" s="51" t="n">
        <v>52012</v>
      </c>
      <c r="E1451" s="52" t="s">
        <v>4454</v>
      </c>
      <c r="F1451" s="52" t="s">
        <v>4484</v>
      </c>
      <c r="G1451" s="52" t="s">
        <v>4485</v>
      </c>
    </row>
    <row r="1452" customFormat="false" ht="12.75" hidden="false" customHeight="true" outlineLevel="0" collapsed="false">
      <c r="D1452" s="51" t="n">
        <v>52012</v>
      </c>
      <c r="E1452" s="52" t="s">
        <v>4454</v>
      </c>
      <c r="F1452" s="52" t="s">
        <v>4486</v>
      </c>
      <c r="G1452" s="52" t="s">
        <v>1959</v>
      </c>
    </row>
    <row r="1453" customFormat="false" ht="12.75" hidden="false" customHeight="true" outlineLevel="0" collapsed="false">
      <c r="D1453" s="51" t="n">
        <v>52012</v>
      </c>
      <c r="E1453" s="52" t="s">
        <v>4454</v>
      </c>
      <c r="F1453" s="52" t="s">
        <v>4487</v>
      </c>
      <c r="G1453" s="52" t="s">
        <v>4488</v>
      </c>
    </row>
    <row r="1454" customFormat="false" ht="12.75" hidden="false" customHeight="true" outlineLevel="0" collapsed="false">
      <c r="D1454" s="51" t="n">
        <v>52012</v>
      </c>
      <c r="E1454" s="52" t="s">
        <v>4454</v>
      </c>
      <c r="F1454" s="52" t="s">
        <v>4489</v>
      </c>
      <c r="G1454" s="52" t="s">
        <v>4490</v>
      </c>
    </row>
    <row r="1455" customFormat="false" ht="12.75" hidden="false" customHeight="true" outlineLevel="0" collapsed="false">
      <c r="D1455" s="51" t="n">
        <v>49008</v>
      </c>
      <c r="E1455" s="52" t="s">
        <v>4491</v>
      </c>
      <c r="F1455" s="52" t="s">
        <v>4492</v>
      </c>
      <c r="G1455" s="52" t="s">
        <v>4493</v>
      </c>
    </row>
    <row r="1456" customFormat="false" ht="12.75" hidden="false" customHeight="true" outlineLevel="0" collapsed="false">
      <c r="D1456" s="51" t="n">
        <v>49008</v>
      </c>
      <c r="E1456" s="52" t="s">
        <v>4491</v>
      </c>
      <c r="F1456" s="52" t="s">
        <v>4494</v>
      </c>
      <c r="G1456" s="52" t="s">
        <v>4495</v>
      </c>
    </row>
    <row r="1457" customFormat="false" ht="12.75" hidden="false" customHeight="true" outlineLevel="0" collapsed="false">
      <c r="D1457" s="51" t="n">
        <v>49008</v>
      </c>
      <c r="E1457" s="52" t="s">
        <v>4491</v>
      </c>
      <c r="F1457" s="52" t="s">
        <v>4496</v>
      </c>
      <c r="G1457" s="52" t="s">
        <v>4497</v>
      </c>
    </row>
    <row r="1458" customFormat="false" ht="12.75" hidden="false" customHeight="true" outlineLevel="0" collapsed="false">
      <c r="D1458" s="51" t="n">
        <v>49008</v>
      </c>
      <c r="E1458" s="52" t="s">
        <v>4491</v>
      </c>
      <c r="F1458" s="52" t="s">
        <v>4498</v>
      </c>
      <c r="G1458" s="52" t="s">
        <v>4499</v>
      </c>
    </row>
    <row r="1459" customFormat="false" ht="12.75" hidden="false" customHeight="true" outlineLevel="0" collapsed="false">
      <c r="D1459" s="51" t="n">
        <v>49008</v>
      </c>
      <c r="E1459" s="52" t="s">
        <v>4491</v>
      </c>
      <c r="F1459" s="52" t="s">
        <v>4500</v>
      </c>
      <c r="G1459" s="52" t="s">
        <v>4501</v>
      </c>
    </row>
    <row r="1460" customFormat="false" ht="12.75" hidden="false" customHeight="true" outlineLevel="0" collapsed="false">
      <c r="D1460" s="51" t="n">
        <v>49008</v>
      </c>
      <c r="E1460" s="52" t="s">
        <v>4491</v>
      </c>
      <c r="F1460" s="52" t="s">
        <v>4502</v>
      </c>
      <c r="G1460" s="52" t="s">
        <v>4503</v>
      </c>
    </row>
    <row r="1461" customFormat="false" ht="12.75" hidden="false" customHeight="true" outlineLevel="0" collapsed="false">
      <c r="D1461" s="51" t="n">
        <v>49008</v>
      </c>
      <c r="E1461" s="52" t="s">
        <v>4491</v>
      </c>
      <c r="F1461" s="52" t="s">
        <v>4504</v>
      </c>
      <c r="G1461" s="52" t="s">
        <v>4505</v>
      </c>
    </row>
    <row r="1462" customFormat="false" ht="12.75" hidden="false" customHeight="true" outlineLevel="0" collapsed="false">
      <c r="D1462" s="51" t="n">
        <v>49008</v>
      </c>
      <c r="E1462" s="52" t="s">
        <v>4491</v>
      </c>
      <c r="F1462" s="52" t="s">
        <v>4506</v>
      </c>
      <c r="G1462" s="52" t="s">
        <v>4507</v>
      </c>
    </row>
    <row r="1463" customFormat="false" ht="12.75" hidden="false" customHeight="true" outlineLevel="0" collapsed="false">
      <c r="D1463" s="51" t="n">
        <v>49008</v>
      </c>
      <c r="E1463" s="52" t="s">
        <v>4491</v>
      </c>
      <c r="F1463" s="52" t="s">
        <v>4508</v>
      </c>
      <c r="G1463" s="52" t="s">
        <v>4509</v>
      </c>
    </row>
    <row r="1464" customFormat="false" ht="12.75" hidden="false" customHeight="true" outlineLevel="0" collapsed="false">
      <c r="D1464" s="51" t="n">
        <v>49008</v>
      </c>
      <c r="E1464" s="52" t="s">
        <v>4491</v>
      </c>
      <c r="F1464" s="52" t="s">
        <v>4510</v>
      </c>
      <c r="G1464" s="52" t="s">
        <v>4511</v>
      </c>
    </row>
    <row r="1465" customFormat="false" ht="12.75" hidden="false" customHeight="true" outlineLevel="0" collapsed="false">
      <c r="D1465" s="51" t="n">
        <v>49008</v>
      </c>
      <c r="E1465" s="52" t="s">
        <v>4491</v>
      </c>
      <c r="F1465" s="52" t="s">
        <v>4512</v>
      </c>
      <c r="G1465" s="52" t="s">
        <v>4513</v>
      </c>
    </row>
    <row r="1466" customFormat="false" ht="12.75" hidden="false" customHeight="true" outlineLevel="0" collapsed="false">
      <c r="D1466" s="51" t="n">
        <v>49008</v>
      </c>
      <c r="E1466" s="52" t="s">
        <v>4491</v>
      </c>
      <c r="F1466" s="52" t="s">
        <v>4514</v>
      </c>
      <c r="G1466" s="52" t="s">
        <v>4515</v>
      </c>
    </row>
    <row r="1467" customFormat="false" ht="12.75" hidden="false" customHeight="true" outlineLevel="0" collapsed="false">
      <c r="D1467" s="51" t="n">
        <v>49008</v>
      </c>
      <c r="E1467" s="52" t="s">
        <v>4491</v>
      </c>
      <c r="F1467" s="52" t="s">
        <v>4516</v>
      </c>
      <c r="G1467" s="52" t="s">
        <v>4263</v>
      </c>
    </row>
    <row r="1468" customFormat="false" ht="12.75" hidden="false" customHeight="true" outlineLevel="0" collapsed="false">
      <c r="D1468" s="51" t="n">
        <v>49008</v>
      </c>
      <c r="E1468" s="52" t="s">
        <v>4491</v>
      </c>
      <c r="F1468" s="52" t="s">
        <v>4517</v>
      </c>
      <c r="G1468" s="52" t="s">
        <v>2746</v>
      </c>
    </row>
    <row r="1469" customFormat="false" ht="12.75" hidden="false" customHeight="true" outlineLevel="0" collapsed="false">
      <c r="D1469" s="51" t="n">
        <v>49008</v>
      </c>
      <c r="E1469" s="52" t="s">
        <v>4491</v>
      </c>
      <c r="F1469" s="52" t="s">
        <v>4518</v>
      </c>
      <c r="G1469" s="52" t="s">
        <v>4519</v>
      </c>
    </row>
    <row r="1470" customFormat="false" ht="12.75" hidden="false" customHeight="true" outlineLevel="0" collapsed="false">
      <c r="D1470" s="51" t="n">
        <v>49008</v>
      </c>
      <c r="E1470" s="52" t="s">
        <v>4491</v>
      </c>
      <c r="F1470" s="52" t="s">
        <v>4520</v>
      </c>
      <c r="G1470" s="52" t="s">
        <v>4521</v>
      </c>
    </row>
    <row r="1471" customFormat="false" ht="12.75" hidden="false" customHeight="true" outlineLevel="0" collapsed="false">
      <c r="D1471" s="51" t="n">
        <v>49008</v>
      </c>
      <c r="E1471" s="52" t="s">
        <v>4491</v>
      </c>
      <c r="F1471" s="52" t="s">
        <v>4522</v>
      </c>
      <c r="G1471" s="52" t="s">
        <v>4523</v>
      </c>
    </row>
    <row r="1472" customFormat="false" ht="12.75" hidden="false" customHeight="true" outlineLevel="0" collapsed="false">
      <c r="D1472" s="51" t="n">
        <v>49008</v>
      </c>
      <c r="E1472" s="52" t="s">
        <v>4491</v>
      </c>
      <c r="F1472" s="52" t="s">
        <v>4524</v>
      </c>
      <c r="G1472" s="52" t="s">
        <v>4525</v>
      </c>
    </row>
    <row r="1473" customFormat="false" ht="12.75" hidden="false" customHeight="true" outlineLevel="0" collapsed="false">
      <c r="D1473" s="51" t="n">
        <v>49008</v>
      </c>
      <c r="E1473" s="52" t="s">
        <v>4491</v>
      </c>
      <c r="F1473" s="52" t="s">
        <v>4526</v>
      </c>
      <c r="G1473" s="52" t="s">
        <v>4527</v>
      </c>
    </row>
    <row r="1474" customFormat="false" ht="12.75" hidden="false" customHeight="true" outlineLevel="0" collapsed="false">
      <c r="D1474" s="51" t="n">
        <v>49008</v>
      </c>
      <c r="E1474" s="52" t="s">
        <v>4491</v>
      </c>
      <c r="F1474" s="52" t="s">
        <v>4528</v>
      </c>
      <c r="G1474" s="52" t="s">
        <v>4529</v>
      </c>
    </row>
    <row r="1475" customFormat="false" ht="12.75" hidden="false" customHeight="true" outlineLevel="0" collapsed="false">
      <c r="D1475" s="51" t="n">
        <v>49008</v>
      </c>
      <c r="E1475" s="52" t="s">
        <v>4491</v>
      </c>
      <c r="F1475" s="52" t="s">
        <v>4530</v>
      </c>
      <c r="G1475" s="52" t="s">
        <v>4531</v>
      </c>
    </row>
    <row r="1476" customFormat="false" ht="12.75" hidden="false" customHeight="true" outlineLevel="0" collapsed="false">
      <c r="D1476" s="51" t="n">
        <v>49008</v>
      </c>
      <c r="E1476" s="52" t="s">
        <v>4491</v>
      </c>
      <c r="F1476" s="52" t="s">
        <v>4532</v>
      </c>
      <c r="G1476" s="52" t="s">
        <v>4533</v>
      </c>
    </row>
    <row r="1477" customFormat="false" ht="12.75" hidden="false" customHeight="true" outlineLevel="0" collapsed="false">
      <c r="D1477" s="51" t="n">
        <v>49008</v>
      </c>
      <c r="E1477" s="52" t="s">
        <v>4491</v>
      </c>
      <c r="F1477" s="52" t="s">
        <v>4534</v>
      </c>
      <c r="G1477" s="52" t="s">
        <v>4535</v>
      </c>
    </row>
    <row r="1478" customFormat="false" ht="12.75" hidden="false" customHeight="true" outlineLevel="0" collapsed="false">
      <c r="D1478" s="51" t="n">
        <v>49008</v>
      </c>
      <c r="E1478" s="52" t="s">
        <v>4491</v>
      </c>
      <c r="F1478" s="52" t="s">
        <v>4536</v>
      </c>
      <c r="G1478" s="52" t="s">
        <v>4537</v>
      </c>
    </row>
    <row r="1479" customFormat="false" ht="12.75" hidden="false" customHeight="true" outlineLevel="0" collapsed="false">
      <c r="D1479" s="51" t="n">
        <v>49008</v>
      </c>
      <c r="E1479" s="52" t="s">
        <v>4491</v>
      </c>
      <c r="F1479" s="52" t="s">
        <v>4538</v>
      </c>
      <c r="G1479" s="52" t="s">
        <v>4539</v>
      </c>
    </row>
    <row r="1480" customFormat="false" ht="12.75" hidden="false" customHeight="true" outlineLevel="0" collapsed="false">
      <c r="D1480" s="51" t="n">
        <v>49008</v>
      </c>
      <c r="E1480" s="52" t="s">
        <v>4491</v>
      </c>
      <c r="F1480" s="52" t="s">
        <v>4540</v>
      </c>
      <c r="G1480" s="52" t="s">
        <v>4541</v>
      </c>
    </row>
    <row r="1481" customFormat="false" ht="12.75" hidden="false" customHeight="true" outlineLevel="0" collapsed="false">
      <c r="D1481" s="51" t="n">
        <v>49008</v>
      </c>
      <c r="E1481" s="52" t="s">
        <v>4491</v>
      </c>
      <c r="F1481" s="52" t="s">
        <v>4542</v>
      </c>
      <c r="G1481" s="52" t="s">
        <v>4543</v>
      </c>
    </row>
    <row r="1482" customFormat="false" ht="12.75" hidden="false" customHeight="true" outlineLevel="0" collapsed="false">
      <c r="D1482" s="51" t="n">
        <v>49008</v>
      </c>
      <c r="E1482" s="52" t="s">
        <v>4491</v>
      </c>
      <c r="F1482" s="52" t="s">
        <v>4544</v>
      </c>
      <c r="G1482" s="52" t="s">
        <v>4545</v>
      </c>
    </row>
    <row r="1483" customFormat="false" ht="12.75" hidden="false" customHeight="true" outlineLevel="0" collapsed="false">
      <c r="D1483" s="51" t="n">
        <v>49008</v>
      </c>
      <c r="E1483" s="52" t="s">
        <v>4491</v>
      </c>
      <c r="F1483" s="52" t="s">
        <v>4546</v>
      </c>
      <c r="G1483" s="52" t="s">
        <v>4547</v>
      </c>
    </row>
    <row r="1484" customFormat="false" ht="12.75" hidden="false" customHeight="true" outlineLevel="0" collapsed="false">
      <c r="D1484" s="51" t="n">
        <v>49008</v>
      </c>
      <c r="E1484" s="52" t="s">
        <v>4491</v>
      </c>
      <c r="F1484" s="52" t="s">
        <v>4548</v>
      </c>
      <c r="G1484" s="52" t="s">
        <v>4549</v>
      </c>
    </row>
    <row r="1485" customFormat="false" ht="12.75" hidden="false" customHeight="true" outlineLevel="0" collapsed="false">
      <c r="D1485" s="51" t="n">
        <v>49008</v>
      </c>
      <c r="E1485" s="52" t="s">
        <v>4491</v>
      </c>
      <c r="F1485" s="52" t="s">
        <v>4550</v>
      </c>
      <c r="G1485" s="52" t="s">
        <v>4551</v>
      </c>
    </row>
    <row r="1486" customFormat="false" ht="12.75" hidden="false" customHeight="true" outlineLevel="0" collapsed="false">
      <c r="D1486" s="51" t="n">
        <v>49008</v>
      </c>
      <c r="E1486" s="52" t="s">
        <v>4491</v>
      </c>
      <c r="F1486" s="52" t="s">
        <v>4552</v>
      </c>
      <c r="G1486" s="52" t="s">
        <v>4553</v>
      </c>
    </row>
    <row r="1487" customFormat="false" ht="12.75" hidden="false" customHeight="true" outlineLevel="0" collapsed="false">
      <c r="D1487" s="51" t="n">
        <v>49008</v>
      </c>
      <c r="E1487" s="52" t="s">
        <v>4491</v>
      </c>
      <c r="F1487" s="52" t="s">
        <v>4554</v>
      </c>
      <c r="G1487" s="52" t="s">
        <v>4555</v>
      </c>
    </row>
    <row r="1488" customFormat="false" ht="12.75" hidden="false" customHeight="true" outlineLevel="0" collapsed="false">
      <c r="D1488" s="51" t="n">
        <v>49008</v>
      </c>
      <c r="E1488" s="52" t="s">
        <v>4491</v>
      </c>
      <c r="F1488" s="52" t="s">
        <v>4556</v>
      </c>
      <c r="G1488" s="52" t="s">
        <v>4557</v>
      </c>
    </row>
    <row r="1489" customFormat="false" ht="12.75" hidden="false" customHeight="true" outlineLevel="0" collapsed="false">
      <c r="D1489" s="51" t="n">
        <v>49008</v>
      </c>
      <c r="E1489" s="52" t="s">
        <v>4491</v>
      </c>
      <c r="F1489" s="52" t="s">
        <v>4558</v>
      </c>
      <c r="G1489" s="52" t="s">
        <v>4559</v>
      </c>
    </row>
    <row r="1490" customFormat="false" ht="12.75" hidden="false" customHeight="true" outlineLevel="0" collapsed="false">
      <c r="D1490" s="51" t="n">
        <v>45005</v>
      </c>
      <c r="E1490" s="52" t="s">
        <v>4560</v>
      </c>
      <c r="F1490" s="52" t="s">
        <v>4561</v>
      </c>
      <c r="G1490" s="52" t="s">
        <v>4562</v>
      </c>
    </row>
    <row r="1491" customFormat="false" ht="12.75" hidden="false" customHeight="true" outlineLevel="0" collapsed="false">
      <c r="D1491" s="51" t="n">
        <v>45005</v>
      </c>
      <c r="E1491" s="52" t="s">
        <v>4560</v>
      </c>
      <c r="F1491" s="52" t="s">
        <v>4563</v>
      </c>
      <c r="G1491" s="52" t="s">
        <v>4564</v>
      </c>
    </row>
    <row r="1492" customFormat="false" ht="12.75" hidden="false" customHeight="true" outlineLevel="0" collapsed="false">
      <c r="D1492" s="51" t="n">
        <v>45005</v>
      </c>
      <c r="E1492" s="52" t="s">
        <v>4560</v>
      </c>
      <c r="F1492" s="52" t="s">
        <v>4565</v>
      </c>
      <c r="G1492" s="52" t="s">
        <v>4566</v>
      </c>
    </row>
    <row r="1493" customFormat="false" ht="12.75" hidden="false" customHeight="true" outlineLevel="0" collapsed="false">
      <c r="D1493" s="51" t="n">
        <v>45005</v>
      </c>
      <c r="E1493" s="52" t="s">
        <v>4560</v>
      </c>
      <c r="F1493" s="52" t="s">
        <v>4567</v>
      </c>
      <c r="G1493" s="52" t="s">
        <v>4568</v>
      </c>
    </row>
    <row r="1494" customFormat="false" ht="12.75" hidden="false" customHeight="true" outlineLevel="0" collapsed="false">
      <c r="D1494" s="51" t="n">
        <v>45005</v>
      </c>
      <c r="E1494" s="52" t="s">
        <v>4560</v>
      </c>
      <c r="F1494" s="52" t="s">
        <v>4569</v>
      </c>
      <c r="G1494" s="52" t="s">
        <v>2462</v>
      </c>
    </row>
    <row r="1495" customFormat="false" ht="12.75" hidden="false" customHeight="true" outlineLevel="0" collapsed="false">
      <c r="D1495" s="51" t="n">
        <v>45005</v>
      </c>
      <c r="E1495" s="52" t="s">
        <v>4560</v>
      </c>
      <c r="F1495" s="52" t="s">
        <v>4570</v>
      </c>
      <c r="G1495" s="52" t="s">
        <v>4571</v>
      </c>
    </row>
    <row r="1496" customFormat="false" ht="12.75" hidden="false" customHeight="true" outlineLevel="0" collapsed="false">
      <c r="D1496" s="51" t="n">
        <v>45005</v>
      </c>
      <c r="E1496" s="52" t="s">
        <v>4560</v>
      </c>
      <c r="F1496" s="52" t="s">
        <v>4572</v>
      </c>
      <c r="G1496" s="52" t="s">
        <v>4573</v>
      </c>
    </row>
    <row r="1497" customFormat="false" ht="12.75" hidden="false" customHeight="true" outlineLevel="0" collapsed="false">
      <c r="D1497" s="51" t="n">
        <v>45005</v>
      </c>
      <c r="E1497" s="52" t="s">
        <v>4560</v>
      </c>
      <c r="F1497" s="52" t="s">
        <v>4574</v>
      </c>
      <c r="G1497" s="52" t="s">
        <v>4575</v>
      </c>
    </row>
    <row r="1498" customFormat="false" ht="12.75" hidden="false" customHeight="true" outlineLevel="0" collapsed="false">
      <c r="D1498" s="51" t="n">
        <v>45005</v>
      </c>
      <c r="E1498" s="52" t="s">
        <v>4560</v>
      </c>
      <c r="F1498" s="52" t="s">
        <v>4576</v>
      </c>
      <c r="G1498" s="52" t="s">
        <v>4577</v>
      </c>
    </row>
    <row r="1499" customFormat="false" ht="12.75" hidden="false" customHeight="true" outlineLevel="0" collapsed="false">
      <c r="D1499" s="51" t="n">
        <v>45005</v>
      </c>
      <c r="E1499" s="52" t="s">
        <v>4560</v>
      </c>
      <c r="F1499" s="52" t="s">
        <v>4578</v>
      </c>
      <c r="G1499" s="52" t="s">
        <v>4579</v>
      </c>
    </row>
    <row r="1500" customFormat="false" ht="12.75" hidden="false" customHeight="true" outlineLevel="0" collapsed="false">
      <c r="D1500" s="51" t="n">
        <v>45005</v>
      </c>
      <c r="E1500" s="52" t="s">
        <v>4560</v>
      </c>
      <c r="F1500" s="52" t="s">
        <v>4580</v>
      </c>
      <c r="G1500" s="52" t="s">
        <v>4581</v>
      </c>
    </row>
    <row r="1501" customFormat="false" ht="12.75" hidden="false" customHeight="true" outlineLevel="0" collapsed="false">
      <c r="D1501" s="51" t="n">
        <v>45005</v>
      </c>
      <c r="E1501" s="52" t="s">
        <v>4560</v>
      </c>
      <c r="F1501" s="52" t="s">
        <v>4582</v>
      </c>
      <c r="G1501" s="52" t="s">
        <v>4583</v>
      </c>
    </row>
    <row r="1502" customFormat="false" ht="12.75" hidden="false" customHeight="true" outlineLevel="0" collapsed="false">
      <c r="D1502" s="51" t="n">
        <v>45005</v>
      </c>
      <c r="E1502" s="52" t="s">
        <v>4560</v>
      </c>
      <c r="F1502" s="52" t="s">
        <v>4584</v>
      </c>
      <c r="G1502" s="52" t="s">
        <v>4585</v>
      </c>
    </row>
    <row r="1503" customFormat="false" ht="12.75" hidden="false" customHeight="true" outlineLevel="0" collapsed="false">
      <c r="D1503" s="51" t="n">
        <v>45005</v>
      </c>
      <c r="E1503" s="52" t="s">
        <v>4560</v>
      </c>
      <c r="F1503" s="52" t="s">
        <v>4586</v>
      </c>
      <c r="G1503" s="52" t="s">
        <v>4587</v>
      </c>
    </row>
    <row r="1504" customFormat="false" ht="12.75" hidden="false" customHeight="true" outlineLevel="0" collapsed="false">
      <c r="D1504" s="51" t="n">
        <v>45005</v>
      </c>
      <c r="E1504" s="52" t="s">
        <v>4560</v>
      </c>
      <c r="F1504" s="52" t="s">
        <v>4588</v>
      </c>
      <c r="G1504" s="52" t="s">
        <v>4589</v>
      </c>
    </row>
    <row r="1505" customFormat="false" ht="12.75" hidden="false" customHeight="true" outlineLevel="0" collapsed="false">
      <c r="D1505" s="51" t="n">
        <v>45005</v>
      </c>
      <c r="E1505" s="52" t="s">
        <v>4560</v>
      </c>
      <c r="F1505" s="52" t="s">
        <v>4590</v>
      </c>
      <c r="G1505" s="52" t="s">
        <v>4591</v>
      </c>
    </row>
    <row r="1506" customFormat="false" ht="12.75" hidden="false" customHeight="true" outlineLevel="0" collapsed="false">
      <c r="D1506" s="51" t="n">
        <v>45005</v>
      </c>
      <c r="E1506" s="52" t="s">
        <v>4560</v>
      </c>
      <c r="F1506" s="52" t="s">
        <v>4592</v>
      </c>
      <c r="G1506" s="52" t="s">
        <v>4593</v>
      </c>
    </row>
    <row r="1507" customFormat="false" ht="12.75" hidden="false" customHeight="true" outlineLevel="0" collapsed="false">
      <c r="D1507" s="51" t="n">
        <v>45005</v>
      </c>
      <c r="E1507" s="52" t="s">
        <v>4560</v>
      </c>
      <c r="F1507" s="52" t="s">
        <v>4594</v>
      </c>
      <c r="G1507" s="52" t="s">
        <v>4595</v>
      </c>
    </row>
    <row r="1508" customFormat="false" ht="12.75" hidden="false" customHeight="true" outlineLevel="0" collapsed="false">
      <c r="D1508" s="51" t="n">
        <v>45005</v>
      </c>
      <c r="E1508" s="52" t="s">
        <v>4560</v>
      </c>
      <c r="F1508" s="52" t="s">
        <v>4596</v>
      </c>
      <c r="G1508" s="52" t="s">
        <v>4597</v>
      </c>
    </row>
    <row r="1509" customFormat="false" ht="12.75" hidden="false" customHeight="true" outlineLevel="0" collapsed="false">
      <c r="D1509" s="51" t="n">
        <v>46011</v>
      </c>
      <c r="E1509" s="52" t="s">
        <v>4598</v>
      </c>
      <c r="F1509" s="52" t="s">
        <v>4599</v>
      </c>
      <c r="G1509" s="52" t="s">
        <v>4600</v>
      </c>
    </row>
    <row r="1510" customFormat="false" ht="12.75" hidden="false" customHeight="true" outlineLevel="0" collapsed="false">
      <c r="D1510" s="51" t="n">
        <v>46011</v>
      </c>
      <c r="E1510" s="52" t="s">
        <v>4598</v>
      </c>
      <c r="F1510" s="52" t="s">
        <v>4601</v>
      </c>
      <c r="G1510" s="52" t="s">
        <v>4602</v>
      </c>
    </row>
    <row r="1511" customFormat="false" ht="12.75" hidden="false" customHeight="true" outlineLevel="0" collapsed="false">
      <c r="D1511" s="51" t="n">
        <v>46011</v>
      </c>
      <c r="E1511" s="52" t="s">
        <v>4598</v>
      </c>
      <c r="F1511" s="52" t="s">
        <v>4603</v>
      </c>
      <c r="G1511" s="52" t="s">
        <v>4604</v>
      </c>
    </row>
    <row r="1512" customFormat="false" ht="12.75" hidden="false" customHeight="true" outlineLevel="0" collapsed="false">
      <c r="D1512" s="51" t="n">
        <v>46011</v>
      </c>
      <c r="E1512" s="52" t="s">
        <v>4598</v>
      </c>
      <c r="F1512" s="52" t="s">
        <v>4605</v>
      </c>
      <c r="G1512" s="52" t="s">
        <v>4606</v>
      </c>
    </row>
    <row r="1513" customFormat="false" ht="12.75" hidden="false" customHeight="true" outlineLevel="0" collapsed="false">
      <c r="D1513" s="51" t="n">
        <v>46011</v>
      </c>
      <c r="E1513" s="52" t="s">
        <v>4598</v>
      </c>
      <c r="F1513" s="52" t="s">
        <v>4607</v>
      </c>
      <c r="G1513" s="52" t="s">
        <v>4608</v>
      </c>
    </row>
    <row r="1514" customFormat="false" ht="12.75" hidden="false" customHeight="true" outlineLevel="0" collapsed="false">
      <c r="D1514" s="51" t="n">
        <v>46011</v>
      </c>
      <c r="E1514" s="52" t="s">
        <v>4598</v>
      </c>
      <c r="F1514" s="52" t="s">
        <v>4609</v>
      </c>
      <c r="G1514" s="52" t="s">
        <v>4610</v>
      </c>
    </row>
    <row r="1515" customFormat="false" ht="12.75" hidden="false" customHeight="true" outlineLevel="0" collapsed="false">
      <c r="D1515" s="51" t="n">
        <v>46011</v>
      </c>
      <c r="E1515" s="52" t="s">
        <v>4598</v>
      </c>
      <c r="F1515" s="52" t="s">
        <v>4611</v>
      </c>
      <c r="G1515" s="52" t="s">
        <v>4612</v>
      </c>
    </row>
    <row r="1516" customFormat="false" ht="12.75" hidden="false" customHeight="true" outlineLevel="0" collapsed="false">
      <c r="D1516" s="51" t="n">
        <v>46011</v>
      </c>
      <c r="E1516" s="52" t="s">
        <v>4598</v>
      </c>
      <c r="F1516" s="52" t="s">
        <v>4613</v>
      </c>
      <c r="G1516" s="52" t="s">
        <v>4614</v>
      </c>
    </row>
    <row r="1517" customFormat="false" ht="12.75" hidden="false" customHeight="true" outlineLevel="0" collapsed="false">
      <c r="D1517" s="51" t="n">
        <v>51017</v>
      </c>
      <c r="E1517" s="52" t="s">
        <v>4615</v>
      </c>
      <c r="F1517" s="52" t="s">
        <v>4616</v>
      </c>
      <c r="G1517" s="52" t="s">
        <v>4617</v>
      </c>
    </row>
    <row r="1518" customFormat="false" ht="12.75" hidden="false" customHeight="true" outlineLevel="0" collapsed="false">
      <c r="D1518" s="51" t="n">
        <v>51017</v>
      </c>
      <c r="E1518" s="52" t="s">
        <v>4615</v>
      </c>
      <c r="F1518" s="52" t="s">
        <v>4618</v>
      </c>
      <c r="G1518" s="52" t="s">
        <v>4099</v>
      </c>
    </row>
    <row r="1519" customFormat="false" ht="12.75" hidden="false" customHeight="true" outlineLevel="0" collapsed="false">
      <c r="D1519" s="51" t="n">
        <v>51017</v>
      </c>
      <c r="E1519" s="52" t="s">
        <v>4615</v>
      </c>
      <c r="F1519" s="52" t="s">
        <v>4619</v>
      </c>
      <c r="G1519" s="52" t="s">
        <v>4620</v>
      </c>
    </row>
    <row r="1520" customFormat="false" ht="12.75" hidden="false" customHeight="true" outlineLevel="0" collapsed="false">
      <c r="D1520" s="51" t="n">
        <v>51017</v>
      </c>
      <c r="E1520" s="52" t="s">
        <v>4615</v>
      </c>
      <c r="F1520" s="52" t="s">
        <v>4621</v>
      </c>
      <c r="G1520" s="52" t="s">
        <v>4622</v>
      </c>
    </row>
    <row r="1521" customFormat="false" ht="12.75" hidden="false" customHeight="true" outlineLevel="0" collapsed="false">
      <c r="D1521" s="51" t="n">
        <v>51017</v>
      </c>
      <c r="E1521" s="52" t="s">
        <v>4615</v>
      </c>
      <c r="F1521" s="52" t="s">
        <v>4623</v>
      </c>
      <c r="G1521" s="52" t="s">
        <v>4624</v>
      </c>
    </row>
    <row r="1522" customFormat="false" ht="12.75" hidden="false" customHeight="true" outlineLevel="0" collapsed="false">
      <c r="D1522" s="51" t="n">
        <v>51017</v>
      </c>
      <c r="E1522" s="52" t="s">
        <v>4615</v>
      </c>
      <c r="F1522" s="52" t="s">
        <v>4625</v>
      </c>
      <c r="G1522" s="52" t="s">
        <v>4626</v>
      </c>
    </row>
    <row r="1523" customFormat="false" ht="12.75" hidden="false" customHeight="true" outlineLevel="0" collapsed="false">
      <c r="D1523" s="51" t="n">
        <v>51017</v>
      </c>
      <c r="E1523" s="52" t="s">
        <v>4615</v>
      </c>
      <c r="F1523" s="52" t="s">
        <v>4627</v>
      </c>
      <c r="G1523" s="52" t="s">
        <v>3491</v>
      </c>
    </row>
    <row r="1524" customFormat="false" ht="12.75" hidden="false" customHeight="true" outlineLevel="0" collapsed="false">
      <c r="D1524" s="51" t="n">
        <v>51017</v>
      </c>
      <c r="E1524" s="52" t="s">
        <v>4615</v>
      </c>
      <c r="F1524" s="52" t="s">
        <v>4628</v>
      </c>
      <c r="G1524" s="52" t="s">
        <v>4629</v>
      </c>
    </row>
    <row r="1525" customFormat="false" ht="12.75" hidden="false" customHeight="true" outlineLevel="0" collapsed="false">
      <c r="D1525" s="51" t="n">
        <v>51017</v>
      </c>
      <c r="E1525" s="52" t="s">
        <v>4615</v>
      </c>
      <c r="F1525" s="52" t="s">
        <v>4630</v>
      </c>
      <c r="G1525" s="52" t="s">
        <v>4631</v>
      </c>
    </row>
    <row r="1526" customFormat="false" ht="12.75" hidden="false" customHeight="true" outlineLevel="0" collapsed="false">
      <c r="D1526" s="51" t="n">
        <v>51017</v>
      </c>
      <c r="E1526" s="52" t="s">
        <v>4615</v>
      </c>
      <c r="F1526" s="52" t="s">
        <v>4632</v>
      </c>
      <c r="G1526" s="52" t="s">
        <v>4633</v>
      </c>
    </row>
    <row r="1527" customFormat="false" ht="12.75" hidden="false" customHeight="true" outlineLevel="0" collapsed="false">
      <c r="D1527" s="51" t="n">
        <v>51017</v>
      </c>
      <c r="E1527" s="52" t="s">
        <v>4615</v>
      </c>
      <c r="F1527" s="52" t="s">
        <v>4634</v>
      </c>
      <c r="G1527" s="52" t="s">
        <v>4635</v>
      </c>
    </row>
    <row r="1528" customFormat="false" ht="12.75" hidden="false" customHeight="true" outlineLevel="0" collapsed="false">
      <c r="D1528" s="51" t="n">
        <v>51017</v>
      </c>
      <c r="E1528" s="52" t="s">
        <v>4615</v>
      </c>
      <c r="F1528" s="52" t="s">
        <v>4636</v>
      </c>
      <c r="G1528" s="52" t="s">
        <v>4637</v>
      </c>
    </row>
    <row r="1529" customFormat="false" ht="12.75" hidden="false" customHeight="true" outlineLevel="0" collapsed="false">
      <c r="D1529" s="51" t="n">
        <v>51017</v>
      </c>
      <c r="E1529" s="52" t="s">
        <v>4615</v>
      </c>
      <c r="F1529" s="52" t="s">
        <v>4638</v>
      </c>
      <c r="G1529" s="52" t="s">
        <v>4639</v>
      </c>
    </row>
    <row r="1530" customFormat="false" ht="12.75" hidden="false" customHeight="true" outlineLevel="0" collapsed="false">
      <c r="D1530" s="51" t="n">
        <v>51017</v>
      </c>
      <c r="E1530" s="52" t="s">
        <v>4615</v>
      </c>
      <c r="F1530" s="52" t="s">
        <v>4640</v>
      </c>
      <c r="G1530" s="52" t="s">
        <v>4641</v>
      </c>
    </row>
    <row r="1531" customFormat="false" ht="12.75" hidden="false" customHeight="true" outlineLevel="0" collapsed="false">
      <c r="D1531" s="51" t="n">
        <v>51017</v>
      </c>
      <c r="E1531" s="52" t="s">
        <v>4615</v>
      </c>
      <c r="F1531" s="52" t="s">
        <v>4642</v>
      </c>
      <c r="G1531" s="52" t="s">
        <v>3768</v>
      </c>
    </row>
    <row r="1532" customFormat="false" ht="12.75" hidden="false" customHeight="true" outlineLevel="0" collapsed="false">
      <c r="D1532" s="51" t="n">
        <v>51017</v>
      </c>
      <c r="E1532" s="52" t="s">
        <v>4615</v>
      </c>
      <c r="F1532" s="52" t="s">
        <v>4643</v>
      </c>
      <c r="G1532" s="52" t="s">
        <v>4644</v>
      </c>
    </row>
    <row r="1533" customFormat="false" ht="12.75" hidden="false" customHeight="true" outlineLevel="0" collapsed="false">
      <c r="D1533" s="51" t="n">
        <v>51017</v>
      </c>
      <c r="E1533" s="52" t="s">
        <v>4615</v>
      </c>
      <c r="F1533" s="52" t="s">
        <v>4645</v>
      </c>
      <c r="G1533" s="52" t="s">
        <v>4646</v>
      </c>
    </row>
    <row r="1534" customFormat="false" ht="12.75" hidden="false" customHeight="true" outlineLevel="0" collapsed="false">
      <c r="D1534" s="51" t="n">
        <v>51017</v>
      </c>
      <c r="E1534" s="52" t="s">
        <v>4615</v>
      </c>
      <c r="F1534" s="52" t="s">
        <v>4647</v>
      </c>
      <c r="G1534" s="52" t="s">
        <v>4648</v>
      </c>
    </row>
    <row r="1535" customFormat="false" ht="12.75" hidden="false" customHeight="true" outlineLevel="0" collapsed="false">
      <c r="D1535" s="51" t="n">
        <v>51017</v>
      </c>
      <c r="E1535" s="52" t="s">
        <v>4615</v>
      </c>
      <c r="F1535" s="52" t="s">
        <v>4649</v>
      </c>
      <c r="G1535" s="52" t="s">
        <v>4650</v>
      </c>
    </row>
    <row r="1536" customFormat="false" ht="12.75" hidden="false" customHeight="true" outlineLevel="0" collapsed="false">
      <c r="D1536" s="51" t="n">
        <v>51017</v>
      </c>
      <c r="E1536" s="52" t="s">
        <v>4615</v>
      </c>
      <c r="F1536" s="52" t="s">
        <v>4651</v>
      </c>
      <c r="G1536" s="52" t="s">
        <v>4652</v>
      </c>
    </row>
    <row r="1537" customFormat="false" ht="12.75" hidden="false" customHeight="true" outlineLevel="0" collapsed="false">
      <c r="D1537" s="51" t="n">
        <v>51017</v>
      </c>
      <c r="E1537" s="52" t="s">
        <v>4615</v>
      </c>
      <c r="F1537" s="52" t="s">
        <v>4653</v>
      </c>
      <c r="G1537" s="52" t="s">
        <v>4654</v>
      </c>
    </row>
    <row r="1538" customFormat="false" ht="12.75" hidden="false" customHeight="true" outlineLevel="0" collapsed="false">
      <c r="D1538" s="51" t="n">
        <v>51017</v>
      </c>
      <c r="E1538" s="52" t="s">
        <v>4615</v>
      </c>
      <c r="F1538" s="52" t="s">
        <v>4655</v>
      </c>
      <c r="G1538" s="52" t="s">
        <v>4656</v>
      </c>
    </row>
    <row r="1539" customFormat="false" ht="12.75" hidden="false" customHeight="true" outlineLevel="0" collapsed="false">
      <c r="D1539" s="51" t="n">
        <v>51017</v>
      </c>
      <c r="E1539" s="52" t="s">
        <v>4615</v>
      </c>
      <c r="F1539" s="52" t="s">
        <v>4657</v>
      </c>
      <c r="G1539" s="52" t="s">
        <v>4658</v>
      </c>
    </row>
    <row r="1540" customFormat="false" ht="12.75" hidden="false" customHeight="true" outlineLevel="0" collapsed="false">
      <c r="D1540" s="51" t="n">
        <v>51017</v>
      </c>
      <c r="E1540" s="52" t="s">
        <v>4615</v>
      </c>
      <c r="F1540" s="52" t="s">
        <v>4659</v>
      </c>
      <c r="G1540" s="52" t="s">
        <v>4660</v>
      </c>
    </row>
    <row r="1541" customFormat="false" ht="12.75" hidden="false" customHeight="true" outlineLevel="0" collapsed="false">
      <c r="D1541" s="51" t="n">
        <v>51017</v>
      </c>
      <c r="E1541" s="52" t="s">
        <v>4615</v>
      </c>
      <c r="F1541" s="52" t="s">
        <v>4661</v>
      </c>
      <c r="G1541" s="52" t="s">
        <v>4662</v>
      </c>
    </row>
    <row r="1542" customFormat="false" ht="12.75" hidden="false" customHeight="true" outlineLevel="0" collapsed="false">
      <c r="D1542" s="51" t="n">
        <v>51017</v>
      </c>
      <c r="E1542" s="52" t="s">
        <v>4615</v>
      </c>
      <c r="F1542" s="52" t="s">
        <v>4663</v>
      </c>
      <c r="G1542" s="52" t="s">
        <v>4664</v>
      </c>
    </row>
    <row r="1543" customFormat="false" ht="12.75" hidden="false" customHeight="true" outlineLevel="0" collapsed="false">
      <c r="D1543" s="51" t="n">
        <v>51017</v>
      </c>
      <c r="E1543" s="52" t="s">
        <v>4615</v>
      </c>
      <c r="F1543" s="52" t="s">
        <v>4665</v>
      </c>
      <c r="G1543" s="52" t="s">
        <v>4666</v>
      </c>
    </row>
    <row r="1544" customFormat="false" ht="12.75" hidden="false" customHeight="true" outlineLevel="0" collapsed="false">
      <c r="D1544" s="51" t="n">
        <v>51017</v>
      </c>
      <c r="E1544" s="52" t="s">
        <v>4615</v>
      </c>
      <c r="F1544" s="52" t="s">
        <v>4667</v>
      </c>
      <c r="G1544" s="52" t="s">
        <v>4668</v>
      </c>
    </row>
    <row r="1545" customFormat="false" ht="12.75" hidden="false" customHeight="true" outlineLevel="0" collapsed="false">
      <c r="D1545" s="51" t="n">
        <v>51017</v>
      </c>
      <c r="E1545" s="52" t="s">
        <v>4615</v>
      </c>
      <c r="F1545" s="52" t="s">
        <v>4669</v>
      </c>
      <c r="G1545" s="52" t="s">
        <v>4670</v>
      </c>
    </row>
    <row r="1546" customFormat="false" ht="12.75" hidden="false" customHeight="true" outlineLevel="0" collapsed="false">
      <c r="D1546" s="51" t="n">
        <v>51017</v>
      </c>
      <c r="E1546" s="52" t="s">
        <v>4615</v>
      </c>
      <c r="F1546" s="52" t="s">
        <v>4671</v>
      </c>
      <c r="G1546" s="52" t="s">
        <v>4672</v>
      </c>
    </row>
    <row r="1547" customFormat="false" ht="12.75" hidden="false" customHeight="true" outlineLevel="0" collapsed="false">
      <c r="D1547" s="51" t="n">
        <v>51017</v>
      </c>
      <c r="E1547" s="52" t="s">
        <v>4615</v>
      </c>
      <c r="F1547" s="52" t="s">
        <v>4673</v>
      </c>
      <c r="G1547" s="52" t="s">
        <v>4674</v>
      </c>
    </row>
    <row r="1548" customFormat="false" ht="12.75" hidden="false" customHeight="true" outlineLevel="0" collapsed="false">
      <c r="D1548" s="51" t="n">
        <v>51017</v>
      </c>
      <c r="E1548" s="52" t="s">
        <v>4615</v>
      </c>
      <c r="F1548" s="52" t="s">
        <v>4675</v>
      </c>
      <c r="G1548" s="52" t="s">
        <v>4676</v>
      </c>
    </row>
    <row r="1549" customFormat="false" ht="12.75" hidden="false" customHeight="true" outlineLevel="0" collapsed="false">
      <c r="D1549" s="51" t="n">
        <v>51017</v>
      </c>
      <c r="E1549" s="52" t="s">
        <v>4615</v>
      </c>
      <c r="F1549" s="52" t="s">
        <v>4677</v>
      </c>
      <c r="G1549" s="52" t="s">
        <v>4678</v>
      </c>
    </row>
    <row r="1550" customFormat="false" ht="12.75" hidden="false" customHeight="true" outlineLevel="0" collapsed="false">
      <c r="D1550" s="51" t="n">
        <v>51017</v>
      </c>
      <c r="E1550" s="52" t="s">
        <v>4615</v>
      </c>
      <c r="F1550" s="52" t="s">
        <v>4679</v>
      </c>
      <c r="G1550" s="52" t="s">
        <v>3006</v>
      </c>
    </row>
    <row r="1551" customFormat="false" ht="12.75" hidden="false" customHeight="true" outlineLevel="0" collapsed="false">
      <c r="D1551" s="51" t="n">
        <v>51017</v>
      </c>
      <c r="E1551" s="52" t="s">
        <v>4615</v>
      </c>
      <c r="F1551" s="52" t="s">
        <v>4680</v>
      </c>
      <c r="G1551" s="52" t="s">
        <v>4681</v>
      </c>
    </row>
    <row r="1552" customFormat="false" ht="12.75" hidden="false" customHeight="true" outlineLevel="0" collapsed="false">
      <c r="D1552" s="51" t="n">
        <v>51017</v>
      </c>
      <c r="E1552" s="52" t="s">
        <v>4615</v>
      </c>
      <c r="F1552" s="52" t="s">
        <v>4682</v>
      </c>
      <c r="G1552" s="52" t="s">
        <v>4683</v>
      </c>
    </row>
    <row r="1553" customFormat="false" ht="12.75" hidden="false" customHeight="true" outlineLevel="0" collapsed="false">
      <c r="D1553" s="51" t="n">
        <v>51017</v>
      </c>
      <c r="E1553" s="52" t="s">
        <v>4615</v>
      </c>
      <c r="F1553" s="52" t="s">
        <v>4684</v>
      </c>
      <c r="G1553" s="52" t="s">
        <v>4685</v>
      </c>
    </row>
    <row r="1554" customFormat="false" ht="12.75" hidden="false" customHeight="true" outlineLevel="0" collapsed="false">
      <c r="D1554" s="51" t="n">
        <v>51017</v>
      </c>
      <c r="E1554" s="52" t="s">
        <v>4615</v>
      </c>
      <c r="F1554" s="52" t="s">
        <v>4686</v>
      </c>
      <c r="G1554" s="52" t="s">
        <v>4687</v>
      </c>
    </row>
    <row r="1555" customFormat="false" ht="12.75" hidden="false" customHeight="true" outlineLevel="0" collapsed="false">
      <c r="D1555" s="51" t="n">
        <v>51017</v>
      </c>
      <c r="E1555" s="52" t="s">
        <v>4615</v>
      </c>
      <c r="F1555" s="52" t="s">
        <v>4688</v>
      </c>
      <c r="G1555" s="52" t="s">
        <v>4689</v>
      </c>
    </row>
    <row r="1556" customFormat="false" ht="12.75" hidden="false" customHeight="true" outlineLevel="0" collapsed="false">
      <c r="D1556" s="51" t="n">
        <v>51017</v>
      </c>
      <c r="E1556" s="52" t="s">
        <v>4615</v>
      </c>
      <c r="F1556" s="52" t="s">
        <v>4690</v>
      </c>
      <c r="G1556" s="52" t="s">
        <v>4691</v>
      </c>
    </row>
    <row r="1557" customFormat="false" ht="12.75" hidden="false" customHeight="true" outlineLevel="0" collapsed="false">
      <c r="D1557" s="51" t="n">
        <v>51017</v>
      </c>
      <c r="E1557" s="52" t="s">
        <v>4615</v>
      </c>
      <c r="F1557" s="52" t="s">
        <v>4692</v>
      </c>
      <c r="G1557" s="52" t="s">
        <v>4693</v>
      </c>
    </row>
    <row r="1558" customFormat="false" ht="12.75" hidden="false" customHeight="true" outlineLevel="0" collapsed="false">
      <c r="D1558" s="51" t="n">
        <v>51017</v>
      </c>
      <c r="E1558" s="52" t="s">
        <v>4615</v>
      </c>
      <c r="F1558" s="52" t="s">
        <v>4694</v>
      </c>
      <c r="G1558" s="52" t="s">
        <v>4695</v>
      </c>
    </row>
    <row r="1559" customFormat="false" ht="12.75" hidden="false" customHeight="true" outlineLevel="0" collapsed="false">
      <c r="D1559" s="51" t="n">
        <v>51017</v>
      </c>
      <c r="E1559" s="52" t="s">
        <v>4615</v>
      </c>
      <c r="F1559" s="52" t="s">
        <v>4696</v>
      </c>
      <c r="G1559" s="52" t="s">
        <v>4697</v>
      </c>
    </row>
    <row r="1560" customFormat="false" ht="12.75" hidden="false" customHeight="true" outlineLevel="0" collapsed="false">
      <c r="D1560" s="51" t="n">
        <v>51017</v>
      </c>
      <c r="E1560" s="52" t="s">
        <v>4615</v>
      </c>
      <c r="F1560" s="52" t="s">
        <v>4698</v>
      </c>
      <c r="G1560" s="52" t="s">
        <v>4699</v>
      </c>
    </row>
    <row r="1561" customFormat="false" ht="12.75" hidden="false" customHeight="true" outlineLevel="0" collapsed="false">
      <c r="D1561" s="51" t="n">
        <v>51017</v>
      </c>
      <c r="E1561" s="52" t="s">
        <v>4615</v>
      </c>
      <c r="F1561" s="52" t="s">
        <v>4700</v>
      </c>
      <c r="G1561" s="52" t="s">
        <v>4701</v>
      </c>
    </row>
    <row r="1562" customFormat="false" ht="12.75" hidden="false" customHeight="true" outlineLevel="0" collapsed="false">
      <c r="D1562" s="51" t="n">
        <v>51017</v>
      </c>
      <c r="E1562" s="52" t="s">
        <v>4615</v>
      </c>
      <c r="F1562" s="52" t="s">
        <v>4702</v>
      </c>
      <c r="G1562" s="52" t="s">
        <v>4703</v>
      </c>
    </row>
    <row r="1563" customFormat="false" ht="12.75" hidden="false" customHeight="true" outlineLevel="0" collapsed="false">
      <c r="D1563" s="51" t="n">
        <v>51017</v>
      </c>
      <c r="E1563" s="52" t="s">
        <v>4615</v>
      </c>
      <c r="F1563" s="52" t="s">
        <v>4704</v>
      </c>
      <c r="G1563" s="52" t="s">
        <v>4705</v>
      </c>
    </row>
    <row r="1564" customFormat="false" ht="12.75" hidden="false" customHeight="true" outlineLevel="0" collapsed="false">
      <c r="D1564" s="51" t="n">
        <v>51017</v>
      </c>
      <c r="E1564" s="52" t="s">
        <v>4615</v>
      </c>
      <c r="F1564" s="52" t="s">
        <v>4706</v>
      </c>
      <c r="G1564" s="52" t="s">
        <v>4707</v>
      </c>
    </row>
    <row r="1565" customFormat="false" ht="12.75" hidden="false" customHeight="true" outlineLevel="0" collapsed="false">
      <c r="D1565" s="51" t="n">
        <v>51017</v>
      </c>
      <c r="E1565" s="52" t="s">
        <v>4615</v>
      </c>
      <c r="F1565" s="52" t="s">
        <v>4708</v>
      </c>
      <c r="G1565" s="52" t="s">
        <v>4709</v>
      </c>
    </row>
    <row r="1566" customFormat="false" ht="12.75" hidden="false" customHeight="true" outlineLevel="0" collapsed="false">
      <c r="D1566" s="51" t="n">
        <v>51017</v>
      </c>
      <c r="E1566" s="52" t="s">
        <v>4615</v>
      </c>
      <c r="F1566" s="52" t="s">
        <v>4710</v>
      </c>
      <c r="G1566" s="52" t="s">
        <v>3910</v>
      </c>
    </row>
    <row r="1567" customFormat="false" ht="12.75" hidden="false" customHeight="true" outlineLevel="0" collapsed="false">
      <c r="D1567" s="51" t="n">
        <v>51017</v>
      </c>
      <c r="E1567" s="52" t="s">
        <v>4615</v>
      </c>
      <c r="F1567" s="52" t="s">
        <v>4711</v>
      </c>
      <c r="G1567" s="52" t="s">
        <v>4712</v>
      </c>
    </row>
    <row r="1568" customFormat="false" ht="12.75" hidden="false" customHeight="true" outlineLevel="0" collapsed="false">
      <c r="D1568" s="51" t="n">
        <v>51017</v>
      </c>
      <c r="E1568" s="52" t="s">
        <v>4615</v>
      </c>
      <c r="F1568" s="52" t="s">
        <v>4713</v>
      </c>
      <c r="G1568" s="52" t="s">
        <v>4714</v>
      </c>
    </row>
    <row r="1569" customFormat="false" ht="12.75" hidden="false" customHeight="true" outlineLevel="0" collapsed="false">
      <c r="D1569" s="51" t="n">
        <v>51017</v>
      </c>
      <c r="E1569" s="52" t="s">
        <v>4615</v>
      </c>
      <c r="F1569" s="52" t="s">
        <v>4715</v>
      </c>
      <c r="G1569" s="52" t="s">
        <v>4716</v>
      </c>
    </row>
    <row r="1570" customFormat="false" ht="12.75" hidden="false" customHeight="true" outlineLevel="0" collapsed="false">
      <c r="D1570" s="51" t="n">
        <v>51017</v>
      </c>
      <c r="E1570" s="52" t="s">
        <v>4615</v>
      </c>
      <c r="F1570" s="52" t="s">
        <v>4717</v>
      </c>
      <c r="G1570" s="52" t="s">
        <v>4718</v>
      </c>
    </row>
    <row r="1571" customFormat="false" ht="12.75" hidden="false" customHeight="true" outlineLevel="0" collapsed="false">
      <c r="D1571" s="51" t="n">
        <v>51017</v>
      </c>
      <c r="E1571" s="52" t="s">
        <v>4615</v>
      </c>
      <c r="F1571" s="52" t="s">
        <v>4719</v>
      </c>
      <c r="G1571" s="52" t="s">
        <v>4720</v>
      </c>
    </row>
    <row r="1572" customFormat="false" ht="12.75" hidden="false" customHeight="true" outlineLevel="0" collapsed="false">
      <c r="D1572" s="51" t="n">
        <v>51017</v>
      </c>
      <c r="E1572" s="52" t="s">
        <v>4615</v>
      </c>
      <c r="F1572" s="52" t="s">
        <v>4721</v>
      </c>
      <c r="G1572" s="52" t="s">
        <v>4722</v>
      </c>
    </row>
    <row r="1573" customFormat="false" ht="12.75" hidden="false" customHeight="true" outlineLevel="0" collapsed="false">
      <c r="D1573" s="51" t="n">
        <v>51017</v>
      </c>
      <c r="E1573" s="52" t="s">
        <v>4615</v>
      </c>
      <c r="F1573" s="52" t="s">
        <v>4723</v>
      </c>
      <c r="G1573" s="52" t="s">
        <v>4724</v>
      </c>
    </row>
    <row r="1574" customFormat="false" ht="12.75" hidden="false" customHeight="true" outlineLevel="0" collapsed="false">
      <c r="D1574" s="51" t="n">
        <v>51017</v>
      </c>
      <c r="E1574" s="52" t="s">
        <v>4615</v>
      </c>
      <c r="F1574" s="52" t="s">
        <v>4725</v>
      </c>
      <c r="G1574" s="52" t="s">
        <v>4140</v>
      </c>
    </row>
    <row r="1575" customFormat="false" ht="12.75" hidden="false" customHeight="true" outlineLevel="0" collapsed="false">
      <c r="D1575" s="51" t="n">
        <v>51017</v>
      </c>
      <c r="E1575" s="52" t="s">
        <v>4615</v>
      </c>
      <c r="F1575" s="52" t="s">
        <v>4726</v>
      </c>
      <c r="G1575" s="52" t="s">
        <v>4727</v>
      </c>
    </row>
    <row r="1576" customFormat="false" ht="12.75" hidden="false" customHeight="true" outlineLevel="0" collapsed="false">
      <c r="D1576" s="51" t="n">
        <v>51017</v>
      </c>
      <c r="E1576" s="52" t="s">
        <v>4615</v>
      </c>
      <c r="F1576" s="52" t="s">
        <v>4728</v>
      </c>
      <c r="G1576" s="52" t="s">
        <v>4729</v>
      </c>
    </row>
    <row r="1577" customFormat="false" ht="12.75" hidden="false" customHeight="true" outlineLevel="0" collapsed="false">
      <c r="D1577" s="51" t="n">
        <v>51017</v>
      </c>
      <c r="E1577" s="52" t="s">
        <v>4615</v>
      </c>
      <c r="F1577" s="52" t="s">
        <v>4730</v>
      </c>
      <c r="G1577" s="52" t="s">
        <v>4731</v>
      </c>
    </row>
    <row r="1578" customFormat="false" ht="12.75" hidden="false" customHeight="true" outlineLevel="0" collapsed="false">
      <c r="D1578" s="51" t="n">
        <v>51017</v>
      </c>
      <c r="E1578" s="52" t="s">
        <v>4615</v>
      </c>
      <c r="F1578" s="52" t="s">
        <v>4732</v>
      </c>
      <c r="G1578" s="52" t="s">
        <v>4733</v>
      </c>
    </row>
    <row r="1579" customFormat="false" ht="12.75" hidden="false" customHeight="true" outlineLevel="0" collapsed="false">
      <c r="D1579" s="51" t="n">
        <v>51017</v>
      </c>
      <c r="E1579" s="52" t="s">
        <v>4615</v>
      </c>
      <c r="F1579" s="52" t="s">
        <v>4734</v>
      </c>
      <c r="G1579" s="52" t="s">
        <v>4735</v>
      </c>
    </row>
    <row r="1580" customFormat="false" ht="12.75" hidden="false" customHeight="true" outlineLevel="0" collapsed="false">
      <c r="D1580" s="51" t="n">
        <v>51017</v>
      </c>
      <c r="E1580" s="52" t="s">
        <v>4615</v>
      </c>
      <c r="F1580" s="52" t="s">
        <v>4736</v>
      </c>
      <c r="G1580" s="52" t="s">
        <v>4737</v>
      </c>
    </row>
    <row r="1581" customFormat="false" ht="12.75" hidden="false" customHeight="true" outlineLevel="0" collapsed="false">
      <c r="D1581" s="51" t="n">
        <v>51017</v>
      </c>
      <c r="E1581" s="52" t="s">
        <v>4615</v>
      </c>
      <c r="F1581" s="52" t="s">
        <v>4738</v>
      </c>
      <c r="G1581" s="52" t="s">
        <v>4739</v>
      </c>
    </row>
    <row r="1582" customFormat="false" ht="12.75" hidden="false" customHeight="true" outlineLevel="0" collapsed="false">
      <c r="D1582" s="51" t="n">
        <v>51017</v>
      </c>
      <c r="E1582" s="52" t="s">
        <v>4615</v>
      </c>
      <c r="F1582" s="52" t="s">
        <v>4740</v>
      </c>
      <c r="G1582" s="52" t="s">
        <v>2760</v>
      </c>
    </row>
    <row r="1583" customFormat="false" ht="12.75" hidden="false" customHeight="true" outlineLevel="0" collapsed="false">
      <c r="D1583" s="51" t="n">
        <v>51017</v>
      </c>
      <c r="E1583" s="52" t="s">
        <v>4615</v>
      </c>
      <c r="F1583" s="52" t="s">
        <v>4741</v>
      </c>
      <c r="G1583" s="52" t="s">
        <v>4742</v>
      </c>
    </row>
    <row r="1584" customFormat="false" ht="12.75" hidden="false" customHeight="true" outlineLevel="0" collapsed="false">
      <c r="D1584" s="51" t="n">
        <v>51017</v>
      </c>
      <c r="E1584" s="52" t="s">
        <v>4615</v>
      </c>
      <c r="F1584" s="52" t="s">
        <v>4743</v>
      </c>
      <c r="G1584" s="52" t="s">
        <v>4744</v>
      </c>
    </row>
    <row r="1585" customFormat="false" ht="12.75" hidden="false" customHeight="true" outlineLevel="0" collapsed="false">
      <c r="D1585" s="51" t="n">
        <v>51017</v>
      </c>
      <c r="E1585" s="52" t="s">
        <v>4615</v>
      </c>
      <c r="F1585" s="52" t="s">
        <v>4745</v>
      </c>
      <c r="G1585" s="52" t="s">
        <v>4746</v>
      </c>
    </row>
    <row r="1586" customFormat="false" ht="12.75" hidden="false" customHeight="true" outlineLevel="0" collapsed="false">
      <c r="D1586" s="51" t="n">
        <v>51017</v>
      </c>
      <c r="E1586" s="52" t="s">
        <v>4615</v>
      </c>
      <c r="F1586" s="52" t="s">
        <v>4747</v>
      </c>
      <c r="G1586" s="52" t="s">
        <v>4748</v>
      </c>
    </row>
    <row r="1587" customFormat="false" ht="12.75" hidden="false" customHeight="true" outlineLevel="0" collapsed="false">
      <c r="D1587" s="51" t="n">
        <v>51017</v>
      </c>
      <c r="E1587" s="52" t="s">
        <v>4615</v>
      </c>
      <c r="F1587" s="52" t="s">
        <v>4749</v>
      </c>
      <c r="G1587" s="52" t="s">
        <v>4750</v>
      </c>
    </row>
    <row r="1588" customFormat="false" ht="12.75" hidden="false" customHeight="true" outlineLevel="0" collapsed="false">
      <c r="D1588" s="51" t="n">
        <v>51017</v>
      </c>
      <c r="E1588" s="52" t="s">
        <v>4615</v>
      </c>
      <c r="F1588" s="52" t="s">
        <v>4751</v>
      </c>
      <c r="G1588" s="52" t="s">
        <v>4752</v>
      </c>
    </row>
    <row r="1589" customFormat="false" ht="12.75" hidden="false" customHeight="true" outlineLevel="0" collapsed="false">
      <c r="D1589" s="51" t="n">
        <v>51017</v>
      </c>
      <c r="E1589" s="52" t="s">
        <v>4615</v>
      </c>
      <c r="F1589" s="52" t="s">
        <v>4753</v>
      </c>
      <c r="G1589" s="52" t="s">
        <v>4754</v>
      </c>
    </row>
    <row r="1590" customFormat="false" ht="12.75" hidden="false" customHeight="true" outlineLevel="0" collapsed="false">
      <c r="D1590" s="51" t="n">
        <v>51017</v>
      </c>
      <c r="E1590" s="52" t="s">
        <v>4615</v>
      </c>
      <c r="F1590" s="52" t="s">
        <v>4755</v>
      </c>
      <c r="G1590" s="52" t="s">
        <v>4756</v>
      </c>
    </row>
    <row r="1591" customFormat="false" ht="12.75" hidden="false" customHeight="true" outlineLevel="0" collapsed="false">
      <c r="D1591" s="51" t="n">
        <v>51017</v>
      </c>
      <c r="E1591" s="52" t="s">
        <v>4615</v>
      </c>
      <c r="F1591" s="52" t="s">
        <v>4757</v>
      </c>
      <c r="G1591" s="52" t="s">
        <v>4758</v>
      </c>
    </row>
    <row r="1592" customFormat="false" ht="12.75" hidden="false" customHeight="true" outlineLevel="0" collapsed="false">
      <c r="D1592" s="51" t="n">
        <v>51017</v>
      </c>
      <c r="E1592" s="52" t="s">
        <v>4615</v>
      </c>
      <c r="F1592" s="52" t="s">
        <v>4759</v>
      </c>
      <c r="G1592" s="52" t="s">
        <v>4760</v>
      </c>
    </row>
    <row r="1593" customFormat="false" ht="12.75" hidden="false" customHeight="true" outlineLevel="0" collapsed="false">
      <c r="D1593" s="51" t="n">
        <v>51017</v>
      </c>
      <c r="E1593" s="52" t="s">
        <v>4615</v>
      </c>
      <c r="F1593" s="52" t="s">
        <v>4761</v>
      </c>
      <c r="G1593" s="52" t="s">
        <v>2826</v>
      </c>
    </row>
    <row r="1594" customFormat="false" ht="12.75" hidden="false" customHeight="true" outlineLevel="0" collapsed="false">
      <c r="D1594" s="51" t="n">
        <v>51017</v>
      </c>
      <c r="E1594" s="52" t="s">
        <v>4615</v>
      </c>
      <c r="F1594" s="52" t="s">
        <v>4762</v>
      </c>
      <c r="G1594" s="52" t="s">
        <v>4763</v>
      </c>
    </row>
    <row r="1595" customFormat="false" ht="12.75" hidden="false" customHeight="true" outlineLevel="0" collapsed="false">
      <c r="D1595" s="49" t="n">
        <v>50041</v>
      </c>
      <c r="E1595" s="50" t="s">
        <v>1576</v>
      </c>
      <c r="F1595" s="52" t="s">
        <v>4764</v>
      </c>
      <c r="G1595" s="52" t="s">
        <v>4765</v>
      </c>
    </row>
    <row r="1596" customFormat="false" ht="12.75" hidden="false" customHeight="true" outlineLevel="0" collapsed="false">
      <c r="D1596" s="49" t="n">
        <v>50041</v>
      </c>
      <c r="E1596" s="50" t="s">
        <v>1576</v>
      </c>
      <c r="F1596" s="52" t="s">
        <v>4766</v>
      </c>
      <c r="G1596" s="52" t="s">
        <v>4767</v>
      </c>
    </row>
    <row r="1597" customFormat="false" ht="12.75" hidden="false" customHeight="true" outlineLevel="0" collapsed="false">
      <c r="D1597" s="49" t="n">
        <v>50041</v>
      </c>
      <c r="E1597" s="50" t="s">
        <v>1576</v>
      </c>
      <c r="F1597" s="52" t="s">
        <v>4768</v>
      </c>
      <c r="G1597" s="52" t="s">
        <v>4769</v>
      </c>
    </row>
    <row r="1598" customFormat="false" ht="12.75" hidden="false" customHeight="true" outlineLevel="0" collapsed="false">
      <c r="D1598" s="49" t="n">
        <v>50041</v>
      </c>
      <c r="E1598" s="50" t="s">
        <v>1576</v>
      </c>
      <c r="F1598" s="52" t="s">
        <v>4770</v>
      </c>
      <c r="G1598" s="52" t="s">
        <v>4771</v>
      </c>
    </row>
    <row r="1599" customFormat="false" ht="12.75" hidden="false" customHeight="true" outlineLevel="0" collapsed="false">
      <c r="D1599" s="49" t="n">
        <v>50041</v>
      </c>
      <c r="E1599" s="50" t="s">
        <v>1576</v>
      </c>
      <c r="F1599" s="52" t="s">
        <v>4772</v>
      </c>
      <c r="G1599" s="52" t="s">
        <v>4773</v>
      </c>
    </row>
    <row r="1600" customFormat="false" ht="12.75" hidden="false" customHeight="true" outlineLevel="0" collapsed="false">
      <c r="D1600" s="49" t="n">
        <v>50041</v>
      </c>
      <c r="E1600" s="50" t="s">
        <v>1576</v>
      </c>
      <c r="F1600" s="52" t="s">
        <v>4774</v>
      </c>
      <c r="G1600" s="52" t="s">
        <v>4775</v>
      </c>
    </row>
    <row r="1601" customFormat="false" ht="12.75" hidden="false" customHeight="true" outlineLevel="0" collapsed="false">
      <c r="D1601" s="49" t="n">
        <v>50041</v>
      </c>
      <c r="E1601" s="50" t="s">
        <v>1576</v>
      </c>
      <c r="F1601" s="52" t="s">
        <v>4776</v>
      </c>
      <c r="G1601" s="52" t="s">
        <v>4777</v>
      </c>
    </row>
    <row r="1602" customFormat="false" ht="12.75" hidden="false" customHeight="true" outlineLevel="0" collapsed="false">
      <c r="D1602" s="49" t="n">
        <v>50041</v>
      </c>
      <c r="E1602" s="50" t="s">
        <v>1576</v>
      </c>
      <c r="F1602" s="52" t="s">
        <v>4778</v>
      </c>
      <c r="G1602" s="52" t="s">
        <v>2801</v>
      </c>
    </row>
    <row r="1603" customFormat="false" ht="12.75" hidden="false" customHeight="true" outlineLevel="0" collapsed="false">
      <c r="D1603" s="49" t="n">
        <v>50041</v>
      </c>
      <c r="E1603" s="50" t="s">
        <v>1576</v>
      </c>
      <c r="F1603" s="52" t="s">
        <v>4779</v>
      </c>
      <c r="G1603" s="52" t="s">
        <v>4780</v>
      </c>
    </row>
    <row r="1604" customFormat="false" ht="12.75" hidden="false" customHeight="true" outlineLevel="0" collapsed="false">
      <c r="D1604" s="49" t="n">
        <v>50041</v>
      </c>
      <c r="E1604" s="50" t="s">
        <v>1576</v>
      </c>
      <c r="F1604" s="52" t="s">
        <v>4781</v>
      </c>
      <c r="G1604" s="52" t="s">
        <v>4782</v>
      </c>
    </row>
    <row r="1605" customFormat="false" ht="12.75" hidden="false" customHeight="true" outlineLevel="0" collapsed="false">
      <c r="D1605" s="49" t="n">
        <v>50041</v>
      </c>
      <c r="E1605" s="50" t="s">
        <v>1576</v>
      </c>
      <c r="F1605" s="52" t="s">
        <v>4783</v>
      </c>
      <c r="G1605" s="52" t="s">
        <v>4784</v>
      </c>
    </row>
    <row r="1606" customFormat="false" ht="12.75" hidden="false" customHeight="true" outlineLevel="0" collapsed="false">
      <c r="D1606" s="49" t="n">
        <v>50041</v>
      </c>
      <c r="E1606" s="50" t="s">
        <v>1576</v>
      </c>
      <c r="F1606" s="52" t="s">
        <v>4785</v>
      </c>
      <c r="G1606" s="52" t="s">
        <v>4786</v>
      </c>
    </row>
    <row r="1607" customFormat="false" ht="12.75" hidden="false" customHeight="true" outlineLevel="0" collapsed="false">
      <c r="D1607" s="49" t="n">
        <v>50041</v>
      </c>
      <c r="E1607" s="50" t="s">
        <v>1576</v>
      </c>
      <c r="F1607" s="52" t="s">
        <v>4787</v>
      </c>
      <c r="G1607" s="52" t="s">
        <v>4788</v>
      </c>
    </row>
    <row r="1608" customFormat="false" ht="12.75" hidden="false" customHeight="true" outlineLevel="0" collapsed="false">
      <c r="D1608" s="49" t="n">
        <v>47023</v>
      </c>
      <c r="E1608" s="50" t="s">
        <v>1305</v>
      </c>
      <c r="F1608" s="52" t="s">
        <v>4789</v>
      </c>
      <c r="G1608" s="52" t="s">
        <v>4790</v>
      </c>
    </row>
    <row r="1609" customFormat="false" ht="12.75" hidden="false" customHeight="true" outlineLevel="0" collapsed="false">
      <c r="D1609" s="49" t="n">
        <v>47023</v>
      </c>
      <c r="E1609" s="50" t="s">
        <v>1305</v>
      </c>
      <c r="F1609" s="52" t="s">
        <v>4791</v>
      </c>
      <c r="G1609" s="52" t="s">
        <v>4792</v>
      </c>
    </row>
    <row r="1610" customFormat="false" ht="12.75" hidden="false" customHeight="true" outlineLevel="0" collapsed="false">
      <c r="D1610" s="49" t="n">
        <v>47023</v>
      </c>
      <c r="E1610" s="50" t="s">
        <v>1305</v>
      </c>
      <c r="F1610" s="52" t="s">
        <v>4793</v>
      </c>
      <c r="G1610" s="52" t="s">
        <v>4794</v>
      </c>
    </row>
    <row r="1611" customFormat="false" ht="12.75" hidden="false" customHeight="true" outlineLevel="0" collapsed="false">
      <c r="D1611" s="49" t="n">
        <v>47023</v>
      </c>
      <c r="E1611" s="50" t="s">
        <v>1305</v>
      </c>
      <c r="F1611" s="52" t="s">
        <v>4795</v>
      </c>
      <c r="G1611" s="52" t="s">
        <v>4796</v>
      </c>
    </row>
    <row r="1612" customFormat="false" ht="12.75" hidden="false" customHeight="true" outlineLevel="0" collapsed="false">
      <c r="D1612" s="49" t="n">
        <v>47023</v>
      </c>
      <c r="E1612" s="50" t="s">
        <v>1305</v>
      </c>
      <c r="F1612" s="52" t="s">
        <v>4797</v>
      </c>
      <c r="G1612" s="52" t="s">
        <v>4798</v>
      </c>
    </row>
    <row r="1613" customFormat="false" ht="12.75" hidden="false" customHeight="true" outlineLevel="0" collapsed="false">
      <c r="D1613" s="49" t="n">
        <v>47023</v>
      </c>
      <c r="E1613" s="50" t="s">
        <v>1305</v>
      </c>
      <c r="F1613" s="52" t="s">
        <v>4799</v>
      </c>
      <c r="G1613" s="52" t="s">
        <v>4800</v>
      </c>
    </row>
    <row r="1614" customFormat="false" ht="12.75" hidden="false" customHeight="true" outlineLevel="0" collapsed="false">
      <c r="D1614" s="49" t="n">
        <v>47023</v>
      </c>
      <c r="E1614" s="50" t="s">
        <v>1305</v>
      </c>
      <c r="F1614" s="52" t="s">
        <v>4801</v>
      </c>
      <c r="G1614" s="52" t="s">
        <v>4802</v>
      </c>
    </row>
    <row r="1615" customFormat="false" ht="12.75" hidden="false" customHeight="true" outlineLevel="0" collapsed="false">
      <c r="D1615" s="49" t="n">
        <v>47023</v>
      </c>
      <c r="E1615" s="50" t="s">
        <v>1305</v>
      </c>
      <c r="F1615" s="52" t="s">
        <v>4803</v>
      </c>
      <c r="G1615" s="52" t="s">
        <v>4804</v>
      </c>
    </row>
    <row r="1616" customFormat="false" ht="12.75" hidden="false" customHeight="true" outlineLevel="0" collapsed="false">
      <c r="D1616" s="49" t="n">
        <v>47023</v>
      </c>
      <c r="E1616" s="50" t="s">
        <v>1305</v>
      </c>
      <c r="F1616" s="52" t="s">
        <v>4805</v>
      </c>
      <c r="G1616" s="52" t="s">
        <v>4806</v>
      </c>
    </row>
    <row r="1617" customFormat="false" ht="12.75" hidden="false" customHeight="true" outlineLevel="0" collapsed="false">
      <c r="D1617" s="49" t="n">
        <v>47023</v>
      </c>
      <c r="E1617" s="50" t="s">
        <v>1305</v>
      </c>
      <c r="F1617" s="52" t="s">
        <v>4807</v>
      </c>
      <c r="G1617" s="52" t="s">
        <v>4808</v>
      </c>
    </row>
    <row r="1618" customFormat="false" ht="12.75" hidden="false" customHeight="true" outlineLevel="0" collapsed="false">
      <c r="D1618" s="51" t="n">
        <v>48013</v>
      </c>
      <c r="E1618" s="52" t="s">
        <v>4809</v>
      </c>
      <c r="F1618" s="52" t="s">
        <v>4810</v>
      </c>
      <c r="G1618" s="52" t="s">
        <v>4811</v>
      </c>
    </row>
    <row r="1619" customFormat="false" ht="12.75" hidden="false" customHeight="true" outlineLevel="0" collapsed="false">
      <c r="D1619" s="51" t="n">
        <v>48013</v>
      </c>
      <c r="E1619" s="52" t="s">
        <v>4809</v>
      </c>
      <c r="F1619" s="52" t="s">
        <v>4812</v>
      </c>
      <c r="G1619" s="52" t="s">
        <v>4813</v>
      </c>
    </row>
    <row r="1620" customFormat="false" ht="12.75" hidden="false" customHeight="true" outlineLevel="0" collapsed="false">
      <c r="D1620" s="51" t="n">
        <v>48013</v>
      </c>
      <c r="E1620" s="52" t="s">
        <v>4809</v>
      </c>
      <c r="F1620" s="52" t="s">
        <v>4814</v>
      </c>
      <c r="G1620" s="52" t="s">
        <v>4815</v>
      </c>
    </row>
    <row r="1621" customFormat="false" ht="12.75" hidden="false" customHeight="true" outlineLevel="0" collapsed="false">
      <c r="D1621" s="51" t="n">
        <v>48013</v>
      </c>
      <c r="E1621" s="52" t="s">
        <v>4809</v>
      </c>
      <c r="F1621" s="52" t="s">
        <v>4816</v>
      </c>
      <c r="G1621" s="52" t="s">
        <v>4817</v>
      </c>
    </row>
    <row r="1622" customFormat="false" ht="12.75" hidden="false" customHeight="true" outlineLevel="0" collapsed="false">
      <c r="D1622" s="51" t="n">
        <v>48013</v>
      </c>
      <c r="E1622" s="52" t="s">
        <v>4809</v>
      </c>
      <c r="F1622" s="52" t="s">
        <v>4818</v>
      </c>
      <c r="G1622" s="52" t="s">
        <v>4819</v>
      </c>
    </row>
    <row r="1623" customFormat="false" ht="12.75" hidden="false" customHeight="true" outlineLevel="0" collapsed="false">
      <c r="D1623" s="51" t="n">
        <v>48013</v>
      </c>
      <c r="E1623" s="52" t="s">
        <v>4809</v>
      </c>
      <c r="F1623" s="52" t="s">
        <v>4820</v>
      </c>
      <c r="G1623" s="52" t="s">
        <v>4821</v>
      </c>
    </row>
    <row r="1624" customFormat="false" ht="12.75" hidden="false" customHeight="true" outlineLevel="0" collapsed="false">
      <c r="D1624" s="51" t="n">
        <v>48013</v>
      </c>
      <c r="E1624" s="52" t="s">
        <v>4809</v>
      </c>
      <c r="F1624" s="52" t="s">
        <v>4822</v>
      </c>
      <c r="G1624" s="52" t="s">
        <v>4823</v>
      </c>
    </row>
    <row r="1625" customFormat="false" ht="12.75" hidden="false" customHeight="true" outlineLevel="0" collapsed="false">
      <c r="D1625" s="51" t="n">
        <v>48013</v>
      </c>
      <c r="E1625" s="52" t="s">
        <v>4809</v>
      </c>
      <c r="F1625" s="52" t="s">
        <v>4824</v>
      </c>
      <c r="G1625" s="52" t="s">
        <v>4825</v>
      </c>
    </row>
    <row r="1626" customFormat="false" ht="12.75" hidden="false" customHeight="true" outlineLevel="0" collapsed="false">
      <c r="D1626" s="51" t="n">
        <v>48013</v>
      </c>
      <c r="E1626" s="52" t="s">
        <v>4809</v>
      </c>
      <c r="F1626" s="52" t="s">
        <v>4826</v>
      </c>
      <c r="G1626" s="52" t="s">
        <v>4827</v>
      </c>
    </row>
    <row r="1627" customFormat="false" ht="12.75" hidden="false" customHeight="true" outlineLevel="0" collapsed="false">
      <c r="D1627" s="51" t="n">
        <v>48014</v>
      </c>
      <c r="E1627" s="52" t="s">
        <v>4828</v>
      </c>
      <c r="F1627" s="52" t="s">
        <v>4829</v>
      </c>
      <c r="G1627" s="52" t="s">
        <v>4830</v>
      </c>
    </row>
    <row r="1628" customFormat="false" ht="12.75" hidden="false" customHeight="true" outlineLevel="0" collapsed="false">
      <c r="D1628" s="51" t="n">
        <v>48014</v>
      </c>
      <c r="E1628" s="52" t="s">
        <v>4828</v>
      </c>
      <c r="F1628" s="52" t="s">
        <v>4831</v>
      </c>
      <c r="G1628" s="52" t="s">
        <v>4832</v>
      </c>
    </row>
    <row r="1629" customFormat="false" ht="12.75" hidden="false" customHeight="true" outlineLevel="0" collapsed="false">
      <c r="D1629" s="51" t="n">
        <v>48014</v>
      </c>
      <c r="E1629" s="52" t="s">
        <v>4828</v>
      </c>
      <c r="F1629" s="52" t="s">
        <v>4833</v>
      </c>
      <c r="G1629" s="52" t="s">
        <v>4834</v>
      </c>
    </row>
    <row r="1630" customFormat="false" ht="12.75" hidden="false" customHeight="true" outlineLevel="0" collapsed="false">
      <c r="D1630" s="51" t="n">
        <v>48014</v>
      </c>
      <c r="E1630" s="52" t="s">
        <v>4828</v>
      </c>
      <c r="F1630" s="52" t="s">
        <v>4835</v>
      </c>
      <c r="G1630" s="52" t="s">
        <v>4836</v>
      </c>
    </row>
    <row r="1631" customFormat="false" ht="12.75" hidden="false" customHeight="true" outlineLevel="0" collapsed="false">
      <c r="D1631" s="51" t="n">
        <v>48014</v>
      </c>
      <c r="E1631" s="52" t="s">
        <v>4828</v>
      </c>
      <c r="F1631" s="52" t="s">
        <v>4837</v>
      </c>
      <c r="G1631" s="52" t="s">
        <v>4838</v>
      </c>
    </row>
    <row r="1632" customFormat="false" ht="12.75" hidden="false" customHeight="true" outlineLevel="0" collapsed="false">
      <c r="D1632" s="51" t="n">
        <v>48014</v>
      </c>
      <c r="E1632" s="52" t="s">
        <v>4828</v>
      </c>
      <c r="F1632" s="52" t="s">
        <v>4839</v>
      </c>
      <c r="G1632" s="52" t="s">
        <v>4840</v>
      </c>
    </row>
    <row r="1633" customFormat="false" ht="12.75" hidden="false" customHeight="true" outlineLevel="0" collapsed="false">
      <c r="D1633" s="51" t="n">
        <v>48014</v>
      </c>
      <c r="E1633" s="52" t="s">
        <v>4828</v>
      </c>
      <c r="F1633" s="52" t="s">
        <v>4841</v>
      </c>
      <c r="G1633" s="52" t="s">
        <v>4842</v>
      </c>
    </row>
    <row r="1634" customFormat="false" ht="12.75" hidden="false" customHeight="true" outlineLevel="0" collapsed="false">
      <c r="D1634" s="51" t="n">
        <v>48014</v>
      </c>
      <c r="E1634" s="52" t="s">
        <v>4828</v>
      </c>
      <c r="F1634" s="52" t="s">
        <v>4843</v>
      </c>
      <c r="G1634" s="52" t="s">
        <v>3149</v>
      </c>
    </row>
    <row r="1635" customFormat="false" ht="12.75" hidden="false" customHeight="true" outlineLevel="0" collapsed="false">
      <c r="D1635" s="51" t="n">
        <v>48014</v>
      </c>
      <c r="E1635" s="52" t="s">
        <v>4828</v>
      </c>
      <c r="F1635" s="52" t="s">
        <v>4844</v>
      </c>
      <c r="G1635" s="52" t="s">
        <v>4845</v>
      </c>
    </row>
    <row r="1636" customFormat="false" ht="12.75" hidden="false" customHeight="true" outlineLevel="0" collapsed="false">
      <c r="D1636" s="51" t="n">
        <v>48014</v>
      </c>
      <c r="E1636" s="52" t="s">
        <v>4828</v>
      </c>
      <c r="F1636" s="52" t="s">
        <v>4846</v>
      </c>
      <c r="G1636" s="52" t="s">
        <v>4847</v>
      </c>
    </row>
    <row r="1637" customFormat="false" ht="12.75" hidden="false" customHeight="true" outlineLevel="0" collapsed="false">
      <c r="D1637" s="51" t="n">
        <v>48014</v>
      </c>
      <c r="E1637" s="52" t="s">
        <v>4828</v>
      </c>
      <c r="F1637" s="52" t="s">
        <v>4848</v>
      </c>
      <c r="G1637" s="52" t="s">
        <v>3327</v>
      </c>
    </row>
    <row r="1638" customFormat="false" ht="12.75" hidden="false" customHeight="true" outlineLevel="0" collapsed="false">
      <c r="D1638" s="51" t="n">
        <v>48014</v>
      </c>
      <c r="E1638" s="52" t="s">
        <v>4828</v>
      </c>
      <c r="F1638" s="52" t="s">
        <v>4849</v>
      </c>
      <c r="G1638" s="52" t="s">
        <v>4176</v>
      </c>
    </row>
    <row r="1639" customFormat="false" ht="12.75" hidden="false" customHeight="true" outlineLevel="0" collapsed="false">
      <c r="D1639" s="51" t="n">
        <v>48014</v>
      </c>
      <c r="E1639" s="52" t="s">
        <v>4828</v>
      </c>
      <c r="F1639" s="52" t="s">
        <v>4850</v>
      </c>
      <c r="G1639" s="52" t="s">
        <v>4851</v>
      </c>
    </row>
    <row r="1640" customFormat="false" ht="12.75" hidden="false" customHeight="true" outlineLevel="0" collapsed="false">
      <c r="D1640" s="51" t="n">
        <v>48014</v>
      </c>
      <c r="E1640" s="52" t="s">
        <v>4828</v>
      </c>
      <c r="F1640" s="52" t="s">
        <v>4852</v>
      </c>
      <c r="G1640" s="52" t="s">
        <v>4853</v>
      </c>
    </row>
    <row r="1641" customFormat="false" ht="12.75" hidden="false" customHeight="true" outlineLevel="0" collapsed="false">
      <c r="D1641" s="51" t="n">
        <v>48014</v>
      </c>
      <c r="E1641" s="52" t="s">
        <v>4828</v>
      </c>
      <c r="F1641" s="52" t="s">
        <v>4854</v>
      </c>
      <c r="G1641" s="52" t="s">
        <v>4855</v>
      </c>
    </row>
    <row r="1642" customFormat="false" ht="12.75" hidden="false" customHeight="true" outlineLevel="0" collapsed="false">
      <c r="D1642" s="51" t="n">
        <v>48014</v>
      </c>
      <c r="E1642" s="52" t="s">
        <v>4828</v>
      </c>
      <c r="F1642" s="52" t="s">
        <v>4856</v>
      </c>
      <c r="G1642" s="52" t="s">
        <v>4857</v>
      </c>
    </row>
    <row r="1643" customFormat="false" ht="12.75" hidden="false" customHeight="true" outlineLevel="0" collapsed="false">
      <c r="D1643" s="51" t="n">
        <v>48014</v>
      </c>
      <c r="E1643" s="52" t="s">
        <v>4828</v>
      </c>
      <c r="F1643" s="52" t="s">
        <v>4858</v>
      </c>
      <c r="G1643" s="52" t="s">
        <v>1683</v>
      </c>
    </row>
    <row r="1644" customFormat="false" ht="12.75" hidden="false" customHeight="true" outlineLevel="0" collapsed="false">
      <c r="D1644" s="51" t="n">
        <v>48014</v>
      </c>
      <c r="E1644" s="52" t="s">
        <v>4828</v>
      </c>
      <c r="F1644" s="52" t="s">
        <v>4859</v>
      </c>
      <c r="G1644" s="52" t="s">
        <v>4860</v>
      </c>
    </row>
    <row r="1645" customFormat="false" ht="12.75" hidden="false" customHeight="true" outlineLevel="0" collapsed="false">
      <c r="D1645" s="51" t="n">
        <v>48014</v>
      </c>
      <c r="E1645" s="52" t="s">
        <v>4828</v>
      </c>
      <c r="F1645" s="52" t="s">
        <v>4861</v>
      </c>
      <c r="G1645" s="52" t="s">
        <v>4862</v>
      </c>
    </row>
    <row r="1646" customFormat="false" ht="12.75" hidden="false" customHeight="true" outlineLevel="0" collapsed="false">
      <c r="D1646" s="51" t="n">
        <v>48014</v>
      </c>
      <c r="E1646" s="52" t="s">
        <v>4828</v>
      </c>
      <c r="F1646" s="52" t="s">
        <v>4863</v>
      </c>
      <c r="G1646" s="52" t="s">
        <v>4864</v>
      </c>
    </row>
    <row r="1647" customFormat="false" ht="12.75" hidden="false" customHeight="true" outlineLevel="0" collapsed="false">
      <c r="D1647" s="51" t="n">
        <v>48014</v>
      </c>
      <c r="E1647" s="52" t="s">
        <v>4828</v>
      </c>
      <c r="F1647" s="52" t="s">
        <v>4865</v>
      </c>
      <c r="G1647" s="52" t="s">
        <v>4866</v>
      </c>
    </row>
    <row r="1648" customFormat="false" ht="12.75" hidden="false" customHeight="true" outlineLevel="0" collapsed="false">
      <c r="D1648" s="51" t="n">
        <v>48014</v>
      </c>
      <c r="E1648" s="52" t="s">
        <v>4828</v>
      </c>
      <c r="F1648" s="52" t="s">
        <v>4867</v>
      </c>
      <c r="G1648" s="52" t="s">
        <v>2573</v>
      </c>
    </row>
    <row r="1649" customFormat="false" ht="12.75" hidden="false" customHeight="true" outlineLevel="0" collapsed="false">
      <c r="D1649" s="51" t="n">
        <v>48014</v>
      </c>
      <c r="E1649" s="52" t="s">
        <v>4828</v>
      </c>
      <c r="F1649" s="52" t="s">
        <v>4868</v>
      </c>
      <c r="G1649" s="52" t="s">
        <v>4869</v>
      </c>
    </row>
    <row r="1650" customFormat="false" ht="12.75" hidden="false" customHeight="true" outlineLevel="0" collapsed="false">
      <c r="D1650" s="51" t="n">
        <v>48014</v>
      </c>
      <c r="E1650" s="52" t="s">
        <v>4828</v>
      </c>
      <c r="F1650" s="52" t="s">
        <v>4870</v>
      </c>
      <c r="G1650" s="52" t="s">
        <v>4871</v>
      </c>
    </row>
    <row r="1651" customFormat="false" ht="12.75" hidden="false" customHeight="true" outlineLevel="0" collapsed="false">
      <c r="D1651" s="51" t="n">
        <v>48014</v>
      </c>
      <c r="E1651" s="52" t="s">
        <v>4828</v>
      </c>
      <c r="F1651" s="52" t="s">
        <v>4872</v>
      </c>
      <c r="G1651" s="52" t="s">
        <v>4873</v>
      </c>
    </row>
    <row r="1652" customFormat="false" ht="12.75" hidden="false" customHeight="true" outlineLevel="0" collapsed="false">
      <c r="D1652" s="51" t="n">
        <v>48014</v>
      </c>
      <c r="E1652" s="52" t="s">
        <v>4828</v>
      </c>
      <c r="F1652" s="52" t="s">
        <v>4874</v>
      </c>
      <c r="G1652" s="52" t="s">
        <v>4875</v>
      </c>
    </row>
    <row r="1653" customFormat="false" ht="12.75" hidden="false" customHeight="true" outlineLevel="0" collapsed="false">
      <c r="D1653" s="51" t="n">
        <v>48014</v>
      </c>
      <c r="E1653" s="52" t="s">
        <v>4828</v>
      </c>
      <c r="F1653" s="52" t="s">
        <v>4876</v>
      </c>
      <c r="G1653" s="52" t="s">
        <v>4877</v>
      </c>
    </row>
    <row r="1654" customFormat="false" ht="12.75" hidden="false" customHeight="true" outlineLevel="0" collapsed="false">
      <c r="D1654" s="51" t="n">
        <v>48014</v>
      </c>
      <c r="E1654" s="52" t="s">
        <v>4828</v>
      </c>
      <c r="F1654" s="52" t="s">
        <v>4878</v>
      </c>
      <c r="G1654" s="52" t="s">
        <v>4879</v>
      </c>
    </row>
    <row r="1655" customFormat="false" ht="12.75" hidden="false" customHeight="true" outlineLevel="0" collapsed="false">
      <c r="D1655" s="51" t="n">
        <v>48014</v>
      </c>
      <c r="E1655" s="52" t="s">
        <v>4828</v>
      </c>
      <c r="F1655" s="52" t="s">
        <v>4880</v>
      </c>
      <c r="G1655" s="52" t="s">
        <v>4071</v>
      </c>
    </row>
    <row r="1656" customFormat="false" ht="12.75" hidden="false" customHeight="true" outlineLevel="0" collapsed="false">
      <c r="D1656" s="51" t="n">
        <v>48014</v>
      </c>
      <c r="E1656" s="52" t="s">
        <v>4828</v>
      </c>
      <c r="F1656" s="52" t="s">
        <v>4881</v>
      </c>
      <c r="G1656" s="52" t="s">
        <v>4882</v>
      </c>
    </row>
    <row r="1657" customFormat="false" ht="12.75" hidden="false" customHeight="true" outlineLevel="0" collapsed="false">
      <c r="D1657" s="49" t="n">
        <v>46036</v>
      </c>
      <c r="E1657" s="50" t="s">
        <v>1584</v>
      </c>
      <c r="F1657" s="52" t="s">
        <v>4883</v>
      </c>
      <c r="G1657" s="52" t="s">
        <v>3491</v>
      </c>
    </row>
    <row r="1658" customFormat="false" ht="12.75" hidden="false" customHeight="true" outlineLevel="0" collapsed="false">
      <c r="D1658" s="49" t="n">
        <v>46036</v>
      </c>
      <c r="E1658" s="50" t="s">
        <v>1584</v>
      </c>
      <c r="F1658" s="52" t="s">
        <v>4884</v>
      </c>
      <c r="G1658" s="52" t="s">
        <v>4885</v>
      </c>
    </row>
    <row r="1659" customFormat="false" ht="12.75" hidden="false" customHeight="true" outlineLevel="0" collapsed="false">
      <c r="D1659" s="49" t="n">
        <v>46036</v>
      </c>
      <c r="E1659" s="50" t="s">
        <v>1584</v>
      </c>
      <c r="F1659" s="52" t="s">
        <v>4886</v>
      </c>
      <c r="G1659" s="52" t="s">
        <v>4887</v>
      </c>
    </row>
    <row r="1660" customFormat="false" ht="12.75" hidden="false" customHeight="true" outlineLevel="0" collapsed="false">
      <c r="D1660" s="49" t="n">
        <v>46036</v>
      </c>
      <c r="E1660" s="50" t="s">
        <v>1584</v>
      </c>
      <c r="F1660" s="52" t="s">
        <v>4888</v>
      </c>
      <c r="G1660" s="52" t="s">
        <v>4889</v>
      </c>
    </row>
    <row r="1661" customFormat="false" ht="12.75" hidden="false" customHeight="true" outlineLevel="0" collapsed="false">
      <c r="D1661" s="49" t="n">
        <v>46036</v>
      </c>
      <c r="E1661" s="50" t="s">
        <v>1584</v>
      </c>
      <c r="F1661" s="52" t="s">
        <v>4890</v>
      </c>
      <c r="G1661" s="52" t="s">
        <v>4891</v>
      </c>
    </row>
    <row r="1662" customFormat="false" ht="12.75" hidden="false" customHeight="true" outlineLevel="0" collapsed="false">
      <c r="D1662" s="49" t="n">
        <v>46036</v>
      </c>
      <c r="E1662" s="50" t="s">
        <v>1584</v>
      </c>
      <c r="F1662" s="52" t="s">
        <v>4892</v>
      </c>
      <c r="G1662" s="52" t="s">
        <v>4893</v>
      </c>
    </row>
    <row r="1663" customFormat="false" ht="12.75" hidden="false" customHeight="true" outlineLevel="0" collapsed="false">
      <c r="D1663" s="51" t="n">
        <v>50014</v>
      </c>
      <c r="E1663" s="52" t="s">
        <v>4894</v>
      </c>
      <c r="F1663" s="52" t="s">
        <v>4895</v>
      </c>
      <c r="G1663" s="52" t="s">
        <v>4896</v>
      </c>
    </row>
    <row r="1664" customFormat="false" ht="12.75" hidden="false" customHeight="true" outlineLevel="0" collapsed="false">
      <c r="D1664" s="51" t="n">
        <v>50014</v>
      </c>
      <c r="E1664" s="52" t="s">
        <v>4894</v>
      </c>
      <c r="F1664" s="52" t="s">
        <v>4897</v>
      </c>
      <c r="G1664" s="52" t="s">
        <v>4898</v>
      </c>
    </row>
    <row r="1665" customFormat="false" ht="12.75" hidden="false" customHeight="true" outlineLevel="0" collapsed="false">
      <c r="D1665" s="51" t="n">
        <v>50014</v>
      </c>
      <c r="E1665" s="52" t="s">
        <v>4894</v>
      </c>
      <c r="F1665" s="52" t="s">
        <v>4899</v>
      </c>
      <c r="G1665" s="52" t="s">
        <v>1789</v>
      </c>
    </row>
    <row r="1666" customFormat="false" ht="12.75" hidden="false" customHeight="true" outlineLevel="0" collapsed="false">
      <c r="D1666" s="51" t="n">
        <v>50014</v>
      </c>
      <c r="E1666" s="52" t="s">
        <v>4894</v>
      </c>
      <c r="F1666" s="52" t="s">
        <v>4900</v>
      </c>
      <c r="G1666" s="52" t="s">
        <v>4901</v>
      </c>
    </row>
    <row r="1667" customFormat="false" ht="12.75" hidden="false" customHeight="true" outlineLevel="0" collapsed="false">
      <c r="D1667" s="51" t="n">
        <v>50014</v>
      </c>
      <c r="E1667" s="52" t="s">
        <v>4894</v>
      </c>
      <c r="F1667" s="52" t="s">
        <v>4902</v>
      </c>
      <c r="G1667" s="52" t="s">
        <v>4903</v>
      </c>
    </row>
    <row r="1668" customFormat="false" ht="12.75" hidden="false" customHeight="true" outlineLevel="0" collapsed="false">
      <c r="D1668" s="51" t="n">
        <v>50014</v>
      </c>
      <c r="E1668" s="52" t="s">
        <v>4894</v>
      </c>
      <c r="F1668" s="52" t="s">
        <v>4904</v>
      </c>
      <c r="G1668" s="52" t="s">
        <v>4905</v>
      </c>
    </row>
    <row r="1669" customFormat="false" ht="12.75" hidden="false" customHeight="true" outlineLevel="0" collapsed="false">
      <c r="D1669" s="51" t="n">
        <v>50014</v>
      </c>
      <c r="E1669" s="52" t="s">
        <v>4894</v>
      </c>
      <c r="F1669" s="52" t="s">
        <v>4906</v>
      </c>
      <c r="G1669" s="52" t="s">
        <v>4907</v>
      </c>
    </row>
    <row r="1670" customFormat="false" ht="12.75" hidden="false" customHeight="true" outlineLevel="0" collapsed="false">
      <c r="D1670" s="51" t="n">
        <v>50014</v>
      </c>
      <c r="E1670" s="52" t="s">
        <v>4894</v>
      </c>
      <c r="F1670" s="52" t="s">
        <v>4908</v>
      </c>
      <c r="G1670" s="52" t="s">
        <v>4909</v>
      </c>
    </row>
    <row r="1671" customFormat="false" ht="12.75" hidden="false" customHeight="true" outlineLevel="0" collapsed="false">
      <c r="D1671" s="51" t="n">
        <v>50014</v>
      </c>
      <c r="E1671" s="52" t="s">
        <v>4894</v>
      </c>
      <c r="F1671" s="52" t="s">
        <v>4910</v>
      </c>
      <c r="G1671" s="52" t="s">
        <v>4911</v>
      </c>
    </row>
    <row r="1672" customFormat="false" ht="12.75" hidden="false" customHeight="true" outlineLevel="0" collapsed="false">
      <c r="D1672" s="51" t="n">
        <v>50014</v>
      </c>
      <c r="E1672" s="52" t="s">
        <v>4894</v>
      </c>
      <c r="F1672" s="52" t="s">
        <v>4912</v>
      </c>
      <c r="G1672" s="52" t="s">
        <v>4913</v>
      </c>
    </row>
    <row r="1673" customFormat="false" ht="12.75" hidden="false" customHeight="true" outlineLevel="0" collapsed="false">
      <c r="D1673" s="51" t="n">
        <v>50014</v>
      </c>
      <c r="E1673" s="52" t="s">
        <v>4894</v>
      </c>
      <c r="F1673" s="52" t="s">
        <v>4914</v>
      </c>
      <c r="G1673" s="52" t="s">
        <v>4915</v>
      </c>
    </row>
    <row r="1674" customFormat="false" ht="12.75" hidden="false" customHeight="true" outlineLevel="0" collapsed="false">
      <c r="D1674" s="51" t="n">
        <v>50014</v>
      </c>
      <c r="E1674" s="52" t="s">
        <v>4894</v>
      </c>
      <c r="F1674" s="52" t="s">
        <v>4916</v>
      </c>
      <c r="G1674" s="52" t="s">
        <v>4917</v>
      </c>
    </row>
    <row r="1675" customFormat="false" ht="12.75" hidden="false" customHeight="true" outlineLevel="0" collapsed="false">
      <c r="D1675" s="51" t="n">
        <v>50014</v>
      </c>
      <c r="E1675" s="52" t="s">
        <v>4894</v>
      </c>
      <c r="F1675" s="52" t="s">
        <v>4918</v>
      </c>
      <c r="G1675" s="52" t="s">
        <v>4919</v>
      </c>
    </row>
    <row r="1676" customFormat="false" ht="12.75" hidden="false" customHeight="true" outlineLevel="0" collapsed="false">
      <c r="D1676" s="51" t="n">
        <v>50014</v>
      </c>
      <c r="E1676" s="52" t="s">
        <v>4894</v>
      </c>
      <c r="F1676" s="52" t="s">
        <v>4920</v>
      </c>
      <c r="G1676" s="52" t="s">
        <v>4921</v>
      </c>
    </row>
    <row r="1677" customFormat="false" ht="12.75" hidden="false" customHeight="true" outlineLevel="0" collapsed="false">
      <c r="D1677" s="51" t="n">
        <v>50014</v>
      </c>
      <c r="E1677" s="52" t="s">
        <v>4894</v>
      </c>
      <c r="F1677" s="52" t="s">
        <v>4922</v>
      </c>
      <c r="G1677" s="52" t="s">
        <v>4923</v>
      </c>
    </row>
    <row r="1678" customFormat="false" ht="12.75" hidden="false" customHeight="true" outlineLevel="0" collapsed="false">
      <c r="D1678" s="51" t="n">
        <v>50014</v>
      </c>
      <c r="E1678" s="52" t="s">
        <v>4894</v>
      </c>
      <c r="F1678" s="52" t="s">
        <v>4924</v>
      </c>
      <c r="G1678" s="52" t="s">
        <v>4925</v>
      </c>
    </row>
    <row r="1679" customFormat="false" ht="12.75" hidden="false" customHeight="true" outlineLevel="0" collapsed="false">
      <c r="D1679" s="51" t="n">
        <v>48015</v>
      </c>
      <c r="E1679" s="52" t="s">
        <v>4926</v>
      </c>
      <c r="F1679" s="52" t="s">
        <v>4927</v>
      </c>
      <c r="G1679" s="52" t="s">
        <v>4928</v>
      </c>
    </row>
    <row r="1680" customFormat="false" ht="12.75" hidden="false" customHeight="true" outlineLevel="0" collapsed="false">
      <c r="D1680" s="51" t="n">
        <v>48015</v>
      </c>
      <c r="E1680" s="52" t="s">
        <v>4926</v>
      </c>
      <c r="F1680" s="52" t="s">
        <v>4929</v>
      </c>
      <c r="G1680" s="52" t="s">
        <v>4930</v>
      </c>
    </row>
    <row r="1681" customFormat="false" ht="12.75" hidden="false" customHeight="true" outlineLevel="0" collapsed="false">
      <c r="D1681" s="51" t="n">
        <v>48015</v>
      </c>
      <c r="E1681" s="52" t="s">
        <v>4926</v>
      </c>
      <c r="F1681" s="52" t="s">
        <v>4931</v>
      </c>
      <c r="G1681" s="52" t="s">
        <v>4932</v>
      </c>
    </row>
    <row r="1682" customFormat="false" ht="12.75" hidden="false" customHeight="true" outlineLevel="0" collapsed="false">
      <c r="D1682" s="51" t="n">
        <v>48015</v>
      </c>
      <c r="E1682" s="52" t="s">
        <v>4926</v>
      </c>
      <c r="F1682" s="52" t="s">
        <v>4933</v>
      </c>
      <c r="G1682" s="52" t="s">
        <v>4934</v>
      </c>
    </row>
    <row r="1683" customFormat="false" ht="12.75" hidden="false" customHeight="true" outlineLevel="0" collapsed="false">
      <c r="D1683" s="51" t="n">
        <v>48015</v>
      </c>
      <c r="E1683" s="52" t="s">
        <v>4926</v>
      </c>
      <c r="F1683" s="52" t="s">
        <v>4935</v>
      </c>
      <c r="G1683" s="52" t="s">
        <v>4936</v>
      </c>
    </row>
    <row r="1684" customFormat="false" ht="12.75" hidden="false" customHeight="true" outlineLevel="0" collapsed="false">
      <c r="D1684" s="51" t="n">
        <v>48015</v>
      </c>
      <c r="E1684" s="52" t="s">
        <v>4926</v>
      </c>
      <c r="F1684" s="52" t="s">
        <v>4937</v>
      </c>
      <c r="G1684" s="52" t="s">
        <v>4938</v>
      </c>
    </row>
    <row r="1685" customFormat="false" ht="12.75" hidden="false" customHeight="true" outlineLevel="0" collapsed="false">
      <c r="D1685" s="51" t="n">
        <v>48015</v>
      </c>
      <c r="E1685" s="52" t="s">
        <v>4926</v>
      </c>
      <c r="F1685" s="52" t="s">
        <v>4939</v>
      </c>
      <c r="G1685" s="52" t="s">
        <v>4940</v>
      </c>
    </row>
    <row r="1686" customFormat="false" ht="12.75" hidden="false" customHeight="true" outlineLevel="0" collapsed="false">
      <c r="D1686" s="51" t="n">
        <v>48015</v>
      </c>
      <c r="E1686" s="52" t="s">
        <v>4926</v>
      </c>
      <c r="F1686" s="52" t="s">
        <v>4941</v>
      </c>
      <c r="G1686" s="52" t="s">
        <v>4942</v>
      </c>
    </row>
    <row r="1687" customFormat="false" ht="12.75" hidden="false" customHeight="true" outlineLevel="0" collapsed="false">
      <c r="D1687" s="51" t="n">
        <v>48015</v>
      </c>
      <c r="E1687" s="52" t="s">
        <v>4926</v>
      </c>
      <c r="F1687" s="52" t="s">
        <v>4943</v>
      </c>
      <c r="G1687" s="52" t="s">
        <v>4944</v>
      </c>
    </row>
    <row r="1688" customFormat="false" ht="12.75" hidden="false" customHeight="true" outlineLevel="0" collapsed="false">
      <c r="D1688" s="51" t="n">
        <v>48015</v>
      </c>
      <c r="E1688" s="52" t="s">
        <v>4926</v>
      </c>
      <c r="F1688" s="52" t="s">
        <v>4945</v>
      </c>
      <c r="G1688" s="52" t="s">
        <v>4946</v>
      </c>
    </row>
    <row r="1689" customFormat="false" ht="12.75" hidden="false" customHeight="true" outlineLevel="0" collapsed="false">
      <c r="D1689" s="51" t="n">
        <v>48015</v>
      </c>
      <c r="E1689" s="52" t="s">
        <v>4926</v>
      </c>
      <c r="F1689" s="52" t="s">
        <v>4947</v>
      </c>
      <c r="G1689" s="52" t="s">
        <v>4948</v>
      </c>
    </row>
    <row r="1690" customFormat="false" ht="12.75" hidden="false" customHeight="true" outlineLevel="0" collapsed="false">
      <c r="D1690" s="51" t="n">
        <v>48015</v>
      </c>
      <c r="E1690" s="52" t="s">
        <v>4926</v>
      </c>
      <c r="F1690" s="52" t="s">
        <v>4949</v>
      </c>
      <c r="G1690" s="52" t="s">
        <v>4950</v>
      </c>
    </row>
    <row r="1691" customFormat="false" ht="12.75" hidden="false" customHeight="true" outlineLevel="0" collapsed="false">
      <c r="D1691" s="51" t="n">
        <v>48015</v>
      </c>
      <c r="E1691" s="52" t="s">
        <v>4926</v>
      </c>
      <c r="F1691" s="52" t="s">
        <v>4951</v>
      </c>
      <c r="G1691" s="52" t="s">
        <v>4952</v>
      </c>
    </row>
    <row r="1692" customFormat="false" ht="12.75" hidden="false" customHeight="true" outlineLevel="0" collapsed="false">
      <c r="D1692" s="51" t="n">
        <v>48015</v>
      </c>
      <c r="E1692" s="52" t="s">
        <v>4926</v>
      </c>
      <c r="F1692" s="52" t="s">
        <v>4953</v>
      </c>
      <c r="G1692" s="52" t="s">
        <v>4954</v>
      </c>
    </row>
    <row r="1693" customFormat="false" ht="12.75" hidden="false" customHeight="true" outlineLevel="0" collapsed="false">
      <c r="D1693" s="51" t="n">
        <v>48015</v>
      </c>
      <c r="E1693" s="52" t="s">
        <v>4926</v>
      </c>
      <c r="F1693" s="52" t="s">
        <v>4955</v>
      </c>
      <c r="G1693" s="52" t="s">
        <v>4956</v>
      </c>
    </row>
    <row r="1694" customFormat="false" ht="12.75" hidden="false" customHeight="true" outlineLevel="0" collapsed="false">
      <c r="D1694" s="51" t="n">
        <v>48015</v>
      </c>
      <c r="E1694" s="52" t="s">
        <v>4926</v>
      </c>
      <c r="F1694" s="52" t="s">
        <v>4957</v>
      </c>
      <c r="G1694" s="52" t="s">
        <v>4958</v>
      </c>
    </row>
    <row r="1695" customFormat="false" ht="12.75" hidden="false" customHeight="true" outlineLevel="0" collapsed="false">
      <c r="D1695" s="51" t="n">
        <v>48015</v>
      </c>
      <c r="E1695" s="52" t="s">
        <v>4926</v>
      </c>
      <c r="F1695" s="52" t="s">
        <v>4959</v>
      </c>
      <c r="G1695" s="52" t="s">
        <v>4960</v>
      </c>
    </row>
    <row r="1696" customFormat="false" ht="12.75" hidden="false" customHeight="true" outlineLevel="0" collapsed="false">
      <c r="D1696" s="51" t="n">
        <v>48015</v>
      </c>
      <c r="E1696" s="52" t="s">
        <v>4926</v>
      </c>
      <c r="F1696" s="52" t="s">
        <v>4961</v>
      </c>
      <c r="G1696" s="52" t="s">
        <v>4142</v>
      </c>
    </row>
    <row r="1697" customFormat="false" ht="12.75" hidden="false" customHeight="true" outlineLevel="0" collapsed="false">
      <c r="D1697" s="51" t="n">
        <v>48015</v>
      </c>
      <c r="E1697" s="52" t="s">
        <v>4926</v>
      </c>
      <c r="F1697" s="52" t="s">
        <v>4962</v>
      </c>
      <c r="G1697" s="52" t="s">
        <v>4963</v>
      </c>
    </row>
    <row r="1698" customFormat="false" ht="12.75" hidden="false" customHeight="true" outlineLevel="0" collapsed="false">
      <c r="D1698" s="51" t="n">
        <v>48015</v>
      </c>
      <c r="E1698" s="52" t="s">
        <v>4926</v>
      </c>
      <c r="F1698" s="52" t="s">
        <v>4964</v>
      </c>
      <c r="G1698" s="52" t="s">
        <v>4965</v>
      </c>
    </row>
    <row r="1699" customFormat="false" ht="12.75" hidden="false" customHeight="true" outlineLevel="0" collapsed="false">
      <c r="D1699" s="51" t="n">
        <v>48015</v>
      </c>
      <c r="E1699" s="52" t="s">
        <v>4926</v>
      </c>
      <c r="F1699" s="52" t="s">
        <v>4966</v>
      </c>
      <c r="G1699" s="52" t="s">
        <v>4967</v>
      </c>
    </row>
    <row r="1700" customFormat="false" ht="12.75" hidden="false" customHeight="true" outlineLevel="0" collapsed="false">
      <c r="D1700" s="51" t="n">
        <v>48015</v>
      </c>
      <c r="E1700" s="52" t="s">
        <v>4926</v>
      </c>
      <c r="F1700" s="52" t="s">
        <v>4968</v>
      </c>
      <c r="G1700" s="52" t="s">
        <v>4969</v>
      </c>
    </row>
    <row r="1701" customFormat="false" ht="12.75" hidden="false" customHeight="true" outlineLevel="0" collapsed="false">
      <c r="D1701" s="51" t="n">
        <v>48015</v>
      </c>
      <c r="E1701" s="52" t="s">
        <v>4926</v>
      </c>
      <c r="F1701" s="52" t="s">
        <v>4970</v>
      </c>
      <c r="G1701" s="52" t="s">
        <v>4971</v>
      </c>
    </row>
    <row r="1702" customFormat="false" ht="12.75" hidden="false" customHeight="true" outlineLevel="0" collapsed="false">
      <c r="D1702" s="49" t="n">
        <v>48052</v>
      </c>
      <c r="E1702" s="50" t="s">
        <v>1594</v>
      </c>
      <c r="F1702" s="52" t="s">
        <v>4972</v>
      </c>
      <c r="G1702" s="52" t="s">
        <v>4493</v>
      </c>
    </row>
    <row r="1703" customFormat="false" ht="12.75" hidden="false" customHeight="true" outlineLevel="0" collapsed="false">
      <c r="D1703" s="49" t="n">
        <v>48052</v>
      </c>
      <c r="E1703" s="50" t="s">
        <v>1594</v>
      </c>
      <c r="F1703" s="52" t="s">
        <v>4973</v>
      </c>
      <c r="G1703" s="52" t="s">
        <v>4974</v>
      </c>
    </row>
    <row r="1704" customFormat="false" ht="12.75" hidden="false" customHeight="true" outlineLevel="0" collapsed="false">
      <c r="D1704" s="49" t="n">
        <v>48052</v>
      </c>
      <c r="E1704" s="50" t="s">
        <v>1594</v>
      </c>
      <c r="F1704" s="52" t="s">
        <v>4975</v>
      </c>
      <c r="G1704" s="52" t="s">
        <v>4976</v>
      </c>
    </row>
    <row r="1705" customFormat="false" ht="12.75" hidden="false" customHeight="true" outlineLevel="0" collapsed="false">
      <c r="D1705" s="49" t="n">
        <v>48052</v>
      </c>
      <c r="E1705" s="50" t="s">
        <v>1594</v>
      </c>
      <c r="F1705" s="52" t="s">
        <v>4977</v>
      </c>
      <c r="G1705" s="52" t="s">
        <v>4978</v>
      </c>
    </row>
    <row r="1706" customFormat="false" ht="12.75" hidden="false" customHeight="true" outlineLevel="0" collapsed="false">
      <c r="D1706" s="49" t="n">
        <v>48052</v>
      </c>
      <c r="E1706" s="50" t="s">
        <v>1594</v>
      </c>
      <c r="F1706" s="52" t="s">
        <v>4979</v>
      </c>
      <c r="G1706" s="52" t="s">
        <v>4980</v>
      </c>
    </row>
    <row r="1707" customFormat="false" ht="12.75" hidden="false" customHeight="true" outlineLevel="0" collapsed="false">
      <c r="D1707" s="49" t="n">
        <v>48052</v>
      </c>
      <c r="E1707" s="50" t="s">
        <v>1594</v>
      </c>
      <c r="F1707" s="52" t="s">
        <v>4981</v>
      </c>
      <c r="G1707" s="52" t="s">
        <v>4982</v>
      </c>
    </row>
    <row r="1708" customFormat="false" ht="12.75" hidden="false" customHeight="true" outlineLevel="0" collapsed="false">
      <c r="D1708" s="49" t="n">
        <v>48052</v>
      </c>
      <c r="E1708" s="50" t="s">
        <v>1594</v>
      </c>
      <c r="F1708" s="52" t="s">
        <v>4983</v>
      </c>
      <c r="G1708" s="52" t="s">
        <v>4984</v>
      </c>
    </row>
    <row r="1709" customFormat="false" ht="12.75" hidden="false" customHeight="true" outlineLevel="0" collapsed="false">
      <c r="D1709" s="49" t="n">
        <v>48052</v>
      </c>
      <c r="E1709" s="50" t="s">
        <v>1594</v>
      </c>
      <c r="F1709" s="52" t="s">
        <v>4985</v>
      </c>
      <c r="G1709" s="52" t="s">
        <v>4986</v>
      </c>
    </row>
    <row r="1710" customFormat="false" ht="12.75" hidden="false" customHeight="true" outlineLevel="0" collapsed="false">
      <c r="D1710" s="49" t="n">
        <v>48052</v>
      </c>
      <c r="E1710" s="50" t="s">
        <v>1594</v>
      </c>
      <c r="F1710" s="52" t="s">
        <v>4987</v>
      </c>
      <c r="G1710" s="52" t="s">
        <v>4988</v>
      </c>
    </row>
    <row r="1711" customFormat="false" ht="12.75" hidden="false" customHeight="true" outlineLevel="0" collapsed="false">
      <c r="D1711" s="49" t="n">
        <v>48052</v>
      </c>
      <c r="E1711" s="50" t="s">
        <v>1594</v>
      </c>
      <c r="F1711" s="52" t="s">
        <v>4989</v>
      </c>
      <c r="G1711" s="52" t="s">
        <v>4234</v>
      </c>
    </row>
    <row r="1712" customFormat="false" ht="12.75" hidden="false" customHeight="true" outlineLevel="0" collapsed="false">
      <c r="D1712" s="49" t="n">
        <v>48052</v>
      </c>
      <c r="E1712" s="50" t="s">
        <v>1594</v>
      </c>
      <c r="F1712" s="52" t="s">
        <v>4990</v>
      </c>
      <c r="G1712" s="52" t="s">
        <v>4236</v>
      </c>
    </row>
    <row r="1713" customFormat="false" ht="12.75" hidden="false" customHeight="true" outlineLevel="0" collapsed="false">
      <c r="D1713" s="49" t="n">
        <v>48052</v>
      </c>
      <c r="E1713" s="50" t="s">
        <v>1594</v>
      </c>
      <c r="F1713" s="52" t="s">
        <v>4991</v>
      </c>
      <c r="G1713" s="52" t="s">
        <v>4992</v>
      </c>
    </row>
    <row r="1714" customFormat="false" ht="12.75" hidden="false" customHeight="true" outlineLevel="0" collapsed="false">
      <c r="D1714" s="49" t="n">
        <v>48052</v>
      </c>
      <c r="E1714" s="50" t="s">
        <v>1594</v>
      </c>
      <c r="F1714" s="52" t="s">
        <v>4993</v>
      </c>
      <c r="G1714" s="52" t="s">
        <v>4994</v>
      </c>
    </row>
    <row r="1715" customFormat="false" ht="12.75" hidden="false" customHeight="true" outlineLevel="0" collapsed="false">
      <c r="D1715" s="49" t="n">
        <v>48052</v>
      </c>
      <c r="E1715" s="50" t="s">
        <v>1594</v>
      </c>
      <c r="F1715" s="52" t="s">
        <v>4995</v>
      </c>
      <c r="G1715" s="52" t="s">
        <v>4996</v>
      </c>
    </row>
    <row r="1716" customFormat="false" ht="12.75" hidden="false" customHeight="true" outlineLevel="0" collapsed="false">
      <c r="D1716" s="49" t="n">
        <v>48052</v>
      </c>
      <c r="E1716" s="50" t="s">
        <v>1594</v>
      </c>
      <c r="F1716" s="52" t="s">
        <v>4997</v>
      </c>
      <c r="G1716" s="52" t="s">
        <v>4998</v>
      </c>
    </row>
    <row r="1717" customFormat="false" ht="12.75" hidden="false" customHeight="true" outlineLevel="0" collapsed="false">
      <c r="D1717" s="49" t="n">
        <v>48052</v>
      </c>
      <c r="E1717" s="50" t="s">
        <v>1594</v>
      </c>
      <c r="F1717" s="52" t="s">
        <v>4999</v>
      </c>
      <c r="G1717" s="52" t="s">
        <v>5000</v>
      </c>
    </row>
    <row r="1718" customFormat="false" ht="12.75" hidden="false" customHeight="true" outlineLevel="0" collapsed="false">
      <c r="D1718" s="49" t="n">
        <v>48052</v>
      </c>
      <c r="E1718" s="50" t="s">
        <v>1594</v>
      </c>
      <c r="F1718" s="52" t="s">
        <v>5001</v>
      </c>
      <c r="G1718" s="52" t="s">
        <v>5002</v>
      </c>
    </row>
    <row r="1719" customFormat="false" ht="12.75" hidden="false" customHeight="true" outlineLevel="0" collapsed="false">
      <c r="D1719" s="49" t="n">
        <v>48052</v>
      </c>
      <c r="E1719" s="50" t="s">
        <v>1594</v>
      </c>
      <c r="F1719" s="52" t="s">
        <v>5003</v>
      </c>
      <c r="G1719" s="52" t="s">
        <v>3548</v>
      </c>
    </row>
    <row r="1720" customFormat="false" ht="12.75" hidden="false" customHeight="true" outlineLevel="0" collapsed="false">
      <c r="D1720" s="49" t="n">
        <v>48052</v>
      </c>
      <c r="E1720" s="50" t="s">
        <v>1594</v>
      </c>
      <c r="F1720" s="52" t="s">
        <v>5004</v>
      </c>
      <c r="G1720" s="52" t="s">
        <v>5005</v>
      </c>
    </row>
    <row r="1721" customFormat="false" ht="12.75" hidden="false" customHeight="true" outlineLevel="0" collapsed="false">
      <c r="D1721" s="49" t="n">
        <v>48052</v>
      </c>
      <c r="E1721" s="50" t="s">
        <v>1594</v>
      </c>
      <c r="F1721" s="52" t="s">
        <v>5006</v>
      </c>
      <c r="G1721" s="52" t="s">
        <v>5007</v>
      </c>
    </row>
    <row r="1722" customFormat="false" ht="12.75" hidden="false" customHeight="true" outlineLevel="0" collapsed="false">
      <c r="D1722" s="49" t="n">
        <v>48052</v>
      </c>
      <c r="E1722" s="50" t="s">
        <v>1594</v>
      </c>
      <c r="F1722" s="52" t="s">
        <v>5008</v>
      </c>
      <c r="G1722" s="52" t="s">
        <v>5009</v>
      </c>
    </row>
    <row r="1723" customFormat="false" ht="12.75" hidden="false" customHeight="true" outlineLevel="0" collapsed="false">
      <c r="D1723" s="49" t="n">
        <v>48052</v>
      </c>
      <c r="E1723" s="50" t="s">
        <v>1594</v>
      </c>
      <c r="F1723" s="52" t="s">
        <v>5010</v>
      </c>
      <c r="G1723" s="52" t="s">
        <v>5011</v>
      </c>
    </row>
    <row r="1724" customFormat="false" ht="12.75" hidden="false" customHeight="true" outlineLevel="0" collapsed="false">
      <c r="D1724" s="51" t="n">
        <v>45006</v>
      </c>
      <c r="E1724" s="52" t="s">
        <v>5012</v>
      </c>
      <c r="F1724" s="52" t="s">
        <v>5013</v>
      </c>
      <c r="G1724" s="52" t="s">
        <v>5014</v>
      </c>
    </row>
    <row r="1725" customFormat="false" ht="12.75" hidden="false" customHeight="true" outlineLevel="0" collapsed="false">
      <c r="D1725" s="51" t="n">
        <v>45006</v>
      </c>
      <c r="E1725" s="52" t="s">
        <v>5012</v>
      </c>
      <c r="F1725" s="52" t="s">
        <v>5015</v>
      </c>
      <c r="G1725" s="52" t="s">
        <v>5016</v>
      </c>
    </row>
    <row r="1726" customFormat="false" ht="12.75" hidden="false" customHeight="true" outlineLevel="0" collapsed="false">
      <c r="D1726" s="51" t="n">
        <v>45006</v>
      </c>
      <c r="E1726" s="52" t="s">
        <v>5012</v>
      </c>
      <c r="F1726" s="52" t="s">
        <v>5017</v>
      </c>
      <c r="G1726" s="52" t="s">
        <v>2178</v>
      </c>
    </row>
    <row r="1727" customFormat="false" ht="12.75" hidden="false" customHeight="true" outlineLevel="0" collapsed="false">
      <c r="D1727" s="51" t="n">
        <v>45006</v>
      </c>
      <c r="E1727" s="52" t="s">
        <v>5012</v>
      </c>
      <c r="F1727" s="52" t="s">
        <v>5018</v>
      </c>
      <c r="G1727" s="52" t="s">
        <v>5019</v>
      </c>
    </row>
    <row r="1728" customFormat="false" ht="12.75" hidden="false" customHeight="true" outlineLevel="0" collapsed="false">
      <c r="D1728" s="51" t="n">
        <v>45006</v>
      </c>
      <c r="E1728" s="52" t="s">
        <v>5012</v>
      </c>
      <c r="F1728" s="52" t="s">
        <v>5020</v>
      </c>
      <c r="G1728" s="52" t="s">
        <v>5021</v>
      </c>
    </row>
    <row r="1729" customFormat="false" ht="12.75" hidden="false" customHeight="true" outlineLevel="0" collapsed="false">
      <c r="D1729" s="51" t="n">
        <v>45006</v>
      </c>
      <c r="E1729" s="52" t="s">
        <v>5012</v>
      </c>
      <c r="F1729" s="52" t="s">
        <v>5022</v>
      </c>
      <c r="G1729" s="52" t="s">
        <v>5023</v>
      </c>
    </row>
    <row r="1730" customFormat="false" ht="12.75" hidden="false" customHeight="true" outlineLevel="0" collapsed="false">
      <c r="D1730" s="51" t="n">
        <v>45006</v>
      </c>
      <c r="E1730" s="52" t="s">
        <v>5012</v>
      </c>
      <c r="F1730" s="52" t="s">
        <v>5024</v>
      </c>
      <c r="G1730" s="52" t="s">
        <v>5025</v>
      </c>
    </row>
    <row r="1731" customFormat="false" ht="12.75" hidden="false" customHeight="true" outlineLevel="0" collapsed="false">
      <c r="D1731" s="51" t="n">
        <v>45006</v>
      </c>
      <c r="E1731" s="52" t="s">
        <v>5012</v>
      </c>
      <c r="F1731" s="52" t="s">
        <v>5026</v>
      </c>
      <c r="G1731" s="52" t="s">
        <v>5027</v>
      </c>
    </row>
    <row r="1732" customFormat="false" ht="12.75" hidden="false" customHeight="true" outlineLevel="0" collapsed="false">
      <c r="D1732" s="51" t="n">
        <v>45006</v>
      </c>
      <c r="E1732" s="52" t="s">
        <v>5012</v>
      </c>
      <c r="F1732" s="52" t="s">
        <v>5028</v>
      </c>
      <c r="G1732" s="52" t="s">
        <v>5029</v>
      </c>
    </row>
    <row r="1733" customFormat="false" ht="12.75" hidden="false" customHeight="true" outlineLevel="0" collapsed="false">
      <c r="D1733" s="51" t="n">
        <v>45006</v>
      </c>
      <c r="E1733" s="52" t="s">
        <v>5012</v>
      </c>
      <c r="F1733" s="52" t="s">
        <v>5030</v>
      </c>
      <c r="G1733" s="52" t="s">
        <v>5031</v>
      </c>
    </row>
    <row r="1734" customFormat="false" ht="12.75" hidden="false" customHeight="true" outlineLevel="0" collapsed="false">
      <c r="D1734" s="51" t="n">
        <v>45006</v>
      </c>
      <c r="E1734" s="52" t="s">
        <v>5012</v>
      </c>
      <c r="F1734" s="52" t="s">
        <v>5032</v>
      </c>
      <c r="G1734" s="52" t="s">
        <v>5033</v>
      </c>
    </row>
    <row r="1735" customFormat="false" ht="12.75" hidden="false" customHeight="true" outlineLevel="0" collapsed="false">
      <c r="D1735" s="51" t="n">
        <v>45006</v>
      </c>
      <c r="E1735" s="52" t="s">
        <v>5012</v>
      </c>
      <c r="F1735" s="52" t="s">
        <v>5034</v>
      </c>
      <c r="G1735" s="52" t="s">
        <v>5035</v>
      </c>
    </row>
    <row r="1736" customFormat="false" ht="12.75" hidden="false" customHeight="true" outlineLevel="0" collapsed="false">
      <c r="D1736" s="51" t="n">
        <v>45006</v>
      </c>
      <c r="E1736" s="52" t="s">
        <v>5012</v>
      </c>
      <c r="F1736" s="52" t="s">
        <v>5036</v>
      </c>
      <c r="G1736" s="52" t="s">
        <v>5037</v>
      </c>
    </row>
    <row r="1737" customFormat="false" ht="12.75" hidden="false" customHeight="true" outlineLevel="0" collapsed="false">
      <c r="D1737" s="51" t="n">
        <v>45006</v>
      </c>
      <c r="E1737" s="52" t="s">
        <v>5012</v>
      </c>
      <c r="F1737" s="52" t="s">
        <v>5038</v>
      </c>
      <c r="G1737" s="52" t="s">
        <v>5039</v>
      </c>
    </row>
    <row r="1738" customFormat="false" ht="12.75" hidden="false" customHeight="true" outlineLevel="0" collapsed="false">
      <c r="D1738" s="51" t="n">
        <v>45006</v>
      </c>
      <c r="E1738" s="52" t="s">
        <v>5012</v>
      </c>
      <c r="F1738" s="52" t="s">
        <v>5040</v>
      </c>
      <c r="G1738" s="52" t="s">
        <v>5041</v>
      </c>
    </row>
    <row r="1739" customFormat="false" ht="12.75" hidden="false" customHeight="true" outlineLevel="0" collapsed="false">
      <c r="D1739" s="51" t="n">
        <v>45006</v>
      </c>
      <c r="E1739" s="52" t="s">
        <v>5012</v>
      </c>
      <c r="F1739" s="52" t="s">
        <v>5042</v>
      </c>
      <c r="G1739" s="52" t="s">
        <v>5043</v>
      </c>
    </row>
    <row r="1740" customFormat="false" ht="12.75" hidden="false" customHeight="true" outlineLevel="0" collapsed="false">
      <c r="D1740" s="51" t="n">
        <v>45006</v>
      </c>
      <c r="E1740" s="52" t="s">
        <v>5012</v>
      </c>
      <c r="F1740" s="52" t="s">
        <v>5044</v>
      </c>
      <c r="G1740" s="52" t="s">
        <v>2411</v>
      </c>
    </row>
    <row r="1741" customFormat="false" ht="12.75" hidden="false" customHeight="true" outlineLevel="0" collapsed="false">
      <c r="D1741" s="51" t="n">
        <v>45006</v>
      </c>
      <c r="E1741" s="52" t="s">
        <v>5012</v>
      </c>
      <c r="F1741" s="52" t="s">
        <v>5045</v>
      </c>
      <c r="G1741" s="52" t="s">
        <v>5046</v>
      </c>
    </row>
    <row r="1742" customFormat="false" ht="12.75" hidden="false" customHeight="true" outlineLevel="0" collapsed="false">
      <c r="D1742" s="51" t="n">
        <v>45006</v>
      </c>
      <c r="E1742" s="52" t="s">
        <v>5012</v>
      </c>
      <c r="F1742" s="52" t="s">
        <v>5047</v>
      </c>
      <c r="G1742" s="52" t="s">
        <v>5048</v>
      </c>
    </row>
    <row r="1743" customFormat="false" ht="12.75" hidden="false" customHeight="true" outlineLevel="0" collapsed="false">
      <c r="D1743" s="51" t="n">
        <v>48017</v>
      </c>
      <c r="E1743" s="52" t="s">
        <v>5049</v>
      </c>
      <c r="F1743" s="52" t="s">
        <v>5050</v>
      </c>
      <c r="G1743" s="52" t="s">
        <v>5051</v>
      </c>
    </row>
    <row r="1744" customFormat="false" ht="12.75" hidden="false" customHeight="true" outlineLevel="0" collapsed="false">
      <c r="D1744" s="51" t="n">
        <v>48017</v>
      </c>
      <c r="E1744" s="52" t="s">
        <v>5049</v>
      </c>
      <c r="F1744" s="52" t="s">
        <v>5052</v>
      </c>
      <c r="G1744" s="52" t="s">
        <v>5053</v>
      </c>
    </row>
    <row r="1745" customFormat="false" ht="12.75" hidden="false" customHeight="true" outlineLevel="0" collapsed="false">
      <c r="D1745" s="51" t="n">
        <v>48017</v>
      </c>
      <c r="E1745" s="52" t="s">
        <v>5049</v>
      </c>
      <c r="F1745" s="52" t="s">
        <v>5054</v>
      </c>
      <c r="G1745" s="52" t="s">
        <v>5055</v>
      </c>
    </row>
    <row r="1746" customFormat="false" ht="12.75" hidden="false" customHeight="true" outlineLevel="0" collapsed="false">
      <c r="D1746" s="51" t="n">
        <v>48017</v>
      </c>
      <c r="E1746" s="52" t="s">
        <v>5049</v>
      </c>
      <c r="F1746" s="52" t="s">
        <v>5056</v>
      </c>
      <c r="G1746" s="52" t="s">
        <v>5057</v>
      </c>
    </row>
    <row r="1747" customFormat="false" ht="12.75" hidden="false" customHeight="true" outlineLevel="0" collapsed="false">
      <c r="D1747" s="51" t="n">
        <v>48017</v>
      </c>
      <c r="E1747" s="52" t="s">
        <v>5049</v>
      </c>
      <c r="F1747" s="52" t="s">
        <v>5058</v>
      </c>
      <c r="G1747" s="52" t="s">
        <v>5059</v>
      </c>
    </row>
    <row r="1748" customFormat="false" ht="12.75" hidden="false" customHeight="true" outlineLevel="0" collapsed="false">
      <c r="D1748" s="51" t="n">
        <v>48017</v>
      </c>
      <c r="E1748" s="52" t="s">
        <v>5049</v>
      </c>
      <c r="F1748" s="52" t="s">
        <v>5060</v>
      </c>
      <c r="G1748" s="52" t="s">
        <v>5061</v>
      </c>
    </row>
    <row r="1749" customFormat="false" ht="12.75" hidden="false" customHeight="true" outlineLevel="0" collapsed="false">
      <c r="D1749" s="51" t="n">
        <v>48017</v>
      </c>
      <c r="E1749" s="52" t="s">
        <v>5049</v>
      </c>
      <c r="F1749" s="52" t="s">
        <v>5062</v>
      </c>
      <c r="G1749" s="52" t="s">
        <v>5063</v>
      </c>
    </row>
    <row r="1750" customFormat="false" ht="12.75" hidden="false" customHeight="true" outlineLevel="0" collapsed="false">
      <c r="D1750" s="51" t="n">
        <v>48017</v>
      </c>
      <c r="E1750" s="52" t="s">
        <v>5049</v>
      </c>
      <c r="F1750" s="52" t="s">
        <v>5064</v>
      </c>
      <c r="G1750" s="52" t="s">
        <v>5065</v>
      </c>
    </row>
    <row r="1751" customFormat="false" ht="12.75" hidden="false" customHeight="true" outlineLevel="0" collapsed="false">
      <c r="D1751" s="51" t="n">
        <v>48017</v>
      </c>
      <c r="E1751" s="52" t="s">
        <v>5049</v>
      </c>
      <c r="F1751" s="52" t="s">
        <v>5066</v>
      </c>
      <c r="G1751" s="52" t="s">
        <v>5067</v>
      </c>
    </row>
    <row r="1752" customFormat="false" ht="12.75" hidden="false" customHeight="true" outlineLevel="0" collapsed="false">
      <c r="D1752" s="51" t="n">
        <v>48017</v>
      </c>
      <c r="E1752" s="52" t="s">
        <v>5049</v>
      </c>
      <c r="F1752" s="52" t="s">
        <v>5068</v>
      </c>
      <c r="G1752" s="52" t="s">
        <v>5069</v>
      </c>
    </row>
    <row r="1753" customFormat="false" ht="12.75" hidden="false" customHeight="true" outlineLevel="0" collapsed="false">
      <c r="D1753" s="51" t="n">
        <v>48017</v>
      </c>
      <c r="E1753" s="52" t="s">
        <v>5049</v>
      </c>
      <c r="F1753" s="52" t="s">
        <v>5070</v>
      </c>
      <c r="G1753" s="52" t="s">
        <v>5071</v>
      </c>
    </row>
    <row r="1754" customFormat="false" ht="12.75" hidden="false" customHeight="true" outlineLevel="0" collapsed="false">
      <c r="D1754" s="51" t="n">
        <v>48017</v>
      </c>
      <c r="E1754" s="52" t="s">
        <v>5049</v>
      </c>
      <c r="F1754" s="52" t="s">
        <v>5072</v>
      </c>
      <c r="G1754" s="52" t="s">
        <v>5073</v>
      </c>
    </row>
    <row r="1755" customFormat="false" ht="12.75" hidden="false" customHeight="true" outlineLevel="0" collapsed="false">
      <c r="D1755" s="51" t="n">
        <v>48018</v>
      </c>
      <c r="E1755" s="52" t="s">
        <v>5074</v>
      </c>
      <c r="F1755" s="52" t="s">
        <v>5075</v>
      </c>
      <c r="G1755" s="52" t="s">
        <v>5076</v>
      </c>
    </row>
    <row r="1756" customFormat="false" ht="12.75" hidden="false" customHeight="true" outlineLevel="0" collapsed="false">
      <c r="D1756" s="51" t="n">
        <v>48018</v>
      </c>
      <c r="E1756" s="52" t="s">
        <v>5074</v>
      </c>
      <c r="F1756" s="52" t="s">
        <v>5077</v>
      </c>
      <c r="G1756" s="52" t="s">
        <v>5078</v>
      </c>
    </row>
    <row r="1757" customFormat="false" ht="12.75" hidden="false" customHeight="true" outlineLevel="0" collapsed="false">
      <c r="D1757" s="51" t="n">
        <v>48018</v>
      </c>
      <c r="E1757" s="52" t="s">
        <v>5074</v>
      </c>
      <c r="F1757" s="52" t="s">
        <v>5079</v>
      </c>
      <c r="G1757" s="52" t="s">
        <v>5080</v>
      </c>
    </row>
    <row r="1758" customFormat="false" ht="12.75" hidden="false" customHeight="true" outlineLevel="0" collapsed="false">
      <c r="D1758" s="51" t="n">
        <v>48018</v>
      </c>
      <c r="E1758" s="52" t="s">
        <v>5074</v>
      </c>
      <c r="F1758" s="52" t="s">
        <v>5081</v>
      </c>
      <c r="G1758" s="52" t="s">
        <v>3571</v>
      </c>
    </row>
    <row r="1759" customFormat="false" ht="12.75" hidden="false" customHeight="true" outlineLevel="0" collapsed="false">
      <c r="D1759" s="51" t="n">
        <v>48018</v>
      </c>
      <c r="E1759" s="52" t="s">
        <v>5074</v>
      </c>
      <c r="F1759" s="52" t="s">
        <v>5082</v>
      </c>
      <c r="G1759" s="52" t="s">
        <v>5083</v>
      </c>
    </row>
    <row r="1760" customFormat="false" ht="12.75" hidden="false" customHeight="true" outlineLevel="0" collapsed="false">
      <c r="D1760" s="51" t="n">
        <v>48018</v>
      </c>
      <c r="E1760" s="52" t="s">
        <v>5074</v>
      </c>
      <c r="F1760" s="52" t="s">
        <v>5084</v>
      </c>
      <c r="G1760" s="52" t="s">
        <v>2383</v>
      </c>
    </row>
    <row r="1761" customFormat="false" ht="12.75" hidden="false" customHeight="true" outlineLevel="0" collapsed="false">
      <c r="D1761" s="51" t="n">
        <v>48018</v>
      </c>
      <c r="E1761" s="52" t="s">
        <v>5074</v>
      </c>
      <c r="F1761" s="52" t="s">
        <v>5085</v>
      </c>
      <c r="G1761" s="52" t="s">
        <v>5086</v>
      </c>
    </row>
    <row r="1762" customFormat="false" ht="12.75" hidden="false" customHeight="true" outlineLevel="0" collapsed="false">
      <c r="D1762" s="51" t="n">
        <v>48018</v>
      </c>
      <c r="E1762" s="52" t="s">
        <v>5074</v>
      </c>
      <c r="F1762" s="52" t="s">
        <v>5087</v>
      </c>
      <c r="G1762" s="52" t="s">
        <v>5088</v>
      </c>
    </row>
    <row r="1763" customFormat="false" ht="12.75" hidden="false" customHeight="true" outlineLevel="0" collapsed="false">
      <c r="D1763" s="51" t="n">
        <v>48018</v>
      </c>
      <c r="E1763" s="52" t="s">
        <v>5074</v>
      </c>
      <c r="F1763" s="52" t="s">
        <v>5089</v>
      </c>
      <c r="G1763" s="52" t="s">
        <v>5090</v>
      </c>
    </row>
    <row r="1764" customFormat="false" ht="12.75" hidden="false" customHeight="true" outlineLevel="0" collapsed="false">
      <c r="D1764" s="51" t="n">
        <v>48018</v>
      </c>
      <c r="E1764" s="52" t="s">
        <v>5074</v>
      </c>
      <c r="F1764" s="52" t="s">
        <v>5091</v>
      </c>
      <c r="G1764" s="52" t="s">
        <v>5092</v>
      </c>
    </row>
    <row r="1765" customFormat="false" ht="12.75" hidden="false" customHeight="true" outlineLevel="0" collapsed="false">
      <c r="D1765" s="51" t="n">
        <v>48018</v>
      </c>
      <c r="E1765" s="52" t="s">
        <v>5074</v>
      </c>
      <c r="F1765" s="52" t="s">
        <v>5093</v>
      </c>
      <c r="G1765" s="52" t="s">
        <v>2534</v>
      </c>
    </row>
    <row r="1766" customFormat="false" ht="12.75" hidden="false" customHeight="true" outlineLevel="0" collapsed="false">
      <c r="D1766" s="51" t="n">
        <v>48018</v>
      </c>
      <c r="E1766" s="52" t="s">
        <v>5074</v>
      </c>
      <c r="F1766" s="52" t="s">
        <v>5094</v>
      </c>
      <c r="G1766" s="52" t="s">
        <v>5095</v>
      </c>
    </row>
    <row r="1767" customFormat="false" ht="12.75" hidden="false" customHeight="true" outlineLevel="0" collapsed="false">
      <c r="D1767" s="51" t="n">
        <v>48018</v>
      </c>
      <c r="E1767" s="52" t="s">
        <v>5074</v>
      </c>
      <c r="F1767" s="52" t="s">
        <v>5096</v>
      </c>
      <c r="G1767" s="52" t="s">
        <v>5097</v>
      </c>
    </row>
    <row r="1768" customFormat="false" ht="12.75" hidden="false" customHeight="true" outlineLevel="0" collapsed="false">
      <c r="D1768" s="51" t="n">
        <v>48018</v>
      </c>
      <c r="E1768" s="52" t="s">
        <v>5074</v>
      </c>
      <c r="F1768" s="52" t="s">
        <v>5098</v>
      </c>
      <c r="G1768" s="52" t="s">
        <v>5099</v>
      </c>
    </row>
    <row r="1769" customFormat="false" ht="12.75" hidden="false" customHeight="true" outlineLevel="0" collapsed="false">
      <c r="D1769" s="51" t="n">
        <v>48018</v>
      </c>
      <c r="E1769" s="52" t="s">
        <v>5074</v>
      </c>
      <c r="F1769" s="52" t="s">
        <v>5100</v>
      </c>
      <c r="G1769" s="52" t="s">
        <v>5101</v>
      </c>
    </row>
    <row r="1770" customFormat="false" ht="12.75" hidden="false" customHeight="true" outlineLevel="0" collapsed="false">
      <c r="D1770" s="51" t="n">
        <v>48018</v>
      </c>
      <c r="E1770" s="52" t="s">
        <v>5074</v>
      </c>
      <c r="F1770" s="52" t="s">
        <v>5102</v>
      </c>
      <c r="G1770" s="52" t="s">
        <v>5103</v>
      </c>
    </row>
    <row r="1771" customFormat="false" ht="12.75" hidden="false" customHeight="true" outlineLevel="0" collapsed="false">
      <c r="D1771" s="51" t="n">
        <v>48018</v>
      </c>
      <c r="E1771" s="52" t="s">
        <v>5074</v>
      </c>
      <c r="F1771" s="52" t="s">
        <v>5104</v>
      </c>
      <c r="G1771" s="52" t="s">
        <v>5105</v>
      </c>
    </row>
    <row r="1772" customFormat="false" ht="12.75" hidden="false" customHeight="true" outlineLevel="0" collapsed="false">
      <c r="D1772" s="51" t="n">
        <v>48018</v>
      </c>
      <c r="E1772" s="52" t="s">
        <v>5074</v>
      </c>
      <c r="F1772" s="52" t="s">
        <v>5106</v>
      </c>
      <c r="G1772" s="52" t="s">
        <v>1938</v>
      </c>
    </row>
    <row r="1773" customFormat="false" ht="12.75" hidden="false" customHeight="true" outlineLevel="0" collapsed="false">
      <c r="D1773" s="51" t="n">
        <v>48018</v>
      </c>
      <c r="E1773" s="52" t="s">
        <v>5074</v>
      </c>
      <c r="F1773" s="52" t="s">
        <v>5107</v>
      </c>
      <c r="G1773" s="52" t="s">
        <v>5108</v>
      </c>
    </row>
    <row r="1774" customFormat="false" ht="12.75" hidden="false" customHeight="true" outlineLevel="0" collapsed="false">
      <c r="D1774" s="51" t="n">
        <v>48018</v>
      </c>
      <c r="E1774" s="52" t="s">
        <v>5074</v>
      </c>
      <c r="F1774" s="52" t="s">
        <v>5109</v>
      </c>
      <c r="G1774" s="52" t="s">
        <v>5110</v>
      </c>
    </row>
    <row r="1775" customFormat="false" ht="12.75" hidden="false" customHeight="true" outlineLevel="0" collapsed="false">
      <c r="D1775" s="51" t="n">
        <v>48018</v>
      </c>
      <c r="E1775" s="52" t="s">
        <v>5074</v>
      </c>
      <c r="F1775" s="52" t="s">
        <v>5111</v>
      </c>
      <c r="G1775" s="52" t="s">
        <v>5112</v>
      </c>
    </row>
    <row r="1776" customFormat="false" ht="12.75" hidden="false" customHeight="true" outlineLevel="0" collapsed="false">
      <c r="D1776" s="51" t="n">
        <v>48018</v>
      </c>
      <c r="E1776" s="52" t="s">
        <v>5074</v>
      </c>
      <c r="F1776" s="52" t="s">
        <v>5113</v>
      </c>
      <c r="G1776" s="52" t="s">
        <v>5114</v>
      </c>
    </row>
    <row r="1777" customFormat="false" ht="12.75" hidden="false" customHeight="true" outlineLevel="0" collapsed="false">
      <c r="D1777" s="51" t="n">
        <v>48018</v>
      </c>
      <c r="E1777" s="52" t="s">
        <v>5074</v>
      </c>
      <c r="F1777" s="52" t="s">
        <v>5115</v>
      </c>
      <c r="G1777" s="52" t="s">
        <v>5116</v>
      </c>
    </row>
    <row r="1778" customFormat="false" ht="12.75" hidden="false" customHeight="true" outlineLevel="0" collapsed="false">
      <c r="D1778" s="51" t="n">
        <v>48018</v>
      </c>
      <c r="E1778" s="52" t="s">
        <v>5074</v>
      </c>
      <c r="F1778" s="52" t="s">
        <v>5117</v>
      </c>
      <c r="G1778" s="52" t="s">
        <v>5118</v>
      </c>
    </row>
    <row r="1779" customFormat="false" ht="12.75" hidden="false" customHeight="true" outlineLevel="0" collapsed="false">
      <c r="D1779" s="51" t="n">
        <v>48018</v>
      </c>
      <c r="E1779" s="52" t="s">
        <v>5074</v>
      </c>
      <c r="F1779" s="52" t="s">
        <v>5119</v>
      </c>
      <c r="G1779" s="52" t="s">
        <v>5120</v>
      </c>
    </row>
    <row r="1780" customFormat="false" ht="12.75" hidden="false" customHeight="true" outlineLevel="0" collapsed="false">
      <c r="D1780" s="51" t="n">
        <v>48018</v>
      </c>
      <c r="E1780" s="52" t="s">
        <v>5074</v>
      </c>
      <c r="F1780" s="52" t="s">
        <v>5121</v>
      </c>
      <c r="G1780" s="52" t="s">
        <v>5122</v>
      </c>
    </row>
    <row r="1781" customFormat="false" ht="12.75" hidden="false" customHeight="true" outlineLevel="0" collapsed="false">
      <c r="D1781" s="51" t="n">
        <v>48018</v>
      </c>
      <c r="E1781" s="52" t="s">
        <v>5074</v>
      </c>
      <c r="F1781" s="52" t="s">
        <v>5123</v>
      </c>
      <c r="G1781" s="52" t="s">
        <v>5124</v>
      </c>
    </row>
    <row r="1782" customFormat="false" ht="12.75" hidden="false" customHeight="true" outlineLevel="0" collapsed="false">
      <c r="D1782" s="51" t="n">
        <v>48018</v>
      </c>
      <c r="E1782" s="52" t="s">
        <v>5074</v>
      </c>
      <c r="F1782" s="52" t="s">
        <v>5125</v>
      </c>
      <c r="G1782" s="52" t="s">
        <v>5126</v>
      </c>
    </row>
    <row r="1783" customFormat="false" ht="12.75" hidden="false" customHeight="true" outlineLevel="0" collapsed="false">
      <c r="D1783" s="51" t="n">
        <v>48018</v>
      </c>
      <c r="E1783" s="52" t="s">
        <v>5074</v>
      </c>
      <c r="F1783" s="52" t="s">
        <v>5127</v>
      </c>
      <c r="G1783" s="52" t="s">
        <v>5128</v>
      </c>
    </row>
    <row r="1784" customFormat="false" ht="12.75" hidden="false" customHeight="true" outlineLevel="0" collapsed="false">
      <c r="D1784" s="51" t="n">
        <v>48018</v>
      </c>
      <c r="E1784" s="52" t="s">
        <v>5074</v>
      </c>
      <c r="F1784" s="52" t="s">
        <v>5129</v>
      </c>
      <c r="G1784" s="52" t="s">
        <v>5130</v>
      </c>
    </row>
    <row r="1785" customFormat="false" ht="12.75" hidden="false" customHeight="true" outlineLevel="0" collapsed="false">
      <c r="D1785" s="51" t="n">
        <v>48018</v>
      </c>
      <c r="E1785" s="52" t="s">
        <v>5074</v>
      </c>
      <c r="F1785" s="52" t="s">
        <v>5131</v>
      </c>
      <c r="G1785" s="52" t="s">
        <v>3998</v>
      </c>
    </row>
    <row r="1786" customFormat="false" ht="12.75" hidden="false" customHeight="true" outlineLevel="0" collapsed="false">
      <c r="D1786" s="51" t="n">
        <v>48018</v>
      </c>
      <c r="E1786" s="52" t="s">
        <v>5074</v>
      </c>
      <c r="F1786" s="52" t="s">
        <v>5132</v>
      </c>
      <c r="G1786" s="52" t="s">
        <v>2674</v>
      </c>
    </row>
    <row r="1787" customFormat="false" ht="12.75" hidden="false" customHeight="true" outlineLevel="0" collapsed="false">
      <c r="D1787" s="51" t="n">
        <v>48018</v>
      </c>
      <c r="E1787" s="52" t="s">
        <v>5074</v>
      </c>
      <c r="F1787" s="52" t="s">
        <v>5133</v>
      </c>
      <c r="G1787" s="52" t="s">
        <v>5134</v>
      </c>
    </row>
    <row r="1788" customFormat="false" ht="12.75" hidden="false" customHeight="true" outlineLevel="0" collapsed="false">
      <c r="D1788" s="51" t="n">
        <v>48018</v>
      </c>
      <c r="E1788" s="52" t="s">
        <v>5074</v>
      </c>
      <c r="F1788" s="52" t="s">
        <v>5135</v>
      </c>
      <c r="G1788" s="52" t="s">
        <v>5136</v>
      </c>
    </row>
    <row r="1789" customFormat="false" ht="12.75" hidden="false" customHeight="true" outlineLevel="0" collapsed="false">
      <c r="D1789" s="51" t="n">
        <v>48018</v>
      </c>
      <c r="E1789" s="52" t="s">
        <v>5074</v>
      </c>
      <c r="F1789" s="52" t="s">
        <v>5137</v>
      </c>
      <c r="G1789" s="52" t="s">
        <v>5138</v>
      </c>
    </row>
    <row r="1790" customFormat="false" ht="12.75" hidden="false" customHeight="true" outlineLevel="0" collapsed="false">
      <c r="D1790" s="51" t="n">
        <v>45007</v>
      </c>
      <c r="E1790" s="52" t="s">
        <v>5139</v>
      </c>
      <c r="F1790" s="52" t="s">
        <v>5140</v>
      </c>
      <c r="G1790" s="52" t="s">
        <v>5141</v>
      </c>
    </row>
    <row r="1791" customFormat="false" ht="12.75" hidden="false" customHeight="true" outlineLevel="0" collapsed="false">
      <c r="D1791" s="51" t="n">
        <v>45007</v>
      </c>
      <c r="E1791" s="52" t="s">
        <v>5139</v>
      </c>
      <c r="F1791" s="52" t="s">
        <v>5142</v>
      </c>
      <c r="G1791" s="52" t="s">
        <v>5143</v>
      </c>
    </row>
    <row r="1792" customFormat="false" ht="12.75" hidden="false" customHeight="true" outlineLevel="0" collapsed="false">
      <c r="D1792" s="51" t="n">
        <v>45007</v>
      </c>
      <c r="E1792" s="52" t="s">
        <v>5139</v>
      </c>
      <c r="F1792" s="52" t="s">
        <v>5144</v>
      </c>
      <c r="G1792" s="52" t="s">
        <v>5145</v>
      </c>
    </row>
    <row r="1793" customFormat="false" ht="12.75" hidden="false" customHeight="true" outlineLevel="0" collapsed="false">
      <c r="D1793" s="51" t="n">
        <v>45007</v>
      </c>
      <c r="E1793" s="52" t="s">
        <v>5139</v>
      </c>
      <c r="F1793" s="52" t="s">
        <v>5146</v>
      </c>
      <c r="G1793" s="52" t="s">
        <v>5147</v>
      </c>
    </row>
    <row r="1794" customFormat="false" ht="12.75" hidden="false" customHeight="true" outlineLevel="0" collapsed="false">
      <c r="D1794" s="51" t="n">
        <v>45007</v>
      </c>
      <c r="E1794" s="52" t="s">
        <v>5139</v>
      </c>
      <c r="F1794" s="52" t="s">
        <v>5148</v>
      </c>
      <c r="G1794" s="52" t="s">
        <v>5149</v>
      </c>
    </row>
    <row r="1795" customFormat="false" ht="12.75" hidden="false" customHeight="true" outlineLevel="0" collapsed="false">
      <c r="D1795" s="51" t="n">
        <v>45007</v>
      </c>
      <c r="E1795" s="52" t="s">
        <v>5139</v>
      </c>
      <c r="F1795" s="52" t="s">
        <v>5150</v>
      </c>
      <c r="G1795" s="52" t="s">
        <v>1829</v>
      </c>
    </row>
    <row r="1796" customFormat="false" ht="12.75" hidden="false" customHeight="true" outlineLevel="0" collapsed="false">
      <c r="D1796" s="51" t="n">
        <v>45007</v>
      </c>
      <c r="E1796" s="52" t="s">
        <v>5139</v>
      </c>
      <c r="F1796" s="52" t="s">
        <v>5151</v>
      </c>
      <c r="G1796" s="52" t="s">
        <v>5152</v>
      </c>
    </row>
    <row r="1797" customFormat="false" ht="12.75" hidden="false" customHeight="true" outlineLevel="0" collapsed="false">
      <c r="D1797" s="51" t="n">
        <v>45007</v>
      </c>
      <c r="E1797" s="52" t="s">
        <v>5139</v>
      </c>
      <c r="F1797" s="52" t="s">
        <v>5153</v>
      </c>
      <c r="G1797" s="52" t="s">
        <v>5154</v>
      </c>
    </row>
    <row r="1798" customFormat="false" ht="12.75" hidden="false" customHeight="true" outlineLevel="0" collapsed="false">
      <c r="D1798" s="51" t="n">
        <v>45007</v>
      </c>
      <c r="E1798" s="52" t="s">
        <v>5139</v>
      </c>
      <c r="F1798" s="52" t="s">
        <v>5155</v>
      </c>
      <c r="G1798" s="52" t="s">
        <v>5156</v>
      </c>
    </row>
    <row r="1799" customFormat="false" ht="12.75" hidden="false" customHeight="true" outlineLevel="0" collapsed="false">
      <c r="D1799" s="51" t="n">
        <v>45007</v>
      </c>
      <c r="E1799" s="52" t="s">
        <v>5139</v>
      </c>
      <c r="F1799" s="52" t="s">
        <v>5157</v>
      </c>
      <c r="G1799" s="52" t="s">
        <v>5158</v>
      </c>
    </row>
    <row r="1800" customFormat="false" ht="12.75" hidden="false" customHeight="true" outlineLevel="0" collapsed="false">
      <c r="D1800" s="51" t="n">
        <v>45007</v>
      </c>
      <c r="E1800" s="52" t="s">
        <v>5139</v>
      </c>
      <c r="F1800" s="52" t="s">
        <v>5159</v>
      </c>
      <c r="G1800" s="52" t="s">
        <v>5160</v>
      </c>
    </row>
    <row r="1801" customFormat="false" ht="12.75" hidden="false" customHeight="true" outlineLevel="0" collapsed="false">
      <c r="D1801" s="51" t="n">
        <v>45007</v>
      </c>
      <c r="E1801" s="52" t="s">
        <v>5139</v>
      </c>
      <c r="F1801" s="52" t="s">
        <v>5161</v>
      </c>
      <c r="G1801" s="52" t="s">
        <v>3760</v>
      </c>
    </row>
    <row r="1802" customFormat="false" ht="12.75" hidden="false" customHeight="true" outlineLevel="0" collapsed="false">
      <c r="D1802" s="51" t="n">
        <v>45007</v>
      </c>
      <c r="E1802" s="52" t="s">
        <v>5139</v>
      </c>
      <c r="F1802" s="52" t="s">
        <v>5162</v>
      </c>
      <c r="G1802" s="52" t="s">
        <v>5163</v>
      </c>
    </row>
    <row r="1803" customFormat="false" ht="12.75" hidden="false" customHeight="true" outlineLevel="0" collapsed="false">
      <c r="D1803" s="51" t="n">
        <v>45007</v>
      </c>
      <c r="E1803" s="52" t="s">
        <v>5139</v>
      </c>
      <c r="F1803" s="52" t="s">
        <v>5164</v>
      </c>
      <c r="G1803" s="52" t="s">
        <v>4080</v>
      </c>
    </row>
    <row r="1804" customFormat="false" ht="12.75" hidden="false" customHeight="true" outlineLevel="0" collapsed="false">
      <c r="D1804" s="51" t="n">
        <v>45007</v>
      </c>
      <c r="E1804" s="52" t="s">
        <v>5139</v>
      </c>
      <c r="F1804" s="52" t="s">
        <v>5165</v>
      </c>
      <c r="G1804" s="52" t="s">
        <v>5166</v>
      </c>
    </row>
    <row r="1805" customFormat="false" ht="12.75" hidden="false" customHeight="true" outlineLevel="0" collapsed="false">
      <c r="D1805" s="51" t="n">
        <v>45007</v>
      </c>
      <c r="E1805" s="52" t="s">
        <v>5139</v>
      </c>
      <c r="F1805" s="52" t="s">
        <v>5167</v>
      </c>
      <c r="G1805" s="52" t="s">
        <v>5168</v>
      </c>
    </row>
    <row r="1806" customFormat="false" ht="12.75" hidden="false" customHeight="true" outlineLevel="0" collapsed="false">
      <c r="D1806" s="51" t="n">
        <v>45007</v>
      </c>
      <c r="E1806" s="52" t="s">
        <v>5139</v>
      </c>
      <c r="F1806" s="52" t="s">
        <v>5169</v>
      </c>
      <c r="G1806" s="52" t="s">
        <v>5170</v>
      </c>
    </row>
    <row r="1807" customFormat="false" ht="12.75" hidden="false" customHeight="true" outlineLevel="0" collapsed="false">
      <c r="D1807" s="51" t="n">
        <v>45007</v>
      </c>
      <c r="E1807" s="52" t="s">
        <v>5139</v>
      </c>
      <c r="F1807" s="52" t="s">
        <v>5171</v>
      </c>
      <c r="G1807" s="52" t="s">
        <v>5172</v>
      </c>
    </row>
    <row r="1808" customFormat="false" ht="12.75" hidden="false" customHeight="true" outlineLevel="0" collapsed="false">
      <c r="D1808" s="51" t="n">
        <v>45007</v>
      </c>
      <c r="E1808" s="52" t="s">
        <v>5139</v>
      </c>
      <c r="F1808" s="52" t="s">
        <v>5173</v>
      </c>
      <c r="G1808" s="52" t="s">
        <v>5174</v>
      </c>
    </row>
    <row r="1809" customFormat="false" ht="12.75" hidden="false" customHeight="true" outlineLevel="0" collapsed="false">
      <c r="D1809" s="51" t="n">
        <v>45007</v>
      </c>
      <c r="E1809" s="52" t="s">
        <v>5139</v>
      </c>
      <c r="F1809" s="52" t="s">
        <v>5175</v>
      </c>
      <c r="G1809" s="52" t="s">
        <v>5176</v>
      </c>
    </row>
    <row r="1810" customFormat="false" ht="12.75" hidden="false" customHeight="true" outlineLevel="0" collapsed="false">
      <c r="D1810" s="51" t="n">
        <v>45007</v>
      </c>
      <c r="E1810" s="52" t="s">
        <v>5139</v>
      </c>
      <c r="F1810" s="52" t="s">
        <v>5177</v>
      </c>
      <c r="G1810" s="52" t="s">
        <v>5178</v>
      </c>
    </row>
    <row r="1811" customFormat="false" ht="12.75" hidden="false" customHeight="true" outlineLevel="0" collapsed="false">
      <c r="D1811" s="51" t="n">
        <v>45007</v>
      </c>
      <c r="E1811" s="52" t="s">
        <v>5139</v>
      </c>
      <c r="F1811" s="52" t="s">
        <v>5179</v>
      </c>
      <c r="G1811" s="52" t="s">
        <v>5180</v>
      </c>
    </row>
    <row r="1812" customFormat="false" ht="12.75" hidden="false" customHeight="true" outlineLevel="0" collapsed="false">
      <c r="D1812" s="51" t="n">
        <v>45007</v>
      </c>
      <c r="E1812" s="52" t="s">
        <v>5139</v>
      </c>
      <c r="F1812" s="52" t="s">
        <v>5181</v>
      </c>
      <c r="G1812" s="52" t="s">
        <v>5182</v>
      </c>
    </row>
    <row r="1813" customFormat="false" ht="12.75" hidden="false" customHeight="true" outlineLevel="0" collapsed="false">
      <c r="D1813" s="51" t="n">
        <v>45007</v>
      </c>
      <c r="E1813" s="52" t="s">
        <v>5139</v>
      </c>
      <c r="F1813" s="52" t="s">
        <v>5183</v>
      </c>
      <c r="G1813" s="52" t="s">
        <v>5184</v>
      </c>
    </row>
    <row r="1814" customFormat="false" ht="12.75" hidden="false" customHeight="true" outlineLevel="0" collapsed="false">
      <c r="D1814" s="51" t="n">
        <v>45007</v>
      </c>
      <c r="E1814" s="52" t="s">
        <v>5139</v>
      </c>
      <c r="F1814" s="52" t="s">
        <v>5185</v>
      </c>
      <c r="G1814" s="52" t="s">
        <v>5186</v>
      </c>
    </row>
    <row r="1815" customFormat="false" ht="12.75" hidden="false" customHeight="true" outlineLevel="0" collapsed="false">
      <c r="D1815" s="51" t="n">
        <v>45007</v>
      </c>
      <c r="E1815" s="52" t="s">
        <v>5139</v>
      </c>
      <c r="F1815" s="52" t="s">
        <v>5187</v>
      </c>
      <c r="G1815" s="52" t="s">
        <v>5188</v>
      </c>
    </row>
    <row r="1816" customFormat="false" ht="12.75" hidden="false" customHeight="true" outlineLevel="0" collapsed="false">
      <c r="D1816" s="51" t="n">
        <v>45007</v>
      </c>
      <c r="E1816" s="52" t="s">
        <v>5139</v>
      </c>
      <c r="F1816" s="52" t="s">
        <v>5189</v>
      </c>
      <c r="G1816" s="52" t="s">
        <v>5190</v>
      </c>
    </row>
    <row r="1817" customFormat="false" ht="12.75" hidden="false" customHeight="true" outlineLevel="0" collapsed="false">
      <c r="D1817" s="51" t="n">
        <v>45007</v>
      </c>
      <c r="E1817" s="52" t="s">
        <v>5139</v>
      </c>
      <c r="F1817" s="52" t="s">
        <v>5191</v>
      </c>
      <c r="G1817" s="52" t="s">
        <v>5192</v>
      </c>
    </row>
    <row r="1818" customFormat="false" ht="12.75" hidden="false" customHeight="true" outlineLevel="0" collapsed="false">
      <c r="D1818" s="51" t="n">
        <v>45007</v>
      </c>
      <c r="E1818" s="52" t="s">
        <v>5139</v>
      </c>
      <c r="F1818" s="52" t="s">
        <v>5193</v>
      </c>
      <c r="G1818" s="52" t="s">
        <v>5194</v>
      </c>
    </row>
    <row r="1819" customFormat="false" ht="12.75" hidden="false" customHeight="true" outlineLevel="0" collapsed="false">
      <c r="D1819" s="51" t="n">
        <v>45007</v>
      </c>
      <c r="E1819" s="52" t="s">
        <v>5139</v>
      </c>
      <c r="F1819" s="52" t="s">
        <v>5195</v>
      </c>
      <c r="G1819" s="52" t="s">
        <v>5196</v>
      </c>
    </row>
    <row r="1820" customFormat="false" ht="12.75" hidden="false" customHeight="true" outlineLevel="0" collapsed="false">
      <c r="D1820" s="51" t="n">
        <v>45007</v>
      </c>
      <c r="E1820" s="52" t="s">
        <v>5139</v>
      </c>
      <c r="F1820" s="52" t="s">
        <v>5197</v>
      </c>
      <c r="G1820" s="52" t="s">
        <v>5198</v>
      </c>
    </row>
    <row r="1821" customFormat="false" ht="12.75" hidden="false" customHeight="true" outlineLevel="0" collapsed="false">
      <c r="D1821" s="51" t="n">
        <v>45007</v>
      </c>
      <c r="E1821" s="52" t="s">
        <v>5139</v>
      </c>
      <c r="F1821" s="52" t="s">
        <v>5199</v>
      </c>
      <c r="G1821" s="52" t="s">
        <v>5200</v>
      </c>
    </row>
    <row r="1822" customFormat="false" ht="12.75" hidden="false" customHeight="true" outlineLevel="0" collapsed="false">
      <c r="D1822" s="51" t="n">
        <v>45007</v>
      </c>
      <c r="E1822" s="52" t="s">
        <v>5139</v>
      </c>
      <c r="F1822" s="52" t="s">
        <v>5201</v>
      </c>
      <c r="G1822" s="52" t="s">
        <v>5202</v>
      </c>
    </row>
    <row r="1823" customFormat="false" ht="12.75" hidden="false" customHeight="true" outlineLevel="0" collapsed="false">
      <c r="D1823" s="51" t="n">
        <v>45007</v>
      </c>
      <c r="E1823" s="52" t="s">
        <v>5139</v>
      </c>
      <c r="F1823" s="52" t="s">
        <v>5203</v>
      </c>
      <c r="G1823" s="52" t="s">
        <v>5204</v>
      </c>
    </row>
    <row r="1824" customFormat="false" ht="12.75" hidden="false" customHeight="true" outlineLevel="0" collapsed="false">
      <c r="D1824" s="51" t="n">
        <v>45007</v>
      </c>
      <c r="E1824" s="52" t="s">
        <v>5139</v>
      </c>
      <c r="F1824" s="52" t="s">
        <v>5205</v>
      </c>
      <c r="G1824" s="52" t="s">
        <v>5206</v>
      </c>
    </row>
    <row r="1825" customFormat="false" ht="12.75" hidden="false" customHeight="true" outlineLevel="0" collapsed="false">
      <c r="D1825" s="51" t="n">
        <v>45007</v>
      </c>
      <c r="E1825" s="52" t="s">
        <v>5139</v>
      </c>
      <c r="F1825" s="52" t="s">
        <v>5207</v>
      </c>
      <c r="G1825" s="52" t="s">
        <v>5208</v>
      </c>
    </row>
    <row r="1826" customFormat="false" ht="12.75" hidden="false" customHeight="true" outlineLevel="0" collapsed="false">
      <c r="D1826" s="51" t="n">
        <v>45007</v>
      </c>
      <c r="E1826" s="52" t="s">
        <v>5139</v>
      </c>
      <c r="F1826" s="52" t="s">
        <v>5209</v>
      </c>
      <c r="G1826" s="52" t="s">
        <v>5210</v>
      </c>
    </row>
    <row r="1827" customFormat="false" ht="12.75" hidden="false" customHeight="true" outlineLevel="0" collapsed="false">
      <c r="D1827" s="51" t="n">
        <v>45007</v>
      </c>
      <c r="E1827" s="52" t="s">
        <v>5139</v>
      </c>
      <c r="F1827" s="52" t="s">
        <v>5211</v>
      </c>
      <c r="G1827" s="52" t="s">
        <v>5212</v>
      </c>
    </row>
    <row r="1828" customFormat="false" ht="12.75" hidden="false" customHeight="true" outlineLevel="0" collapsed="false">
      <c r="D1828" s="51" t="n">
        <v>45007</v>
      </c>
      <c r="E1828" s="52" t="s">
        <v>5139</v>
      </c>
      <c r="F1828" s="52" t="s">
        <v>5213</v>
      </c>
      <c r="G1828" s="52" t="s">
        <v>5214</v>
      </c>
    </row>
    <row r="1829" customFormat="false" ht="12.75" hidden="false" customHeight="true" outlineLevel="0" collapsed="false">
      <c r="D1829" s="51" t="n">
        <v>45007</v>
      </c>
      <c r="E1829" s="52" t="s">
        <v>5139</v>
      </c>
      <c r="F1829" s="52" t="s">
        <v>5215</v>
      </c>
      <c r="G1829" s="52" t="s">
        <v>5216</v>
      </c>
    </row>
    <row r="1830" customFormat="false" ht="12.75" hidden="false" customHeight="true" outlineLevel="0" collapsed="false">
      <c r="D1830" s="51" t="n">
        <v>45007</v>
      </c>
      <c r="E1830" s="52" t="s">
        <v>5139</v>
      </c>
      <c r="F1830" s="52" t="s">
        <v>5217</v>
      </c>
      <c r="G1830" s="52" t="s">
        <v>5218</v>
      </c>
    </row>
    <row r="1831" customFormat="false" ht="12.75" hidden="false" customHeight="true" outlineLevel="0" collapsed="false">
      <c r="D1831" s="51" t="n">
        <v>45007</v>
      </c>
      <c r="E1831" s="52" t="s">
        <v>5139</v>
      </c>
      <c r="F1831" s="52" t="s">
        <v>5219</v>
      </c>
      <c r="G1831" s="52" t="s">
        <v>5220</v>
      </c>
    </row>
    <row r="1832" customFormat="false" ht="12.75" hidden="false" customHeight="true" outlineLevel="0" collapsed="false">
      <c r="D1832" s="51" t="n">
        <v>45007</v>
      </c>
      <c r="E1832" s="52" t="s">
        <v>5139</v>
      </c>
      <c r="F1832" s="52" t="s">
        <v>5221</v>
      </c>
      <c r="G1832" s="52" t="s">
        <v>5222</v>
      </c>
    </row>
    <row r="1833" customFormat="false" ht="12.75" hidden="false" customHeight="true" outlineLevel="0" collapsed="false">
      <c r="D1833" s="51" t="n">
        <v>45007</v>
      </c>
      <c r="E1833" s="52" t="s">
        <v>5139</v>
      </c>
      <c r="F1833" s="52" t="s">
        <v>5223</v>
      </c>
      <c r="G1833" s="52" t="s">
        <v>5224</v>
      </c>
    </row>
    <row r="1834" customFormat="false" ht="12.75" hidden="false" customHeight="true" outlineLevel="0" collapsed="false">
      <c r="D1834" s="51" t="n">
        <v>45007</v>
      </c>
      <c r="E1834" s="52" t="s">
        <v>5139</v>
      </c>
      <c r="F1834" s="52" t="s">
        <v>5225</v>
      </c>
      <c r="G1834" s="52" t="s">
        <v>5226</v>
      </c>
    </row>
    <row r="1835" customFormat="false" ht="12.75" hidden="false" customHeight="true" outlineLevel="0" collapsed="false">
      <c r="D1835" s="51" t="n">
        <v>45007</v>
      </c>
      <c r="E1835" s="52" t="s">
        <v>5139</v>
      </c>
      <c r="F1835" s="52" t="s">
        <v>5227</v>
      </c>
      <c r="G1835" s="52" t="s">
        <v>5228</v>
      </c>
    </row>
    <row r="1836" customFormat="false" ht="12.75" hidden="false" customHeight="true" outlineLevel="0" collapsed="false">
      <c r="D1836" s="51" t="n">
        <v>45007</v>
      </c>
      <c r="E1836" s="52" t="s">
        <v>5139</v>
      </c>
      <c r="F1836" s="52" t="s">
        <v>5229</v>
      </c>
      <c r="G1836" s="52" t="s">
        <v>5230</v>
      </c>
    </row>
    <row r="1837" customFormat="false" ht="12.75" hidden="false" customHeight="true" outlineLevel="0" collapsed="false">
      <c r="D1837" s="51" t="n">
        <v>45007</v>
      </c>
      <c r="E1837" s="52" t="s">
        <v>5139</v>
      </c>
      <c r="F1837" s="52" t="s">
        <v>5231</v>
      </c>
      <c r="G1837" s="52" t="s">
        <v>5232</v>
      </c>
    </row>
    <row r="1838" customFormat="false" ht="12.75" hidden="false" customHeight="true" outlineLevel="0" collapsed="false">
      <c r="D1838" s="51" t="n">
        <v>45007</v>
      </c>
      <c r="E1838" s="52" t="s">
        <v>5139</v>
      </c>
      <c r="F1838" s="52" t="s">
        <v>5233</v>
      </c>
      <c r="G1838" s="52" t="s">
        <v>5234</v>
      </c>
    </row>
    <row r="1839" customFormat="false" ht="12.75" hidden="false" customHeight="true" outlineLevel="0" collapsed="false">
      <c r="D1839" s="51" t="n">
        <v>45007</v>
      </c>
      <c r="E1839" s="52" t="s">
        <v>5139</v>
      </c>
      <c r="F1839" s="52" t="s">
        <v>5235</v>
      </c>
      <c r="G1839" s="52" t="s">
        <v>5236</v>
      </c>
    </row>
    <row r="1840" customFormat="false" ht="12.75" hidden="false" customHeight="true" outlineLevel="0" collapsed="false">
      <c r="D1840" s="51" t="n">
        <v>45007</v>
      </c>
      <c r="E1840" s="52" t="s">
        <v>5139</v>
      </c>
      <c r="F1840" s="52" t="s">
        <v>5237</v>
      </c>
      <c r="G1840" s="52" t="s">
        <v>5238</v>
      </c>
    </row>
    <row r="1841" customFormat="false" ht="12.75" hidden="false" customHeight="true" outlineLevel="0" collapsed="false">
      <c r="D1841" s="51" t="n">
        <v>45007</v>
      </c>
      <c r="E1841" s="52" t="s">
        <v>5139</v>
      </c>
      <c r="F1841" s="52" t="s">
        <v>5239</v>
      </c>
      <c r="G1841" s="52" t="s">
        <v>5240</v>
      </c>
    </row>
    <row r="1842" customFormat="false" ht="12.75" hidden="false" customHeight="true" outlineLevel="0" collapsed="false">
      <c r="D1842" s="51" t="n">
        <v>45007</v>
      </c>
      <c r="E1842" s="52" t="s">
        <v>5139</v>
      </c>
      <c r="F1842" s="52" t="s">
        <v>5241</v>
      </c>
      <c r="G1842" s="52" t="s">
        <v>5242</v>
      </c>
    </row>
    <row r="1843" customFormat="false" ht="12.75" hidden="false" customHeight="true" outlineLevel="0" collapsed="false">
      <c r="D1843" s="51" t="n">
        <v>45007</v>
      </c>
      <c r="E1843" s="52" t="s">
        <v>5139</v>
      </c>
      <c r="F1843" s="52" t="s">
        <v>5243</v>
      </c>
      <c r="G1843" s="52" t="s">
        <v>5244</v>
      </c>
    </row>
    <row r="1844" customFormat="false" ht="12.75" hidden="false" customHeight="true" outlineLevel="0" collapsed="false">
      <c r="D1844" s="51" t="n">
        <v>45007</v>
      </c>
      <c r="E1844" s="52" t="s">
        <v>5139</v>
      </c>
      <c r="F1844" s="52" t="s">
        <v>5245</v>
      </c>
      <c r="G1844" s="52" t="s">
        <v>5246</v>
      </c>
    </row>
    <row r="1845" customFormat="false" ht="12.75" hidden="false" customHeight="true" outlineLevel="0" collapsed="false">
      <c r="D1845" s="51" t="n">
        <v>45007</v>
      </c>
      <c r="E1845" s="52" t="s">
        <v>5139</v>
      </c>
      <c r="F1845" s="52" t="s">
        <v>5247</v>
      </c>
      <c r="G1845" s="52" t="s">
        <v>5248</v>
      </c>
    </row>
    <row r="1846" customFormat="false" ht="12.75" hidden="false" customHeight="true" outlineLevel="0" collapsed="false">
      <c r="D1846" s="51" t="n">
        <v>45007</v>
      </c>
      <c r="E1846" s="52" t="s">
        <v>5139</v>
      </c>
      <c r="F1846" s="52" t="s">
        <v>5249</v>
      </c>
      <c r="G1846" s="52" t="s">
        <v>5250</v>
      </c>
    </row>
    <row r="1847" customFormat="false" ht="12.75" hidden="false" customHeight="true" outlineLevel="0" collapsed="false">
      <c r="D1847" s="51" t="n">
        <v>45007</v>
      </c>
      <c r="E1847" s="52" t="s">
        <v>5139</v>
      </c>
      <c r="F1847" s="52" t="s">
        <v>5251</v>
      </c>
      <c r="G1847" s="52" t="s">
        <v>5252</v>
      </c>
    </row>
    <row r="1848" customFormat="false" ht="12.75" hidden="false" customHeight="true" outlineLevel="0" collapsed="false">
      <c r="D1848" s="51" t="n">
        <v>45007</v>
      </c>
      <c r="E1848" s="52" t="s">
        <v>5139</v>
      </c>
      <c r="F1848" s="52" t="s">
        <v>5253</v>
      </c>
      <c r="G1848" s="52" t="s">
        <v>5254</v>
      </c>
    </row>
    <row r="1849" customFormat="false" ht="12.75" hidden="false" customHeight="true" outlineLevel="0" collapsed="false">
      <c r="D1849" s="51" t="n">
        <v>45007</v>
      </c>
      <c r="E1849" s="52" t="s">
        <v>5139</v>
      </c>
      <c r="F1849" s="52" t="s">
        <v>5255</v>
      </c>
      <c r="G1849" s="52" t="s">
        <v>5256</v>
      </c>
    </row>
    <row r="1850" customFormat="false" ht="12.75" hidden="false" customHeight="true" outlineLevel="0" collapsed="false">
      <c r="D1850" s="51" t="n">
        <v>45007</v>
      </c>
      <c r="E1850" s="52" t="s">
        <v>5139</v>
      </c>
      <c r="F1850" s="52" t="s">
        <v>5257</v>
      </c>
      <c r="G1850" s="52" t="s">
        <v>5258</v>
      </c>
    </row>
    <row r="1851" customFormat="false" ht="12.75" hidden="false" customHeight="true" outlineLevel="0" collapsed="false">
      <c r="D1851" s="51" t="n">
        <v>45007</v>
      </c>
      <c r="E1851" s="52" t="s">
        <v>5139</v>
      </c>
      <c r="F1851" s="52" t="s">
        <v>5259</v>
      </c>
      <c r="G1851" s="52" t="s">
        <v>5260</v>
      </c>
    </row>
    <row r="1852" customFormat="false" ht="12.75" hidden="false" customHeight="true" outlineLevel="0" collapsed="false">
      <c r="D1852" s="51" t="n">
        <v>45007</v>
      </c>
      <c r="E1852" s="52" t="s">
        <v>5139</v>
      </c>
      <c r="F1852" s="52" t="s">
        <v>5261</v>
      </c>
      <c r="G1852" s="52" t="s">
        <v>5262</v>
      </c>
    </row>
    <row r="1853" customFormat="false" ht="12.75" hidden="false" customHeight="true" outlineLevel="0" collapsed="false">
      <c r="D1853" s="51" t="n">
        <v>45007</v>
      </c>
      <c r="E1853" s="52" t="s">
        <v>5139</v>
      </c>
      <c r="F1853" s="52" t="s">
        <v>5263</v>
      </c>
      <c r="G1853" s="52" t="s">
        <v>5264</v>
      </c>
    </row>
    <row r="1854" customFormat="false" ht="12.75" hidden="false" customHeight="true" outlineLevel="0" collapsed="false">
      <c r="D1854" s="51" t="n">
        <v>45007</v>
      </c>
      <c r="E1854" s="52" t="s">
        <v>5139</v>
      </c>
      <c r="F1854" s="52" t="s">
        <v>5265</v>
      </c>
      <c r="G1854" s="52" t="s">
        <v>5266</v>
      </c>
    </row>
    <row r="1855" customFormat="false" ht="12.75" hidden="false" customHeight="true" outlineLevel="0" collapsed="false">
      <c r="D1855" s="51" t="n">
        <v>45007</v>
      </c>
      <c r="E1855" s="52" t="s">
        <v>5139</v>
      </c>
      <c r="F1855" s="52" t="s">
        <v>5267</v>
      </c>
      <c r="G1855" s="52" t="s">
        <v>5268</v>
      </c>
    </row>
    <row r="1856" customFormat="false" ht="12.75" hidden="false" customHeight="true" outlineLevel="0" collapsed="false">
      <c r="D1856" s="51" t="n">
        <v>45007</v>
      </c>
      <c r="E1856" s="52" t="s">
        <v>5139</v>
      </c>
      <c r="F1856" s="52" t="s">
        <v>5269</v>
      </c>
      <c r="G1856" s="52" t="s">
        <v>5270</v>
      </c>
    </row>
    <row r="1857" customFormat="false" ht="12.75" hidden="false" customHeight="true" outlineLevel="0" collapsed="false">
      <c r="D1857" s="51" t="n">
        <v>45007</v>
      </c>
      <c r="E1857" s="52" t="s">
        <v>5139</v>
      </c>
      <c r="F1857" s="52" t="s">
        <v>5271</v>
      </c>
      <c r="G1857" s="52" t="s">
        <v>5272</v>
      </c>
    </row>
    <row r="1858" customFormat="false" ht="12.75" hidden="false" customHeight="true" outlineLevel="0" collapsed="false">
      <c r="D1858" s="51" t="n">
        <v>45007</v>
      </c>
      <c r="E1858" s="52" t="s">
        <v>5139</v>
      </c>
      <c r="F1858" s="52" t="s">
        <v>5273</v>
      </c>
      <c r="G1858" s="52" t="s">
        <v>5274</v>
      </c>
    </row>
    <row r="1859" customFormat="false" ht="12.75" hidden="false" customHeight="true" outlineLevel="0" collapsed="false">
      <c r="D1859" s="51" t="n">
        <v>45007</v>
      </c>
      <c r="E1859" s="52" t="s">
        <v>5139</v>
      </c>
      <c r="F1859" s="52" t="s">
        <v>5275</v>
      </c>
      <c r="G1859" s="52" t="s">
        <v>3751</v>
      </c>
    </row>
    <row r="1860" customFormat="false" ht="12.75" hidden="false" customHeight="true" outlineLevel="0" collapsed="false">
      <c r="D1860" s="51" t="n">
        <v>45007</v>
      </c>
      <c r="E1860" s="52" t="s">
        <v>5139</v>
      </c>
      <c r="F1860" s="52" t="s">
        <v>5276</v>
      </c>
      <c r="G1860" s="52" t="s">
        <v>5277</v>
      </c>
    </row>
    <row r="1861" customFormat="false" ht="12.75" hidden="false" customHeight="true" outlineLevel="0" collapsed="false">
      <c r="D1861" s="51" t="n">
        <v>45007</v>
      </c>
      <c r="E1861" s="52" t="s">
        <v>5139</v>
      </c>
      <c r="F1861" s="52" t="s">
        <v>5278</v>
      </c>
      <c r="G1861" s="52" t="s">
        <v>5279</v>
      </c>
    </row>
    <row r="1862" customFormat="false" ht="12.75" hidden="false" customHeight="true" outlineLevel="0" collapsed="false">
      <c r="D1862" s="51" t="n">
        <v>45007</v>
      </c>
      <c r="E1862" s="52" t="s">
        <v>5139</v>
      </c>
      <c r="F1862" s="52" t="s">
        <v>5280</v>
      </c>
      <c r="G1862" s="52" t="s">
        <v>5281</v>
      </c>
    </row>
    <row r="1863" customFormat="false" ht="12.75" hidden="false" customHeight="true" outlineLevel="0" collapsed="false">
      <c r="D1863" s="51" t="n">
        <v>45007</v>
      </c>
      <c r="E1863" s="52" t="s">
        <v>5139</v>
      </c>
      <c r="F1863" s="52" t="s">
        <v>5282</v>
      </c>
      <c r="G1863" s="52" t="s">
        <v>5283</v>
      </c>
    </row>
    <row r="1864" customFormat="false" ht="12.75" hidden="false" customHeight="true" outlineLevel="0" collapsed="false">
      <c r="D1864" s="51" t="n">
        <v>45007</v>
      </c>
      <c r="E1864" s="52" t="s">
        <v>5139</v>
      </c>
      <c r="F1864" s="52" t="s">
        <v>5284</v>
      </c>
      <c r="G1864" s="52" t="s">
        <v>5285</v>
      </c>
    </row>
    <row r="1865" customFormat="false" ht="12.75" hidden="false" customHeight="true" outlineLevel="0" collapsed="false">
      <c r="D1865" s="51" t="n">
        <v>45007</v>
      </c>
      <c r="E1865" s="52" t="s">
        <v>5139</v>
      </c>
      <c r="F1865" s="52" t="s">
        <v>5286</v>
      </c>
      <c r="G1865" s="52" t="s">
        <v>5287</v>
      </c>
    </row>
    <row r="1866" customFormat="false" ht="12.75" hidden="false" customHeight="true" outlineLevel="0" collapsed="false">
      <c r="D1866" s="51" t="n">
        <v>45007</v>
      </c>
      <c r="E1866" s="52" t="s">
        <v>5139</v>
      </c>
      <c r="F1866" s="52" t="s">
        <v>5288</v>
      </c>
      <c r="G1866" s="52" t="s">
        <v>5289</v>
      </c>
    </row>
    <row r="1867" customFormat="false" ht="12.75" hidden="false" customHeight="true" outlineLevel="0" collapsed="false">
      <c r="D1867" s="51" t="n">
        <v>45007</v>
      </c>
      <c r="E1867" s="52" t="s">
        <v>5139</v>
      </c>
      <c r="F1867" s="52" t="s">
        <v>5290</v>
      </c>
      <c r="G1867" s="52" t="s">
        <v>5291</v>
      </c>
    </row>
    <row r="1868" customFormat="false" ht="12.75" hidden="false" customHeight="true" outlineLevel="0" collapsed="false">
      <c r="D1868" s="51" t="n">
        <v>45007</v>
      </c>
      <c r="E1868" s="52" t="s">
        <v>5139</v>
      </c>
      <c r="F1868" s="52" t="s">
        <v>5292</v>
      </c>
      <c r="G1868" s="52" t="s">
        <v>5293</v>
      </c>
    </row>
    <row r="1869" customFormat="false" ht="12.75" hidden="false" customHeight="true" outlineLevel="0" collapsed="false">
      <c r="D1869" s="51" t="n">
        <v>45007</v>
      </c>
      <c r="E1869" s="52" t="s">
        <v>5139</v>
      </c>
      <c r="F1869" s="52" t="s">
        <v>5294</v>
      </c>
      <c r="G1869" s="52" t="s">
        <v>5295</v>
      </c>
    </row>
    <row r="1870" customFormat="false" ht="12.75" hidden="false" customHeight="true" outlineLevel="0" collapsed="false">
      <c r="D1870" s="51" t="n">
        <v>45007</v>
      </c>
      <c r="E1870" s="52" t="s">
        <v>5139</v>
      </c>
      <c r="F1870" s="52" t="s">
        <v>5296</v>
      </c>
      <c r="G1870" s="52" t="s">
        <v>5297</v>
      </c>
    </row>
    <row r="1871" customFormat="false" ht="12.75" hidden="false" customHeight="true" outlineLevel="0" collapsed="false">
      <c r="D1871" s="51" t="n">
        <v>45007</v>
      </c>
      <c r="E1871" s="52" t="s">
        <v>5139</v>
      </c>
      <c r="F1871" s="52" t="s">
        <v>5298</v>
      </c>
      <c r="G1871" s="52" t="s">
        <v>5299</v>
      </c>
    </row>
    <row r="1872" customFormat="false" ht="12.75" hidden="false" customHeight="true" outlineLevel="0" collapsed="false">
      <c r="D1872" s="51" t="n">
        <v>45007</v>
      </c>
      <c r="E1872" s="52" t="s">
        <v>5139</v>
      </c>
      <c r="F1872" s="52" t="s">
        <v>5300</v>
      </c>
      <c r="G1872" s="52" t="s">
        <v>5301</v>
      </c>
    </row>
    <row r="1873" customFormat="false" ht="12.75" hidden="false" customHeight="true" outlineLevel="0" collapsed="false">
      <c r="D1873" s="51" t="n">
        <v>51018</v>
      </c>
      <c r="E1873" s="52" t="s">
        <v>5302</v>
      </c>
      <c r="F1873" s="52" t="s">
        <v>5303</v>
      </c>
      <c r="G1873" s="52" t="s">
        <v>5304</v>
      </c>
    </row>
    <row r="1874" customFormat="false" ht="12.75" hidden="false" customHeight="true" outlineLevel="0" collapsed="false">
      <c r="D1874" s="51" t="n">
        <v>51018</v>
      </c>
      <c r="E1874" s="52" t="s">
        <v>5302</v>
      </c>
      <c r="F1874" s="52" t="s">
        <v>5305</v>
      </c>
      <c r="G1874" s="52" t="s">
        <v>5306</v>
      </c>
    </row>
    <row r="1875" customFormat="false" ht="12.75" hidden="false" customHeight="true" outlineLevel="0" collapsed="false">
      <c r="D1875" s="51" t="n">
        <v>51018</v>
      </c>
      <c r="E1875" s="52" t="s">
        <v>5302</v>
      </c>
      <c r="F1875" s="52" t="s">
        <v>5307</v>
      </c>
      <c r="G1875" s="52" t="s">
        <v>5308</v>
      </c>
    </row>
    <row r="1876" customFormat="false" ht="12.75" hidden="false" customHeight="true" outlineLevel="0" collapsed="false">
      <c r="D1876" s="51" t="n">
        <v>51018</v>
      </c>
      <c r="E1876" s="52" t="s">
        <v>5302</v>
      </c>
      <c r="F1876" s="52" t="s">
        <v>5309</v>
      </c>
      <c r="G1876" s="52" t="s">
        <v>5310</v>
      </c>
    </row>
    <row r="1877" customFormat="false" ht="12.75" hidden="false" customHeight="true" outlineLevel="0" collapsed="false">
      <c r="D1877" s="51" t="n">
        <v>51018</v>
      </c>
      <c r="E1877" s="52" t="s">
        <v>5302</v>
      </c>
      <c r="F1877" s="52" t="s">
        <v>5311</v>
      </c>
      <c r="G1877" s="52" t="s">
        <v>5312</v>
      </c>
    </row>
    <row r="1878" customFormat="false" ht="12.75" hidden="false" customHeight="true" outlineLevel="0" collapsed="false">
      <c r="D1878" s="51" t="n">
        <v>51018</v>
      </c>
      <c r="E1878" s="52" t="s">
        <v>5302</v>
      </c>
      <c r="F1878" s="52" t="s">
        <v>5313</v>
      </c>
      <c r="G1878" s="52" t="s">
        <v>5314</v>
      </c>
    </row>
    <row r="1879" customFormat="false" ht="12.75" hidden="false" customHeight="true" outlineLevel="0" collapsed="false">
      <c r="D1879" s="51" t="n">
        <v>51018</v>
      </c>
      <c r="E1879" s="52" t="s">
        <v>5302</v>
      </c>
      <c r="F1879" s="52" t="s">
        <v>5315</v>
      </c>
      <c r="G1879" s="52" t="s">
        <v>5316</v>
      </c>
    </row>
    <row r="1880" customFormat="false" ht="12.75" hidden="false" customHeight="true" outlineLevel="0" collapsed="false">
      <c r="D1880" s="51" t="n">
        <v>51018</v>
      </c>
      <c r="E1880" s="52" t="s">
        <v>5302</v>
      </c>
      <c r="F1880" s="52" t="s">
        <v>5317</v>
      </c>
      <c r="G1880" s="52" t="s">
        <v>5318</v>
      </c>
    </row>
    <row r="1881" customFormat="false" ht="12.75" hidden="false" customHeight="true" outlineLevel="0" collapsed="false">
      <c r="D1881" s="51" t="n">
        <v>51018</v>
      </c>
      <c r="E1881" s="52" t="s">
        <v>5302</v>
      </c>
      <c r="F1881" s="52" t="s">
        <v>5319</v>
      </c>
      <c r="G1881" s="52" t="s">
        <v>5320</v>
      </c>
    </row>
    <row r="1882" customFormat="false" ht="12.75" hidden="false" customHeight="true" outlineLevel="0" collapsed="false">
      <c r="D1882" s="51" t="n">
        <v>51018</v>
      </c>
      <c r="E1882" s="52" t="s">
        <v>5302</v>
      </c>
      <c r="F1882" s="52" t="s">
        <v>5321</v>
      </c>
      <c r="G1882" s="52" t="s">
        <v>5322</v>
      </c>
    </row>
    <row r="1883" customFormat="false" ht="12.75" hidden="false" customHeight="true" outlineLevel="0" collapsed="false">
      <c r="D1883" s="51" t="n">
        <v>51018</v>
      </c>
      <c r="E1883" s="52" t="s">
        <v>5302</v>
      </c>
      <c r="F1883" s="52" t="s">
        <v>5323</v>
      </c>
      <c r="G1883" s="52" t="s">
        <v>5324</v>
      </c>
    </row>
    <row r="1884" customFormat="false" ht="12.75" hidden="false" customHeight="true" outlineLevel="0" collapsed="false">
      <c r="D1884" s="51" t="n">
        <v>51018</v>
      </c>
      <c r="E1884" s="52" t="s">
        <v>5302</v>
      </c>
      <c r="F1884" s="52" t="s">
        <v>5325</v>
      </c>
      <c r="G1884" s="52" t="s">
        <v>5326</v>
      </c>
    </row>
    <row r="1885" customFormat="false" ht="12.75" hidden="false" customHeight="true" outlineLevel="0" collapsed="false">
      <c r="D1885" s="51" t="n">
        <v>51018</v>
      </c>
      <c r="E1885" s="52" t="s">
        <v>5302</v>
      </c>
      <c r="F1885" s="52" t="s">
        <v>5327</v>
      </c>
      <c r="G1885" s="52" t="s">
        <v>5328</v>
      </c>
    </row>
    <row r="1886" customFormat="false" ht="12.75" hidden="false" customHeight="true" outlineLevel="0" collapsed="false">
      <c r="D1886" s="51" t="n">
        <v>51018</v>
      </c>
      <c r="E1886" s="52" t="s">
        <v>5302</v>
      </c>
      <c r="F1886" s="52" t="s">
        <v>5329</v>
      </c>
      <c r="G1886" s="52" t="s">
        <v>5330</v>
      </c>
    </row>
    <row r="1887" customFormat="false" ht="12.75" hidden="false" customHeight="true" outlineLevel="0" collapsed="false">
      <c r="D1887" s="51" t="n">
        <v>53009</v>
      </c>
      <c r="E1887" s="52" t="s">
        <v>5331</v>
      </c>
      <c r="F1887" s="52" t="s">
        <v>5332</v>
      </c>
      <c r="G1887" s="52" t="s">
        <v>5333</v>
      </c>
    </row>
    <row r="1888" customFormat="false" ht="12.75" hidden="false" customHeight="true" outlineLevel="0" collapsed="false">
      <c r="D1888" s="51" t="n">
        <v>53009</v>
      </c>
      <c r="E1888" s="52" t="s">
        <v>5331</v>
      </c>
      <c r="F1888" s="52" t="s">
        <v>5334</v>
      </c>
      <c r="G1888" s="52" t="s">
        <v>5335</v>
      </c>
    </row>
    <row r="1889" customFormat="false" ht="12.75" hidden="false" customHeight="true" outlineLevel="0" collapsed="false">
      <c r="D1889" s="51" t="n">
        <v>53009</v>
      </c>
      <c r="E1889" s="52" t="s">
        <v>5331</v>
      </c>
      <c r="F1889" s="52" t="s">
        <v>5336</v>
      </c>
      <c r="G1889" s="52" t="s">
        <v>5337</v>
      </c>
    </row>
    <row r="1890" customFormat="false" ht="12.75" hidden="false" customHeight="true" outlineLevel="0" collapsed="false">
      <c r="D1890" s="51" t="n">
        <v>46013</v>
      </c>
      <c r="E1890" s="52" t="s">
        <v>5338</v>
      </c>
      <c r="F1890" s="52" t="s">
        <v>5339</v>
      </c>
      <c r="G1890" s="52" t="s">
        <v>5340</v>
      </c>
    </row>
    <row r="1891" customFormat="false" ht="12.75" hidden="false" customHeight="true" outlineLevel="0" collapsed="false">
      <c r="D1891" s="51" t="n">
        <v>46013</v>
      </c>
      <c r="E1891" s="52" t="s">
        <v>5338</v>
      </c>
      <c r="F1891" s="52" t="s">
        <v>5341</v>
      </c>
      <c r="G1891" s="52" t="s">
        <v>5342</v>
      </c>
    </row>
    <row r="1892" customFormat="false" ht="12.75" hidden="false" customHeight="true" outlineLevel="0" collapsed="false">
      <c r="D1892" s="51" t="n">
        <v>46014</v>
      </c>
      <c r="E1892" s="52" t="s">
        <v>5343</v>
      </c>
      <c r="F1892" s="52" t="s">
        <v>5344</v>
      </c>
      <c r="G1892" s="52" t="s">
        <v>5345</v>
      </c>
    </row>
    <row r="1893" customFormat="false" ht="12.75" hidden="false" customHeight="true" outlineLevel="0" collapsed="false">
      <c r="D1893" s="51" t="n">
        <v>46014</v>
      </c>
      <c r="E1893" s="52" t="s">
        <v>5343</v>
      </c>
      <c r="F1893" s="52" t="s">
        <v>5346</v>
      </c>
      <c r="G1893" s="52" t="s">
        <v>5347</v>
      </c>
    </row>
    <row r="1894" customFormat="false" ht="12.75" hidden="false" customHeight="true" outlineLevel="0" collapsed="false">
      <c r="D1894" s="51" t="n">
        <v>46014</v>
      </c>
      <c r="E1894" s="52" t="s">
        <v>5343</v>
      </c>
      <c r="F1894" s="52" t="s">
        <v>5348</v>
      </c>
      <c r="G1894" s="52" t="s">
        <v>5349</v>
      </c>
    </row>
    <row r="1895" customFormat="false" ht="12.75" hidden="false" customHeight="true" outlineLevel="0" collapsed="false">
      <c r="D1895" s="51" t="n">
        <v>46014</v>
      </c>
      <c r="E1895" s="52" t="s">
        <v>5343</v>
      </c>
      <c r="F1895" s="52" t="s">
        <v>5350</v>
      </c>
      <c r="G1895" s="52" t="s">
        <v>5351</v>
      </c>
    </row>
    <row r="1896" customFormat="false" ht="12.75" hidden="false" customHeight="true" outlineLevel="0" collapsed="false">
      <c r="D1896" s="51" t="n">
        <v>46014</v>
      </c>
      <c r="E1896" s="52" t="s">
        <v>5343</v>
      </c>
      <c r="F1896" s="52" t="s">
        <v>5352</v>
      </c>
      <c r="G1896" s="52" t="s">
        <v>5353</v>
      </c>
    </row>
    <row r="1897" customFormat="false" ht="12.75" hidden="false" customHeight="true" outlineLevel="0" collapsed="false">
      <c r="D1897" s="51" t="n">
        <v>46014</v>
      </c>
      <c r="E1897" s="52" t="s">
        <v>5343</v>
      </c>
      <c r="F1897" s="52" t="s">
        <v>5354</v>
      </c>
      <c r="G1897" s="52" t="s">
        <v>5355</v>
      </c>
    </row>
    <row r="1898" customFormat="false" ht="12.75" hidden="false" customHeight="true" outlineLevel="0" collapsed="false">
      <c r="D1898" s="51" t="n">
        <v>45008</v>
      </c>
      <c r="E1898" s="52" t="s">
        <v>5356</v>
      </c>
      <c r="F1898" s="52" t="s">
        <v>5357</v>
      </c>
      <c r="G1898" s="52" t="s">
        <v>5358</v>
      </c>
    </row>
    <row r="1899" customFormat="false" ht="12.75" hidden="false" customHeight="true" outlineLevel="0" collapsed="false">
      <c r="D1899" s="51" t="n">
        <v>45008</v>
      </c>
      <c r="E1899" s="52" t="s">
        <v>5356</v>
      </c>
      <c r="F1899" s="52" t="s">
        <v>5359</v>
      </c>
      <c r="G1899" s="52" t="s">
        <v>5360</v>
      </c>
    </row>
    <row r="1900" customFormat="false" ht="12.75" hidden="false" customHeight="true" outlineLevel="0" collapsed="false">
      <c r="D1900" s="51" t="n">
        <v>45008</v>
      </c>
      <c r="E1900" s="52" t="s">
        <v>5356</v>
      </c>
      <c r="F1900" s="52" t="s">
        <v>5361</v>
      </c>
      <c r="G1900" s="52" t="s">
        <v>5362</v>
      </c>
    </row>
    <row r="1901" customFormat="false" ht="12.75" hidden="false" customHeight="true" outlineLevel="0" collapsed="false">
      <c r="D1901" s="51" t="n">
        <v>45008</v>
      </c>
      <c r="E1901" s="52" t="s">
        <v>5356</v>
      </c>
      <c r="F1901" s="52" t="s">
        <v>5363</v>
      </c>
      <c r="G1901" s="52" t="s">
        <v>5364</v>
      </c>
    </row>
    <row r="1902" customFormat="false" ht="12.75" hidden="false" customHeight="true" outlineLevel="0" collapsed="false">
      <c r="D1902" s="51" t="n">
        <v>45008</v>
      </c>
      <c r="E1902" s="52" t="s">
        <v>5356</v>
      </c>
      <c r="F1902" s="52" t="s">
        <v>5365</v>
      </c>
      <c r="G1902" s="52" t="s">
        <v>5366</v>
      </c>
    </row>
    <row r="1903" customFormat="false" ht="12.75" hidden="false" customHeight="true" outlineLevel="0" collapsed="false">
      <c r="D1903" s="51" t="n">
        <v>45008</v>
      </c>
      <c r="E1903" s="52" t="s">
        <v>5356</v>
      </c>
      <c r="F1903" s="52" t="s">
        <v>5367</v>
      </c>
      <c r="G1903" s="52" t="s">
        <v>5368</v>
      </c>
    </row>
    <row r="1904" customFormat="false" ht="12.75" hidden="false" customHeight="true" outlineLevel="0" collapsed="false">
      <c r="D1904" s="51" t="n">
        <v>45008</v>
      </c>
      <c r="E1904" s="52" t="s">
        <v>5356</v>
      </c>
      <c r="F1904" s="52" t="s">
        <v>5369</v>
      </c>
      <c r="G1904" s="52" t="s">
        <v>5370</v>
      </c>
    </row>
    <row r="1905" customFormat="false" ht="12.75" hidden="false" customHeight="true" outlineLevel="0" collapsed="false">
      <c r="D1905" s="51" t="n">
        <v>45008</v>
      </c>
      <c r="E1905" s="52" t="s">
        <v>5356</v>
      </c>
      <c r="F1905" s="52" t="s">
        <v>5371</v>
      </c>
      <c r="G1905" s="52" t="s">
        <v>2469</v>
      </c>
    </row>
    <row r="1906" customFormat="false" ht="12.75" hidden="false" customHeight="true" outlineLevel="0" collapsed="false">
      <c r="D1906" s="51" t="n">
        <v>45008</v>
      </c>
      <c r="E1906" s="52" t="s">
        <v>5356</v>
      </c>
      <c r="F1906" s="52" t="s">
        <v>5372</v>
      </c>
      <c r="G1906" s="52" t="s">
        <v>5373</v>
      </c>
    </row>
    <row r="1907" customFormat="false" ht="12.75" hidden="false" customHeight="true" outlineLevel="0" collapsed="false">
      <c r="D1907" s="51" t="n">
        <v>45008</v>
      </c>
      <c r="E1907" s="52" t="s">
        <v>5356</v>
      </c>
      <c r="F1907" s="52" t="s">
        <v>5374</v>
      </c>
      <c r="G1907" s="52" t="s">
        <v>5375</v>
      </c>
    </row>
    <row r="1908" customFormat="false" ht="12.75" hidden="false" customHeight="true" outlineLevel="0" collapsed="false">
      <c r="D1908" s="51" t="n">
        <v>45008</v>
      </c>
      <c r="E1908" s="52" t="s">
        <v>5356</v>
      </c>
      <c r="F1908" s="52" t="s">
        <v>5376</v>
      </c>
      <c r="G1908" s="52" t="s">
        <v>5377</v>
      </c>
    </row>
    <row r="1909" customFormat="false" ht="12.75" hidden="false" customHeight="true" outlineLevel="0" collapsed="false">
      <c r="D1909" s="51" t="n">
        <v>45008</v>
      </c>
      <c r="E1909" s="52" t="s">
        <v>5356</v>
      </c>
      <c r="F1909" s="52" t="s">
        <v>5378</v>
      </c>
      <c r="G1909" s="52" t="s">
        <v>5379</v>
      </c>
    </row>
    <row r="1910" customFormat="false" ht="12.75" hidden="false" customHeight="true" outlineLevel="0" collapsed="false">
      <c r="D1910" s="51" t="n">
        <v>45008</v>
      </c>
      <c r="E1910" s="52" t="s">
        <v>5356</v>
      </c>
      <c r="F1910" s="52" t="s">
        <v>5380</v>
      </c>
      <c r="G1910" s="52" t="s">
        <v>5381</v>
      </c>
    </row>
    <row r="1911" customFormat="false" ht="12.75" hidden="false" customHeight="true" outlineLevel="0" collapsed="false">
      <c r="D1911" s="51" t="n">
        <v>45008</v>
      </c>
      <c r="E1911" s="52" t="s">
        <v>5356</v>
      </c>
      <c r="F1911" s="52" t="s">
        <v>5382</v>
      </c>
      <c r="G1911" s="52" t="s">
        <v>5383</v>
      </c>
    </row>
    <row r="1912" customFormat="false" ht="12.75" hidden="false" customHeight="true" outlineLevel="0" collapsed="false">
      <c r="D1912" s="51" t="n">
        <v>45008</v>
      </c>
      <c r="E1912" s="52" t="s">
        <v>5356</v>
      </c>
      <c r="F1912" s="52" t="s">
        <v>5384</v>
      </c>
      <c r="G1912" s="52" t="s">
        <v>5385</v>
      </c>
    </row>
    <row r="1913" customFormat="false" ht="12.75" hidden="false" customHeight="true" outlineLevel="0" collapsed="false">
      <c r="D1913" s="51" t="n">
        <v>45008</v>
      </c>
      <c r="E1913" s="52" t="s">
        <v>5356</v>
      </c>
      <c r="F1913" s="52" t="s">
        <v>5386</v>
      </c>
      <c r="G1913" s="52" t="s">
        <v>5387</v>
      </c>
    </row>
    <row r="1914" customFormat="false" ht="12.75" hidden="false" customHeight="true" outlineLevel="0" collapsed="false">
      <c r="D1914" s="51" t="n">
        <v>45008</v>
      </c>
      <c r="E1914" s="52" t="s">
        <v>5356</v>
      </c>
      <c r="F1914" s="52" t="s">
        <v>5388</v>
      </c>
      <c r="G1914" s="52" t="s">
        <v>5389</v>
      </c>
    </row>
    <row r="1915" customFormat="false" ht="12.75" hidden="false" customHeight="true" outlineLevel="0" collapsed="false">
      <c r="D1915" s="51" t="n">
        <v>45008</v>
      </c>
      <c r="E1915" s="52" t="s">
        <v>5356</v>
      </c>
      <c r="F1915" s="52" t="s">
        <v>5390</v>
      </c>
      <c r="G1915" s="52" t="s">
        <v>5391</v>
      </c>
    </row>
    <row r="1916" customFormat="false" ht="12.75" hidden="false" customHeight="true" outlineLevel="0" collapsed="false">
      <c r="D1916" s="51" t="n">
        <v>45008</v>
      </c>
      <c r="E1916" s="52" t="s">
        <v>5356</v>
      </c>
      <c r="F1916" s="52" t="s">
        <v>5392</v>
      </c>
      <c r="G1916" s="52" t="s">
        <v>5393</v>
      </c>
    </row>
    <row r="1917" customFormat="false" ht="12.75" hidden="false" customHeight="true" outlineLevel="0" collapsed="false">
      <c r="D1917" s="51" t="n">
        <v>45008</v>
      </c>
      <c r="E1917" s="52" t="s">
        <v>5356</v>
      </c>
      <c r="F1917" s="52" t="s">
        <v>5394</v>
      </c>
      <c r="G1917" s="52" t="s">
        <v>5395</v>
      </c>
    </row>
    <row r="1918" customFormat="false" ht="12.75" hidden="false" customHeight="true" outlineLevel="0" collapsed="false">
      <c r="D1918" s="51" t="n">
        <v>45008</v>
      </c>
      <c r="E1918" s="52" t="s">
        <v>5356</v>
      </c>
      <c r="F1918" s="52" t="s">
        <v>5396</v>
      </c>
      <c r="G1918" s="52" t="s">
        <v>5397</v>
      </c>
    </row>
    <row r="1919" customFormat="false" ht="12.75" hidden="false" customHeight="true" outlineLevel="0" collapsed="false">
      <c r="D1919" s="51" t="n">
        <v>45008</v>
      </c>
      <c r="E1919" s="52" t="s">
        <v>5356</v>
      </c>
      <c r="F1919" s="52" t="s">
        <v>5398</v>
      </c>
      <c r="G1919" s="52" t="s">
        <v>5399</v>
      </c>
    </row>
    <row r="1920" customFormat="false" ht="12.75" hidden="false" customHeight="true" outlineLevel="0" collapsed="false">
      <c r="D1920" s="51" t="n">
        <v>48019</v>
      </c>
      <c r="E1920" s="52" t="s">
        <v>5400</v>
      </c>
      <c r="F1920" s="52" t="s">
        <v>5401</v>
      </c>
      <c r="G1920" s="52" t="s">
        <v>5402</v>
      </c>
    </row>
    <row r="1921" customFormat="false" ht="12.75" hidden="false" customHeight="true" outlineLevel="0" collapsed="false">
      <c r="D1921" s="51" t="n">
        <v>48019</v>
      </c>
      <c r="E1921" s="52" t="s">
        <v>5400</v>
      </c>
      <c r="F1921" s="52" t="s">
        <v>5403</v>
      </c>
      <c r="G1921" s="52" t="s">
        <v>1369</v>
      </c>
    </row>
    <row r="1922" customFormat="false" ht="12.75" hidden="false" customHeight="true" outlineLevel="0" collapsed="false">
      <c r="D1922" s="51" t="n">
        <v>48019</v>
      </c>
      <c r="E1922" s="52" t="s">
        <v>5400</v>
      </c>
      <c r="F1922" s="52" t="s">
        <v>5404</v>
      </c>
      <c r="G1922" s="52" t="s">
        <v>5405</v>
      </c>
    </row>
    <row r="1923" customFormat="false" ht="12.75" hidden="false" customHeight="true" outlineLevel="0" collapsed="false">
      <c r="D1923" s="51" t="n">
        <v>48019</v>
      </c>
      <c r="E1923" s="52" t="s">
        <v>5400</v>
      </c>
      <c r="F1923" s="52" t="s">
        <v>5406</v>
      </c>
      <c r="G1923" s="52" t="s">
        <v>5407</v>
      </c>
    </row>
    <row r="1924" customFormat="false" ht="12.75" hidden="false" customHeight="true" outlineLevel="0" collapsed="false">
      <c r="D1924" s="51" t="n">
        <v>48019</v>
      </c>
      <c r="E1924" s="52" t="s">
        <v>5400</v>
      </c>
      <c r="F1924" s="52" t="s">
        <v>5408</v>
      </c>
      <c r="G1924" s="52" t="s">
        <v>3641</v>
      </c>
    </row>
    <row r="1925" customFormat="false" ht="12.75" hidden="false" customHeight="true" outlineLevel="0" collapsed="false">
      <c r="D1925" s="51" t="n">
        <v>48019</v>
      </c>
      <c r="E1925" s="52" t="s">
        <v>5400</v>
      </c>
      <c r="F1925" s="52" t="s">
        <v>5409</v>
      </c>
      <c r="G1925" s="52" t="s">
        <v>5410</v>
      </c>
    </row>
    <row r="1926" customFormat="false" ht="12.75" hidden="false" customHeight="true" outlineLevel="0" collapsed="false">
      <c r="D1926" s="51" t="n">
        <v>48019</v>
      </c>
      <c r="E1926" s="52" t="s">
        <v>5400</v>
      </c>
      <c r="F1926" s="52" t="s">
        <v>5411</v>
      </c>
      <c r="G1926" s="52" t="s">
        <v>5412</v>
      </c>
    </row>
    <row r="1927" customFormat="false" ht="12.75" hidden="false" customHeight="true" outlineLevel="0" collapsed="false">
      <c r="D1927" s="51" t="n">
        <v>48019</v>
      </c>
      <c r="E1927" s="52" t="s">
        <v>5400</v>
      </c>
      <c r="F1927" s="52" t="s">
        <v>5413</v>
      </c>
      <c r="G1927" s="52" t="s">
        <v>5414</v>
      </c>
    </row>
    <row r="1928" customFormat="false" ht="12.75" hidden="false" customHeight="true" outlineLevel="0" collapsed="false">
      <c r="D1928" s="51" t="n">
        <v>48019</v>
      </c>
      <c r="E1928" s="52" t="s">
        <v>5400</v>
      </c>
      <c r="F1928" s="52" t="s">
        <v>5415</v>
      </c>
      <c r="G1928" s="52" t="s">
        <v>5416</v>
      </c>
    </row>
    <row r="1929" customFormat="false" ht="12.75" hidden="false" customHeight="true" outlineLevel="0" collapsed="false">
      <c r="D1929" s="51" t="n">
        <v>48019</v>
      </c>
      <c r="E1929" s="52" t="s">
        <v>5400</v>
      </c>
      <c r="F1929" s="52" t="s">
        <v>5417</v>
      </c>
      <c r="G1929" s="52" t="s">
        <v>5418</v>
      </c>
    </row>
    <row r="1930" customFormat="false" ht="12.75" hidden="false" customHeight="true" outlineLevel="0" collapsed="false">
      <c r="D1930" s="51" t="n">
        <v>48019</v>
      </c>
      <c r="E1930" s="52" t="s">
        <v>5400</v>
      </c>
      <c r="F1930" s="52" t="s">
        <v>5419</v>
      </c>
      <c r="G1930" s="52" t="s">
        <v>5420</v>
      </c>
    </row>
    <row r="1931" customFormat="false" ht="12.75" hidden="false" customHeight="true" outlineLevel="0" collapsed="false">
      <c r="D1931" s="51" t="n">
        <v>48019</v>
      </c>
      <c r="E1931" s="52" t="s">
        <v>5400</v>
      </c>
      <c r="F1931" s="52" t="s">
        <v>5421</v>
      </c>
      <c r="G1931" s="52" t="s">
        <v>3668</v>
      </c>
    </row>
    <row r="1932" customFormat="false" ht="12.75" hidden="false" customHeight="true" outlineLevel="0" collapsed="false">
      <c r="D1932" s="51" t="n">
        <v>48019</v>
      </c>
      <c r="E1932" s="52" t="s">
        <v>5400</v>
      </c>
      <c r="F1932" s="52" t="s">
        <v>5422</v>
      </c>
      <c r="G1932" s="52" t="s">
        <v>5423</v>
      </c>
    </row>
    <row r="1933" customFormat="false" ht="12.75" hidden="false" customHeight="true" outlineLevel="0" collapsed="false">
      <c r="D1933" s="51" t="n">
        <v>48019</v>
      </c>
      <c r="E1933" s="52" t="s">
        <v>5400</v>
      </c>
      <c r="F1933" s="52" t="s">
        <v>5424</v>
      </c>
      <c r="G1933" s="52" t="s">
        <v>1393</v>
      </c>
    </row>
    <row r="1934" customFormat="false" ht="12.75" hidden="false" customHeight="true" outlineLevel="0" collapsed="false">
      <c r="D1934" s="51" t="n">
        <v>48019</v>
      </c>
      <c r="E1934" s="52" t="s">
        <v>5400</v>
      </c>
      <c r="F1934" s="52" t="s">
        <v>5425</v>
      </c>
      <c r="G1934" s="52" t="s">
        <v>5426</v>
      </c>
    </row>
    <row r="1935" customFormat="false" ht="12.75" hidden="false" customHeight="true" outlineLevel="0" collapsed="false">
      <c r="D1935" s="51" t="n">
        <v>48019</v>
      </c>
      <c r="E1935" s="52" t="s">
        <v>5400</v>
      </c>
      <c r="F1935" s="52" t="s">
        <v>5427</v>
      </c>
      <c r="G1935" s="52" t="s">
        <v>5428</v>
      </c>
    </row>
    <row r="1936" customFormat="false" ht="12.75" hidden="false" customHeight="true" outlineLevel="0" collapsed="false">
      <c r="D1936" s="51" t="n">
        <v>48019</v>
      </c>
      <c r="E1936" s="52" t="s">
        <v>5400</v>
      </c>
      <c r="F1936" s="52" t="s">
        <v>5429</v>
      </c>
      <c r="G1936" s="52" t="s">
        <v>4046</v>
      </c>
    </row>
    <row r="1937" customFormat="false" ht="12.75" hidden="false" customHeight="true" outlineLevel="0" collapsed="false">
      <c r="D1937" s="51" t="n">
        <v>48019</v>
      </c>
      <c r="E1937" s="52" t="s">
        <v>5400</v>
      </c>
      <c r="F1937" s="52" t="s">
        <v>5430</v>
      </c>
      <c r="G1937" s="52" t="s">
        <v>5431</v>
      </c>
    </row>
    <row r="1938" customFormat="false" ht="12.75" hidden="false" customHeight="true" outlineLevel="0" collapsed="false">
      <c r="D1938" s="51" t="n">
        <v>48019</v>
      </c>
      <c r="E1938" s="52" t="s">
        <v>5400</v>
      </c>
      <c r="F1938" s="52" t="s">
        <v>5432</v>
      </c>
      <c r="G1938" s="52" t="s">
        <v>5433</v>
      </c>
    </row>
    <row r="1939" customFormat="false" ht="12.75" hidden="false" customHeight="true" outlineLevel="0" collapsed="false">
      <c r="D1939" s="51" t="n">
        <v>48019</v>
      </c>
      <c r="E1939" s="52" t="s">
        <v>5400</v>
      </c>
      <c r="F1939" s="52" t="s">
        <v>5434</v>
      </c>
      <c r="G1939" s="52" t="s">
        <v>5435</v>
      </c>
    </row>
    <row r="1940" customFormat="false" ht="12.75" hidden="false" customHeight="true" outlineLevel="0" collapsed="false">
      <c r="D1940" s="51" t="n">
        <v>48019</v>
      </c>
      <c r="E1940" s="52" t="s">
        <v>5400</v>
      </c>
      <c r="F1940" s="52" t="s">
        <v>5436</v>
      </c>
      <c r="G1940" s="52" t="s">
        <v>5437</v>
      </c>
    </row>
    <row r="1941" customFormat="false" ht="12.75" hidden="false" customHeight="true" outlineLevel="0" collapsed="false">
      <c r="D1941" s="51" t="n">
        <v>48019</v>
      </c>
      <c r="E1941" s="52" t="s">
        <v>5400</v>
      </c>
      <c r="F1941" s="52" t="s">
        <v>5438</v>
      </c>
      <c r="G1941" s="52" t="s">
        <v>5439</v>
      </c>
    </row>
    <row r="1942" customFormat="false" ht="12.75" hidden="false" customHeight="true" outlineLevel="0" collapsed="false">
      <c r="D1942" s="51" t="n">
        <v>48019</v>
      </c>
      <c r="E1942" s="52" t="s">
        <v>5400</v>
      </c>
      <c r="F1942" s="52" t="s">
        <v>5440</v>
      </c>
      <c r="G1942" s="52" t="s">
        <v>5441</v>
      </c>
    </row>
    <row r="1943" customFormat="false" ht="12.75" hidden="false" customHeight="true" outlineLevel="0" collapsed="false">
      <c r="D1943" s="51" t="n">
        <v>48019</v>
      </c>
      <c r="E1943" s="52" t="s">
        <v>5400</v>
      </c>
      <c r="F1943" s="52" t="s">
        <v>5442</v>
      </c>
      <c r="G1943" s="52" t="s">
        <v>5443</v>
      </c>
    </row>
    <row r="1944" customFormat="false" ht="12.75" hidden="false" customHeight="true" outlineLevel="0" collapsed="false">
      <c r="D1944" s="51" t="n">
        <v>48019</v>
      </c>
      <c r="E1944" s="52" t="s">
        <v>5400</v>
      </c>
      <c r="F1944" s="52" t="s">
        <v>5444</v>
      </c>
      <c r="G1944" s="52" t="s">
        <v>5445</v>
      </c>
    </row>
    <row r="1945" customFormat="false" ht="12.75" hidden="false" customHeight="true" outlineLevel="0" collapsed="false">
      <c r="D1945" s="51" t="n">
        <v>48019</v>
      </c>
      <c r="E1945" s="52" t="s">
        <v>5400</v>
      </c>
      <c r="F1945" s="52" t="s">
        <v>5446</v>
      </c>
      <c r="G1945" s="52" t="s">
        <v>5447</v>
      </c>
    </row>
    <row r="1946" customFormat="false" ht="12.75" hidden="false" customHeight="true" outlineLevel="0" collapsed="false">
      <c r="D1946" s="51" t="n">
        <v>48019</v>
      </c>
      <c r="E1946" s="52" t="s">
        <v>5400</v>
      </c>
      <c r="F1946" s="52" t="s">
        <v>5448</v>
      </c>
      <c r="G1946" s="52" t="s">
        <v>5449</v>
      </c>
    </row>
    <row r="1947" customFormat="false" ht="12.75" hidden="false" customHeight="true" outlineLevel="0" collapsed="false">
      <c r="D1947" s="51" t="n">
        <v>48019</v>
      </c>
      <c r="E1947" s="52" t="s">
        <v>5400</v>
      </c>
      <c r="F1947" s="52" t="s">
        <v>5450</v>
      </c>
      <c r="G1947" s="52" t="s">
        <v>5451</v>
      </c>
    </row>
    <row r="1948" customFormat="false" ht="12.75" hidden="false" customHeight="true" outlineLevel="0" collapsed="false">
      <c r="D1948" s="51" t="n">
        <v>48019</v>
      </c>
      <c r="E1948" s="52" t="s">
        <v>5400</v>
      </c>
      <c r="F1948" s="52" t="s">
        <v>5452</v>
      </c>
      <c r="G1948" s="52" t="s">
        <v>5453</v>
      </c>
    </row>
    <row r="1949" customFormat="false" ht="12.75" hidden="false" customHeight="true" outlineLevel="0" collapsed="false">
      <c r="D1949" s="51" t="n">
        <v>48019</v>
      </c>
      <c r="E1949" s="52" t="s">
        <v>5400</v>
      </c>
      <c r="F1949" s="52" t="s">
        <v>5454</v>
      </c>
      <c r="G1949" s="52" t="s">
        <v>5455</v>
      </c>
    </row>
    <row r="1950" customFormat="false" ht="12.75" hidden="false" customHeight="true" outlineLevel="0" collapsed="false">
      <c r="D1950" s="51" t="n">
        <v>48019</v>
      </c>
      <c r="E1950" s="52" t="s">
        <v>5400</v>
      </c>
      <c r="F1950" s="52" t="s">
        <v>5456</v>
      </c>
      <c r="G1950" s="52" t="s">
        <v>5457</v>
      </c>
    </row>
    <row r="1951" customFormat="false" ht="12.75" hidden="false" customHeight="true" outlineLevel="0" collapsed="false">
      <c r="D1951" s="51" t="n">
        <v>48019</v>
      </c>
      <c r="E1951" s="52" t="s">
        <v>5400</v>
      </c>
      <c r="F1951" s="52" t="s">
        <v>5458</v>
      </c>
      <c r="G1951" s="52" t="s">
        <v>5459</v>
      </c>
    </row>
    <row r="1952" customFormat="false" ht="12.75" hidden="false" customHeight="true" outlineLevel="0" collapsed="false">
      <c r="D1952" s="51" t="n">
        <v>48019</v>
      </c>
      <c r="E1952" s="52" t="s">
        <v>5400</v>
      </c>
      <c r="F1952" s="52" t="s">
        <v>5460</v>
      </c>
      <c r="G1952" s="52" t="s">
        <v>5461</v>
      </c>
    </row>
    <row r="1953" customFormat="false" ht="12.75" hidden="false" customHeight="true" outlineLevel="0" collapsed="false">
      <c r="D1953" s="51" t="n">
        <v>48019</v>
      </c>
      <c r="E1953" s="52" t="s">
        <v>5400</v>
      </c>
      <c r="F1953" s="52" t="s">
        <v>5462</v>
      </c>
      <c r="G1953" s="52" t="s">
        <v>5463</v>
      </c>
    </row>
    <row r="1954" customFormat="false" ht="12.75" hidden="false" customHeight="true" outlineLevel="0" collapsed="false">
      <c r="D1954" s="51" t="n">
        <v>48019</v>
      </c>
      <c r="E1954" s="52" t="s">
        <v>5400</v>
      </c>
      <c r="F1954" s="52" t="s">
        <v>5464</v>
      </c>
      <c r="G1954" s="52" t="s">
        <v>2513</v>
      </c>
    </row>
    <row r="1955" customFormat="false" ht="12.75" hidden="false" customHeight="true" outlineLevel="0" collapsed="false">
      <c r="D1955" s="51" t="n">
        <v>48019</v>
      </c>
      <c r="E1955" s="52" t="s">
        <v>5400</v>
      </c>
      <c r="F1955" s="52" t="s">
        <v>5465</v>
      </c>
      <c r="G1955" s="52" t="s">
        <v>5466</v>
      </c>
    </row>
    <row r="1956" customFormat="false" ht="12.75" hidden="false" customHeight="true" outlineLevel="0" collapsed="false">
      <c r="D1956" s="51" t="n">
        <v>48019</v>
      </c>
      <c r="E1956" s="52" t="s">
        <v>5400</v>
      </c>
      <c r="F1956" s="52" t="s">
        <v>5467</v>
      </c>
      <c r="G1956" s="52" t="s">
        <v>5468</v>
      </c>
    </row>
    <row r="1957" customFormat="false" ht="12.75" hidden="false" customHeight="true" outlineLevel="0" collapsed="false">
      <c r="D1957" s="51" t="n">
        <v>52013</v>
      </c>
      <c r="E1957" s="52" t="s">
        <v>5469</v>
      </c>
      <c r="F1957" s="52" t="s">
        <v>5470</v>
      </c>
      <c r="G1957" s="52" t="s">
        <v>5471</v>
      </c>
    </row>
    <row r="1958" customFormat="false" ht="12.75" hidden="false" customHeight="true" outlineLevel="0" collapsed="false">
      <c r="D1958" s="51" t="n">
        <v>52013</v>
      </c>
      <c r="E1958" s="52" t="s">
        <v>5469</v>
      </c>
      <c r="F1958" s="52" t="s">
        <v>5472</v>
      </c>
      <c r="G1958" s="52" t="s">
        <v>5473</v>
      </c>
    </row>
    <row r="1959" customFormat="false" ht="12.75" hidden="false" customHeight="true" outlineLevel="0" collapsed="false">
      <c r="D1959" s="51" t="n">
        <v>52013</v>
      </c>
      <c r="E1959" s="52" t="s">
        <v>5469</v>
      </c>
      <c r="F1959" s="52" t="s">
        <v>5474</v>
      </c>
      <c r="G1959" s="52" t="s">
        <v>5475</v>
      </c>
    </row>
    <row r="1960" customFormat="false" ht="12.75" hidden="false" customHeight="true" outlineLevel="0" collapsed="false">
      <c r="D1960" s="51" t="n">
        <v>52013</v>
      </c>
      <c r="E1960" s="52" t="s">
        <v>5469</v>
      </c>
      <c r="F1960" s="52" t="s">
        <v>5476</v>
      </c>
      <c r="G1960" s="52" t="s">
        <v>5477</v>
      </c>
    </row>
    <row r="1961" customFormat="false" ht="12.75" hidden="false" customHeight="true" outlineLevel="0" collapsed="false">
      <c r="D1961" s="51" t="n">
        <v>52013</v>
      </c>
      <c r="E1961" s="52" t="s">
        <v>5469</v>
      </c>
      <c r="F1961" s="52" t="s">
        <v>5478</v>
      </c>
      <c r="G1961" s="52" t="s">
        <v>5479</v>
      </c>
    </row>
    <row r="1962" customFormat="false" ht="12.75" hidden="false" customHeight="true" outlineLevel="0" collapsed="false">
      <c r="D1962" s="51" t="n">
        <v>52013</v>
      </c>
      <c r="E1962" s="52" t="s">
        <v>5469</v>
      </c>
      <c r="F1962" s="52" t="s">
        <v>5480</v>
      </c>
      <c r="G1962" s="52" t="s">
        <v>5481</v>
      </c>
    </row>
    <row r="1963" customFormat="false" ht="12.75" hidden="false" customHeight="true" outlineLevel="0" collapsed="false">
      <c r="D1963" s="51" t="n">
        <v>52013</v>
      </c>
      <c r="E1963" s="52" t="s">
        <v>5469</v>
      </c>
      <c r="F1963" s="52" t="s">
        <v>5482</v>
      </c>
      <c r="G1963" s="52" t="s">
        <v>5483</v>
      </c>
    </row>
    <row r="1964" customFormat="false" ht="12.75" hidden="false" customHeight="true" outlineLevel="0" collapsed="false">
      <c r="D1964" s="51" t="n">
        <v>52013</v>
      </c>
      <c r="E1964" s="52" t="s">
        <v>5469</v>
      </c>
      <c r="F1964" s="52" t="s">
        <v>5484</v>
      </c>
      <c r="G1964" s="52" t="s">
        <v>5485</v>
      </c>
    </row>
    <row r="1965" customFormat="false" ht="12.75" hidden="false" customHeight="true" outlineLevel="0" collapsed="false">
      <c r="D1965" s="51" t="n">
        <v>52013</v>
      </c>
      <c r="E1965" s="52" t="s">
        <v>5469</v>
      </c>
      <c r="F1965" s="52" t="s">
        <v>5486</v>
      </c>
      <c r="G1965" s="52" t="s">
        <v>5487</v>
      </c>
    </row>
    <row r="1966" customFormat="false" ht="12.75" hidden="false" customHeight="true" outlineLevel="0" collapsed="false">
      <c r="D1966" s="51" t="n">
        <v>52013</v>
      </c>
      <c r="E1966" s="52" t="s">
        <v>5469</v>
      </c>
      <c r="F1966" s="52" t="s">
        <v>5488</v>
      </c>
      <c r="G1966" s="52" t="s">
        <v>3204</v>
      </c>
    </row>
    <row r="1967" customFormat="false" ht="12.75" hidden="false" customHeight="true" outlineLevel="0" collapsed="false">
      <c r="D1967" s="51" t="n">
        <v>52013</v>
      </c>
      <c r="E1967" s="52" t="s">
        <v>5469</v>
      </c>
      <c r="F1967" s="52" t="s">
        <v>5489</v>
      </c>
      <c r="G1967" s="52" t="s">
        <v>5490</v>
      </c>
    </row>
    <row r="1968" customFormat="false" ht="12.75" hidden="false" customHeight="true" outlineLevel="0" collapsed="false">
      <c r="D1968" s="51" t="n">
        <v>52013</v>
      </c>
      <c r="E1968" s="52" t="s">
        <v>5469</v>
      </c>
      <c r="F1968" s="52" t="s">
        <v>5491</v>
      </c>
      <c r="G1968" s="52" t="s">
        <v>5492</v>
      </c>
    </row>
    <row r="1969" customFormat="false" ht="12.75" hidden="false" customHeight="true" outlineLevel="0" collapsed="false">
      <c r="D1969" s="51" t="n">
        <v>52013</v>
      </c>
      <c r="E1969" s="52" t="s">
        <v>5469</v>
      </c>
      <c r="F1969" s="52" t="s">
        <v>5493</v>
      </c>
      <c r="G1969" s="52" t="s">
        <v>5494</v>
      </c>
    </row>
    <row r="1970" customFormat="false" ht="12.75" hidden="false" customHeight="true" outlineLevel="0" collapsed="false">
      <c r="D1970" s="51" t="n">
        <v>52013</v>
      </c>
      <c r="E1970" s="52" t="s">
        <v>5469</v>
      </c>
      <c r="F1970" s="52" t="s">
        <v>5495</v>
      </c>
      <c r="G1970" s="52" t="s">
        <v>5496</v>
      </c>
    </row>
    <row r="1971" customFormat="false" ht="12.75" hidden="false" customHeight="true" outlineLevel="0" collapsed="false">
      <c r="D1971" s="51" t="n">
        <v>52013</v>
      </c>
      <c r="E1971" s="52" t="s">
        <v>5469</v>
      </c>
      <c r="F1971" s="52" t="s">
        <v>5497</v>
      </c>
      <c r="G1971" s="52" t="s">
        <v>5498</v>
      </c>
    </row>
    <row r="1972" customFormat="false" ht="12.75" hidden="false" customHeight="true" outlineLevel="0" collapsed="false">
      <c r="D1972" s="51" t="n">
        <v>52013</v>
      </c>
      <c r="E1972" s="52" t="s">
        <v>5469</v>
      </c>
      <c r="F1972" s="52" t="s">
        <v>5499</v>
      </c>
      <c r="G1972" s="52" t="s">
        <v>5500</v>
      </c>
    </row>
    <row r="1973" customFormat="false" ht="12.75" hidden="false" customHeight="true" outlineLevel="0" collapsed="false">
      <c r="D1973" s="51" t="n">
        <v>52013</v>
      </c>
      <c r="E1973" s="52" t="s">
        <v>5469</v>
      </c>
      <c r="F1973" s="52" t="s">
        <v>5501</v>
      </c>
      <c r="G1973" s="52" t="s">
        <v>5502</v>
      </c>
    </row>
    <row r="1974" customFormat="false" ht="12.75" hidden="false" customHeight="true" outlineLevel="0" collapsed="false">
      <c r="D1974" s="51" t="n">
        <v>52013</v>
      </c>
      <c r="E1974" s="52" t="s">
        <v>5469</v>
      </c>
      <c r="F1974" s="52" t="s">
        <v>5503</v>
      </c>
      <c r="G1974" s="52" t="s">
        <v>5504</v>
      </c>
    </row>
    <row r="1975" customFormat="false" ht="12.75" hidden="false" customHeight="true" outlineLevel="0" collapsed="false">
      <c r="D1975" s="51" t="n">
        <v>52013</v>
      </c>
      <c r="E1975" s="52" t="s">
        <v>5469</v>
      </c>
      <c r="F1975" s="52" t="s">
        <v>5505</v>
      </c>
      <c r="G1975" s="52" t="s">
        <v>5506</v>
      </c>
    </row>
    <row r="1976" customFormat="false" ht="12.75" hidden="false" customHeight="true" outlineLevel="0" collapsed="false">
      <c r="D1976" s="51" t="n">
        <v>52013</v>
      </c>
      <c r="E1976" s="52" t="s">
        <v>5469</v>
      </c>
      <c r="F1976" s="52" t="s">
        <v>5507</v>
      </c>
      <c r="G1976" s="52" t="s">
        <v>2151</v>
      </c>
    </row>
    <row r="1977" customFormat="false" ht="12.75" hidden="false" customHeight="true" outlineLevel="0" collapsed="false">
      <c r="D1977" s="51" t="n">
        <v>52013</v>
      </c>
      <c r="E1977" s="52" t="s">
        <v>5469</v>
      </c>
      <c r="F1977" s="52" t="s">
        <v>5508</v>
      </c>
      <c r="G1977" s="52" t="s">
        <v>4915</v>
      </c>
    </row>
    <row r="1978" customFormat="false" ht="12.75" hidden="false" customHeight="true" outlineLevel="0" collapsed="false">
      <c r="D1978" s="51" t="n">
        <v>52013</v>
      </c>
      <c r="E1978" s="52" t="s">
        <v>5469</v>
      </c>
      <c r="F1978" s="52" t="s">
        <v>5509</v>
      </c>
      <c r="G1978" s="52" t="s">
        <v>5510</v>
      </c>
    </row>
    <row r="1979" customFormat="false" ht="12.75" hidden="false" customHeight="true" outlineLevel="0" collapsed="false">
      <c r="D1979" s="51" t="n">
        <v>52013</v>
      </c>
      <c r="E1979" s="52" t="s">
        <v>5469</v>
      </c>
      <c r="F1979" s="52" t="s">
        <v>5511</v>
      </c>
      <c r="G1979" s="52" t="s">
        <v>5512</v>
      </c>
    </row>
    <row r="1980" customFormat="false" ht="12.75" hidden="false" customHeight="true" outlineLevel="0" collapsed="false">
      <c r="D1980" s="51" t="n">
        <v>52013</v>
      </c>
      <c r="E1980" s="52" t="s">
        <v>5469</v>
      </c>
      <c r="F1980" s="52" t="s">
        <v>5513</v>
      </c>
      <c r="G1980" s="52" t="s">
        <v>5514</v>
      </c>
    </row>
    <row r="1981" customFormat="false" ht="12.75" hidden="false" customHeight="true" outlineLevel="0" collapsed="false">
      <c r="D1981" s="51" t="n">
        <v>46015</v>
      </c>
      <c r="E1981" s="52" t="s">
        <v>5515</v>
      </c>
      <c r="F1981" s="52" t="s">
        <v>5516</v>
      </c>
      <c r="G1981" s="52" t="s">
        <v>5517</v>
      </c>
    </row>
    <row r="1982" customFormat="false" ht="12.75" hidden="false" customHeight="true" outlineLevel="0" collapsed="false">
      <c r="D1982" s="51" t="n">
        <v>46015</v>
      </c>
      <c r="E1982" s="52" t="s">
        <v>5515</v>
      </c>
      <c r="F1982" s="52" t="s">
        <v>5518</v>
      </c>
      <c r="G1982" s="52" t="s">
        <v>5519</v>
      </c>
    </row>
    <row r="1983" customFormat="false" ht="12.75" hidden="false" customHeight="true" outlineLevel="0" collapsed="false">
      <c r="D1983" s="51" t="n">
        <v>46015</v>
      </c>
      <c r="E1983" s="52" t="s">
        <v>5515</v>
      </c>
      <c r="F1983" s="52" t="s">
        <v>5520</v>
      </c>
      <c r="G1983" s="52" t="s">
        <v>5521</v>
      </c>
    </row>
    <row r="1984" customFormat="false" ht="12.75" hidden="false" customHeight="true" outlineLevel="0" collapsed="false">
      <c r="D1984" s="51" t="n">
        <v>46015</v>
      </c>
      <c r="E1984" s="52" t="s">
        <v>5515</v>
      </c>
      <c r="F1984" s="52" t="s">
        <v>5522</v>
      </c>
      <c r="G1984" s="52" t="s">
        <v>5523</v>
      </c>
    </row>
    <row r="1985" customFormat="false" ht="12.75" hidden="false" customHeight="true" outlineLevel="0" collapsed="false">
      <c r="D1985" s="51" t="n">
        <v>46015</v>
      </c>
      <c r="E1985" s="52" t="s">
        <v>5515</v>
      </c>
      <c r="F1985" s="52" t="s">
        <v>5524</v>
      </c>
      <c r="G1985" s="52" t="s">
        <v>5525</v>
      </c>
    </row>
    <row r="1986" customFormat="false" ht="12.75" hidden="false" customHeight="true" outlineLevel="0" collapsed="false">
      <c r="D1986" s="51" t="n">
        <v>46015</v>
      </c>
      <c r="E1986" s="52" t="s">
        <v>5515</v>
      </c>
      <c r="F1986" s="52" t="s">
        <v>5526</v>
      </c>
      <c r="G1986" s="52" t="s">
        <v>5527</v>
      </c>
    </row>
    <row r="1987" customFormat="false" ht="12.75" hidden="false" customHeight="true" outlineLevel="0" collapsed="false">
      <c r="D1987" s="51" t="n">
        <v>46015</v>
      </c>
      <c r="E1987" s="52" t="s">
        <v>5515</v>
      </c>
      <c r="F1987" s="52" t="s">
        <v>5528</v>
      </c>
      <c r="G1987" s="52" t="s">
        <v>5529</v>
      </c>
    </row>
    <row r="1988" customFormat="false" ht="12.75" hidden="false" customHeight="true" outlineLevel="0" collapsed="false">
      <c r="D1988" s="51" t="n">
        <v>46015</v>
      </c>
      <c r="E1988" s="52" t="s">
        <v>5515</v>
      </c>
      <c r="F1988" s="52" t="s">
        <v>5530</v>
      </c>
      <c r="G1988" s="52" t="s">
        <v>5531</v>
      </c>
    </row>
    <row r="1989" customFormat="false" ht="12.75" hidden="false" customHeight="true" outlineLevel="0" collapsed="false">
      <c r="D1989" s="51" t="n">
        <v>46015</v>
      </c>
      <c r="E1989" s="52" t="s">
        <v>5515</v>
      </c>
      <c r="F1989" s="52" t="s">
        <v>5532</v>
      </c>
      <c r="G1989" s="52" t="s">
        <v>5533</v>
      </c>
    </row>
    <row r="1990" customFormat="false" ht="12.75" hidden="false" customHeight="true" outlineLevel="0" collapsed="false">
      <c r="D1990" s="51" t="n">
        <v>46015</v>
      </c>
      <c r="E1990" s="52" t="s">
        <v>5515</v>
      </c>
      <c r="F1990" s="52" t="s">
        <v>5534</v>
      </c>
      <c r="G1990" s="52" t="s">
        <v>5535</v>
      </c>
    </row>
    <row r="1991" customFormat="false" ht="12.75" hidden="false" customHeight="true" outlineLevel="0" collapsed="false">
      <c r="D1991" s="51" t="n">
        <v>46015</v>
      </c>
      <c r="E1991" s="52" t="s">
        <v>5515</v>
      </c>
      <c r="F1991" s="52" t="s">
        <v>5536</v>
      </c>
      <c r="G1991" s="52" t="s">
        <v>5537</v>
      </c>
    </row>
    <row r="1992" customFormat="false" ht="12.75" hidden="false" customHeight="true" outlineLevel="0" collapsed="false">
      <c r="D1992" s="51" t="n">
        <v>46015</v>
      </c>
      <c r="E1992" s="52" t="s">
        <v>5515</v>
      </c>
      <c r="F1992" s="52" t="s">
        <v>5538</v>
      </c>
      <c r="G1992" s="52" t="s">
        <v>5539</v>
      </c>
    </row>
    <row r="1993" customFormat="false" ht="12.75" hidden="false" customHeight="true" outlineLevel="0" collapsed="false">
      <c r="D1993" s="51" t="n">
        <v>46015</v>
      </c>
      <c r="E1993" s="52" t="s">
        <v>5515</v>
      </c>
      <c r="F1993" s="52" t="s">
        <v>5540</v>
      </c>
      <c r="G1993" s="52" t="s">
        <v>5541</v>
      </c>
    </row>
    <row r="1994" customFormat="false" ht="12.75" hidden="false" customHeight="true" outlineLevel="0" collapsed="false">
      <c r="D1994" s="51" t="n">
        <v>46015</v>
      </c>
      <c r="E1994" s="52" t="s">
        <v>5515</v>
      </c>
      <c r="F1994" s="52" t="s">
        <v>5542</v>
      </c>
      <c r="G1994" s="52" t="s">
        <v>5543</v>
      </c>
    </row>
    <row r="1995" customFormat="false" ht="12.75" hidden="false" customHeight="true" outlineLevel="0" collapsed="false">
      <c r="D1995" s="51" t="n">
        <v>46015</v>
      </c>
      <c r="E1995" s="52" t="s">
        <v>5515</v>
      </c>
      <c r="F1995" s="52" t="s">
        <v>5544</v>
      </c>
      <c r="G1995" s="52" t="s">
        <v>5545</v>
      </c>
    </row>
    <row r="1996" customFormat="false" ht="12.75" hidden="false" customHeight="true" outlineLevel="0" collapsed="false">
      <c r="D1996" s="51" t="n">
        <v>46015</v>
      </c>
      <c r="E1996" s="52" t="s">
        <v>5515</v>
      </c>
      <c r="F1996" s="52" t="s">
        <v>5546</v>
      </c>
      <c r="G1996" s="52" t="s">
        <v>5547</v>
      </c>
    </row>
    <row r="1997" customFormat="false" ht="12.75" hidden="false" customHeight="true" outlineLevel="0" collapsed="false">
      <c r="D1997" s="51" t="n">
        <v>48020</v>
      </c>
      <c r="E1997" s="52" t="s">
        <v>5548</v>
      </c>
      <c r="F1997" s="52" t="s">
        <v>5549</v>
      </c>
      <c r="G1997" s="52" t="s">
        <v>5550</v>
      </c>
    </row>
    <row r="1998" customFormat="false" ht="12.75" hidden="false" customHeight="true" outlineLevel="0" collapsed="false">
      <c r="D1998" s="51" t="n">
        <v>48020</v>
      </c>
      <c r="E1998" s="52" t="s">
        <v>5548</v>
      </c>
      <c r="F1998" s="52" t="s">
        <v>5551</v>
      </c>
      <c r="G1998" s="52" t="s">
        <v>5552</v>
      </c>
    </row>
    <row r="1999" customFormat="false" ht="12.75" hidden="false" customHeight="true" outlineLevel="0" collapsed="false">
      <c r="D1999" s="51" t="n">
        <v>48020</v>
      </c>
      <c r="E1999" s="52" t="s">
        <v>5548</v>
      </c>
      <c r="F1999" s="52" t="s">
        <v>5553</v>
      </c>
      <c r="G1999" s="52" t="s">
        <v>4901</v>
      </c>
    </row>
    <row r="2000" customFormat="false" ht="12.75" hidden="false" customHeight="true" outlineLevel="0" collapsed="false">
      <c r="D2000" s="51" t="n">
        <v>48020</v>
      </c>
      <c r="E2000" s="52" t="s">
        <v>5548</v>
      </c>
      <c r="F2000" s="52" t="s">
        <v>5554</v>
      </c>
      <c r="G2000" s="52" t="s">
        <v>5555</v>
      </c>
    </row>
    <row r="2001" customFormat="false" ht="12.75" hidden="false" customHeight="true" outlineLevel="0" collapsed="false">
      <c r="D2001" s="51" t="n">
        <v>48020</v>
      </c>
      <c r="E2001" s="52" t="s">
        <v>5548</v>
      </c>
      <c r="F2001" s="52" t="s">
        <v>5556</v>
      </c>
      <c r="G2001" s="52" t="s">
        <v>3149</v>
      </c>
    </row>
    <row r="2002" customFormat="false" ht="12.75" hidden="false" customHeight="true" outlineLevel="0" collapsed="false">
      <c r="D2002" s="51" t="n">
        <v>48020</v>
      </c>
      <c r="E2002" s="52" t="s">
        <v>5548</v>
      </c>
      <c r="F2002" s="52" t="s">
        <v>5557</v>
      </c>
      <c r="G2002" s="52" t="s">
        <v>5558</v>
      </c>
    </row>
    <row r="2003" customFormat="false" ht="12.75" hidden="false" customHeight="true" outlineLevel="0" collapsed="false">
      <c r="D2003" s="51" t="n">
        <v>48020</v>
      </c>
      <c r="E2003" s="52" t="s">
        <v>5548</v>
      </c>
      <c r="F2003" s="52" t="s">
        <v>5559</v>
      </c>
      <c r="G2003" s="52" t="s">
        <v>4228</v>
      </c>
    </row>
    <row r="2004" customFormat="false" ht="12.75" hidden="false" customHeight="true" outlineLevel="0" collapsed="false">
      <c r="D2004" s="51" t="n">
        <v>48020</v>
      </c>
      <c r="E2004" s="52" t="s">
        <v>5548</v>
      </c>
      <c r="F2004" s="52" t="s">
        <v>5560</v>
      </c>
      <c r="G2004" s="52" t="s">
        <v>5561</v>
      </c>
    </row>
    <row r="2005" customFormat="false" ht="12.75" hidden="false" customHeight="true" outlineLevel="0" collapsed="false">
      <c r="D2005" s="51" t="n">
        <v>48020</v>
      </c>
      <c r="E2005" s="52" t="s">
        <v>5548</v>
      </c>
      <c r="F2005" s="52" t="s">
        <v>5562</v>
      </c>
      <c r="G2005" s="52" t="s">
        <v>4672</v>
      </c>
    </row>
    <row r="2006" customFormat="false" ht="12.75" hidden="false" customHeight="true" outlineLevel="0" collapsed="false">
      <c r="D2006" s="51" t="n">
        <v>48020</v>
      </c>
      <c r="E2006" s="52" t="s">
        <v>5548</v>
      </c>
      <c r="F2006" s="52" t="s">
        <v>5563</v>
      </c>
      <c r="G2006" s="52" t="s">
        <v>5564</v>
      </c>
    </row>
    <row r="2007" customFormat="false" ht="12.75" hidden="false" customHeight="true" outlineLevel="0" collapsed="false">
      <c r="D2007" s="51" t="n">
        <v>48020</v>
      </c>
      <c r="E2007" s="52" t="s">
        <v>5548</v>
      </c>
      <c r="F2007" s="52" t="s">
        <v>5565</v>
      </c>
      <c r="G2007" s="52" t="s">
        <v>5566</v>
      </c>
    </row>
    <row r="2008" customFormat="false" ht="12.75" hidden="false" customHeight="true" outlineLevel="0" collapsed="false">
      <c r="D2008" s="51" t="n">
        <v>48020</v>
      </c>
      <c r="E2008" s="52" t="s">
        <v>5548</v>
      </c>
      <c r="F2008" s="52" t="s">
        <v>5567</v>
      </c>
      <c r="G2008" s="52" t="s">
        <v>5568</v>
      </c>
    </row>
    <row r="2009" customFormat="false" ht="12.75" hidden="false" customHeight="true" outlineLevel="0" collapsed="false">
      <c r="D2009" s="51" t="n">
        <v>53010</v>
      </c>
      <c r="E2009" s="52" t="s">
        <v>5569</v>
      </c>
      <c r="F2009" s="52" t="s">
        <v>5570</v>
      </c>
      <c r="G2009" s="52" t="s">
        <v>5571</v>
      </c>
    </row>
    <row r="2010" customFormat="false" ht="12.75" hidden="false" customHeight="true" outlineLevel="0" collapsed="false">
      <c r="D2010" s="51" t="n">
        <v>53010</v>
      </c>
      <c r="E2010" s="52" t="s">
        <v>5569</v>
      </c>
      <c r="F2010" s="52" t="s">
        <v>5572</v>
      </c>
      <c r="G2010" s="52" t="s">
        <v>5573</v>
      </c>
    </row>
    <row r="2011" customFormat="false" ht="12.75" hidden="false" customHeight="true" outlineLevel="0" collapsed="false">
      <c r="D2011" s="51" t="n">
        <v>53010</v>
      </c>
      <c r="E2011" s="52" t="s">
        <v>5569</v>
      </c>
      <c r="F2011" s="52" t="s">
        <v>5574</v>
      </c>
      <c r="G2011" s="52" t="s">
        <v>5575</v>
      </c>
    </row>
    <row r="2012" customFormat="false" ht="12.75" hidden="false" customHeight="true" outlineLevel="0" collapsed="false">
      <c r="D2012" s="51" t="n">
        <v>53010</v>
      </c>
      <c r="E2012" s="52" t="s">
        <v>5569</v>
      </c>
      <c r="F2012" s="52" t="s">
        <v>5576</v>
      </c>
      <c r="G2012" s="52" t="s">
        <v>5577</v>
      </c>
    </row>
    <row r="2013" customFormat="false" ht="12.75" hidden="false" customHeight="true" outlineLevel="0" collapsed="false">
      <c r="D2013" s="51" t="n">
        <v>53010</v>
      </c>
      <c r="E2013" s="52" t="s">
        <v>5569</v>
      </c>
      <c r="F2013" s="52" t="s">
        <v>5578</v>
      </c>
      <c r="G2013" s="52" t="s">
        <v>5579</v>
      </c>
    </row>
    <row r="2014" customFormat="false" ht="12.75" hidden="false" customHeight="true" outlineLevel="0" collapsed="false">
      <c r="D2014" s="51" t="n">
        <v>53010</v>
      </c>
      <c r="E2014" s="52" t="s">
        <v>5569</v>
      </c>
      <c r="F2014" s="52" t="s">
        <v>5580</v>
      </c>
      <c r="G2014" s="52" t="s">
        <v>5581</v>
      </c>
    </row>
    <row r="2015" customFormat="false" ht="12.75" hidden="false" customHeight="true" outlineLevel="0" collapsed="false">
      <c r="D2015" s="51" t="n">
        <v>53010</v>
      </c>
      <c r="E2015" s="52" t="s">
        <v>5569</v>
      </c>
      <c r="F2015" s="52" t="s">
        <v>5582</v>
      </c>
      <c r="G2015" s="52" t="s">
        <v>5583</v>
      </c>
    </row>
    <row r="2016" customFormat="false" ht="12.75" hidden="false" customHeight="true" outlineLevel="0" collapsed="false">
      <c r="D2016" s="51" t="n">
        <v>53010</v>
      </c>
      <c r="E2016" s="52" t="s">
        <v>5569</v>
      </c>
      <c r="F2016" s="52" t="s">
        <v>5584</v>
      </c>
      <c r="G2016" s="52" t="s">
        <v>5585</v>
      </c>
    </row>
    <row r="2017" customFormat="false" ht="12.75" hidden="false" customHeight="true" outlineLevel="0" collapsed="false">
      <c r="D2017" s="51" t="n">
        <v>53010</v>
      </c>
      <c r="E2017" s="52" t="s">
        <v>5569</v>
      </c>
      <c r="F2017" s="52" t="s">
        <v>5586</v>
      </c>
      <c r="G2017" s="52" t="s">
        <v>5587</v>
      </c>
    </row>
    <row r="2018" customFormat="false" ht="12.75" hidden="false" customHeight="true" outlineLevel="0" collapsed="false">
      <c r="D2018" s="51" t="n">
        <v>53010</v>
      </c>
      <c r="E2018" s="52" t="s">
        <v>5569</v>
      </c>
      <c r="F2018" s="52" t="s">
        <v>5588</v>
      </c>
      <c r="G2018" s="52" t="s">
        <v>5589</v>
      </c>
    </row>
    <row r="2019" customFormat="false" ht="12.75" hidden="false" customHeight="true" outlineLevel="0" collapsed="false">
      <c r="D2019" s="51" t="n">
        <v>53010</v>
      </c>
      <c r="E2019" s="52" t="s">
        <v>5569</v>
      </c>
      <c r="F2019" s="52" t="s">
        <v>5590</v>
      </c>
      <c r="G2019" s="52" t="s">
        <v>5591</v>
      </c>
    </row>
    <row r="2020" customFormat="false" ht="12.75" hidden="false" customHeight="true" outlineLevel="0" collapsed="false">
      <c r="D2020" s="51" t="n">
        <v>53010</v>
      </c>
      <c r="E2020" s="52" t="s">
        <v>5569</v>
      </c>
      <c r="F2020" s="52" t="s">
        <v>5592</v>
      </c>
      <c r="G2020" s="52" t="s">
        <v>5593</v>
      </c>
    </row>
    <row r="2021" customFormat="false" ht="12.75" hidden="false" customHeight="true" outlineLevel="0" collapsed="false">
      <c r="D2021" s="51" t="n">
        <v>53010</v>
      </c>
      <c r="E2021" s="52" t="s">
        <v>5569</v>
      </c>
      <c r="F2021" s="52" t="s">
        <v>5594</v>
      </c>
      <c r="G2021" s="52" t="s">
        <v>5595</v>
      </c>
    </row>
    <row r="2022" customFormat="false" ht="12.75" hidden="false" customHeight="true" outlineLevel="0" collapsed="false">
      <c r="D2022" s="51" t="n">
        <v>53010</v>
      </c>
      <c r="E2022" s="52" t="s">
        <v>5569</v>
      </c>
      <c r="F2022" s="52" t="s">
        <v>5596</v>
      </c>
      <c r="G2022" s="52" t="s">
        <v>5597</v>
      </c>
    </row>
    <row r="2023" customFormat="false" ht="12.75" hidden="false" customHeight="true" outlineLevel="0" collapsed="false">
      <c r="D2023" s="51" t="n">
        <v>53010</v>
      </c>
      <c r="E2023" s="52" t="s">
        <v>5569</v>
      </c>
      <c r="F2023" s="52" t="s">
        <v>5598</v>
      </c>
      <c r="G2023" s="52" t="s">
        <v>5599</v>
      </c>
    </row>
    <row r="2024" customFormat="false" ht="12.75" hidden="false" customHeight="true" outlineLevel="0" collapsed="false">
      <c r="D2024" s="51" t="n">
        <v>53010</v>
      </c>
      <c r="E2024" s="52" t="s">
        <v>5569</v>
      </c>
      <c r="F2024" s="52" t="s">
        <v>5600</v>
      </c>
      <c r="G2024" s="52" t="s">
        <v>4727</v>
      </c>
    </row>
    <row r="2025" customFormat="false" ht="12.75" hidden="false" customHeight="true" outlineLevel="0" collapsed="false">
      <c r="D2025" s="51" t="n">
        <v>53010</v>
      </c>
      <c r="E2025" s="52" t="s">
        <v>5569</v>
      </c>
      <c r="F2025" s="52" t="s">
        <v>5601</v>
      </c>
      <c r="G2025" s="52" t="s">
        <v>5602</v>
      </c>
    </row>
    <row r="2026" customFormat="false" ht="12.75" hidden="false" customHeight="true" outlineLevel="0" collapsed="false">
      <c r="D2026" s="51" t="n">
        <v>53010</v>
      </c>
      <c r="E2026" s="52" t="s">
        <v>5569</v>
      </c>
      <c r="F2026" s="52" t="s">
        <v>5603</v>
      </c>
      <c r="G2026" s="52" t="s">
        <v>5604</v>
      </c>
    </row>
    <row r="2027" customFormat="false" ht="12.75" hidden="false" customHeight="true" outlineLevel="0" collapsed="false">
      <c r="D2027" s="49" t="n">
        <v>46037</v>
      </c>
      <c r="E2027" s="50" t="s">
        <v>2048</v>
      </c>
      <c r="F2027" s="52" t="s">
        <v>5605</v>
      </c>
      <c r="G2027" s="52" t="s">
        <v>5606</v>
      </c>
    </row>
    <row r="2028" customFormat="false" ht="12.75" hidden="false" customHeight="true" outlineLevel="0" collapsed="false">
      <c r="D2028" s="49" t="n">
        <v>46037</v>
      </c>
      <c r="E2028" s="50" t="s">
        <v>2048</v>
      </c>
      <c r="F2028" s="52" t="s">
        <v>5607</v>
      </c>
      <c r="G2028" s="52" t="s">
        <v>5608</v>
      </c>
    </row>
    <row r="2029" customFormat="false" ht="12.75" hidden="false" customHeight="true" outlineLevel="0" collapsed="false">
      <c r="D2029" s="49" t="n">
        <v>46037</v>
      </c>
      <c r="E2029" s="50" t="s">
        <v>2048</v>
      </c>
      <c r="F2029" s="52" t="s">
        <v>5609</v>
      </c>
      <c r="G2029" s="52" t="s">
        <v>1353</v>
      </c>
    </row>
    <row r="2030" customFormat="false" ht="12.75" hidden="false" customHeight="true" outlineLevel="0" collapsed="false">
      <c r="D2030" s="49" t="n">
        <v>46037</v>
      </c>
      <c r="E2030" s="50" t="s">
        <v>2048</v>
      </c>
      <c r="F2030" s="52" t="s">
        <v>5610</v>
      </c>
      <c r="G2030" s="52" t="s">
        <v>5611</v>
      </c>
    </row>
    <row r="2031" customFormat="false" ht="12.75" hidden="false" customHeight="true" outlineLevel="0" collapsed="false">
      <c r="D2031" s="49" t="n">
        <v>46037</v>
      </c>
      <c r="E2031" s="50" t="s">
        <v>2048</v>
      </c>
      <c r="F2031" s="52" t="s">
        <v>5612</v>
      </c>
      <c r="G2031" s="52" t="s">
        <v>5222</v>
      </c>
    </row>
    <row r="2032" customFormat="false" ht="12.75" hidden="false" customHeight="true" outlineLevel="0" collapsed="false">
      <c r="D2032" s="49" t="n">
        <v>46037</v>
      </c>
      <c r="E2032" s="50" t="s">
        <v>2048</v>
      </c>
      <c r="F2032" s="52" t="s">
        <v>5613</v>
      </c>
      <c r="G2032" s="52" t="s">
        <v>5614</v>
      </c>
    </row>
    <row r="2033" customFormat="false" ht="12.75" hidden="false" customHeight="true" outlineLevel="0" collapsed="false">
      <c r="D2033" s="49" t="n">
        <v>46037</v>
      </c>
      <c r="E2033" s="50" t="s">
        <v>2048</v>
      </c>
      <c r="F2033" s="52" t="s">
        <v>5615</v>
      </c>
      <c r="G2033" s="52" t="s">
        <v>5616</v>
      </c>
    </row>
    <row r="2034" customFormat="false" ht="12.75" hidden="false" customHeight="true" outlineLevel="0" collapsed="false">
      <c r="D2034" s="51" t="n">
        <v>48021</v>
      </c>
      <c r="E2034" s="52" t="s">
        <v>5617</v>
      </c>
      <c r="F2034" s="52" t="s">
        <v>5618</v>
      </c>
      <c r="G2034" s="52" t="s">
        <v>5619</v>
      </c>
    </row>
    <row r="2035" customFormat="false" ht="12.75" hidden="false" customHeight="true" outlineLevel="0" collapsed="false">
      <c r="D2035" s="51" t="n">
        <v>48021</v>
      </c>
      <c r="E2035" s="52" t="s">
        <v>5617</v>
      </c>
      <c r="F2035" s="52" t="s">
        <v>5620</v>
      </c>
      <c r="G2035" s="52" t="s">
        <v>5621</v>
      </c>
    </row>
    <row r="2036" customFormat="false" ht="12.75" hidden="false" customHeight="true" outlineLevel="0" collapsed="false">
      <c r="D2036" s="51" t="n">
        <v>48021</v>
      </c>
      <c r="E2036" s="52" t="s">
        <v>5617</v>
      </c>
      <c r="F2036" s="52" t="s">
        <v>5622</v>
      </c>
      <c r="G2036" s="52" t="s">
        <v>5623</v>
      </c>
    </row>
    <row r="2037" customFormat="false" ht="12.75" hidden="false" customHeight="true" outlineLevel="0" collapsed="false">
      <c r="D2037" s="51" t="n">
        <v>48021</v>
      </c>
      <c r="E2037" s="52" t="s">
        <v>5617</v>
      </c>
      <c r="F2037" s="52" t="s">
        <v>5624</v>
      </c>
      <c r="G2037" s="52" t="s">
        <v>5625</v>
      </c>
    </row>
    <row r="2038" customFormat="false" ht="12.75" hidden="false" customHeight="true" outlineLevel="0" collapsed="false">
      <c r="D2038" s="51" t="n">
        <v>48021</v>
      </c>
      <c r="E2038" s="52" t="s">
        <v>5617</v>
      </c>
      <c r="F2038" s="52" t="s">
        <v>5626</v>
      </c>
      <c r="G2038" s="52" t="s">
        <v>5627</v>
      </c>
    </row>
    <row r="2039" customFormat="false" ht="12.75" hidden="false" customHeight="true" outlineLevel="0" collapsed="false">
      <c r="D2039" s="51" t="n">
        <v>48021</v>
      </c>
      <c r="E2039" s="52" t="s">
        <v>5617</v>
      </c>
      <c r="F2039" s="52" t="s">
        <v>5628</v>
      </c>
      <c r="G2039" s="52" t="s">
        <v>5629</v>
      </c>
    </row>
    <row r="2040" customFormat="false" ht="12.75" hidden="false" customHeight="true" outlineLevel="0" collapsed="false">
      <c r="D2040" s="51" t="n">
        <v>48021</v>
      </c>
      <c r="E2040" s="52" t="s">
        <v>5617</v>
      </c>
      <c r="F2040" s="52" t="s">
        <v>5630</v>
      </c>
      <c r="G2040" s="52" t="s">
        <v>5631</v>
      </c>
    </row>
    <row r="2041" customFormat="false" ht="12.75" hidden="false" customHeight="true" outlineLevel="0" collapsed="false">
      <c r="D2041" s="51" t="n">
        <v>48021</v>
      </c>
      <c r="E2041" s="52" t="s">
        <v>5617</v>
      </c>
      <c r="F2041" s="52" t="s">
        <v>5632</v>
      </c>
      <c r="G2041" s="52" t="s">
        <v>5633</v>
      </c>
    </row>
    <row r="2042" customFormat="false" ht="12.75" hidden="false" customHeight="true" outlineLevel="0" collapsed="false">
      <c r="D2042" s="51" t="n">
        <v>48021</v>
      </c>
      <c r="E2042" s="52" t="s">
        <v>5617</v>
      </c>
      <c r="F2042" s="52" t="s">
        <v>5634</v>
      </c>
      <c r="G2042" s="52" t="s">
        <v>5635</v>
      </c>
    </row>
    <row r="2043" customFormat="false" ht="12.75" hidden="false" customHeight="true" outlineLevel="0" collapsed="false">
      <c r="D2043" s="51" t="n">
        <v>48021</v>
      </c>
      <c r="E2043" s="52" t="s">
        <v>5617</v>
      </c>
      <c r="F2043" s="52" t="s">
        <v>5636</v>
      </c>
      <c r="G2043" s="52" t="s">
        <v>5637</v>
      </c>
    </row>
    <row r="2044" customFormat="false" ht="12.75" hidden="false" customHeight="true" outlineLevel="0" collapsed="false">
      <c r="D2044" s="51" t="n">
        <v>48021</v>
      </c>
      <c r="E2044" s="52" t="s">
        <v>5617</v>
      </c>
      <c r="F2044" s="52" t="s">
        <v>5638</v>
      </c>
      <c r="G2044" s="52" t="s">
        <v>5639</v>
      </c>
    </row>
    <row r="2045" customFormat="false" ht="12.75" hidden="false" customHeight="true" outlineLevel="0" collapsed="false">
      <c r="D2045" s="51" t="n">
        <v>48021</v>
      </c>
      <c r="E2045" s="52" t="s">
        <v>5617</v>
      </c>
      <c r="F2045" s="52" t="s">
        <v>5640</v>
      </c>
      <c r="G2045" s="52" t="s">
        <v>5641</v>
      </c>
    </row>
    <row r="2046" customFormat="false" ht="12.75" hidden="false" customHeight="true" outlineLevel="0" collapsed="false">
      <c r="D2046" s="51" t="n">
        <v>48021</v>
      </c>
      <c r="E2046" s="52" t="s">
        <v>5617</v>
      </c>
      <c r="F2046" s="52" t="s">
        <v>5642</v>
      </c>
      <c r="G2046" s="52" t="s">
        <v>5643</v>
      </c>
    </row>
    <row r="2047" customFormat="false" ht="12.75" hidden="false" customHeight="true" outlineLevel="0" collapsed="false">
      <c r="D2047" s="51" t="n">
        <v>48021</v>
      </c>
      <c r="E2047" s="52" t="s">
        <v>5617</v>
      </c>
      <c r="F2047" s="52" t="s">
        <v>5644</v>
      </c>
      <c r="G2047" s="52" t="s">
        <v>5645</v>
      </c>
    </row>
    <row r="2048" customFormat="false" ht="12.75" hidden="false" customHeight="true" outlineLevel="0" collapsed="false">
      <c r="D2048" s="51" t="n">
        <v>48021</v>
      </c>
      <c r="E2048" s="52" t="s">
        <v>5617</v>
      </c>
      <c r="F2048" s="52" t="s">
        <v>5646</v>
      </c>
      <c r="G2048" s="52" t="s">
        <v>5647</v>
      </c>
    </row>
    <row r="2049" customFormat="false" ht="12.75" hidden="false" customHeight="true" outlineLevel="0" collapsed="false">
      <c r="D2049" s="51" t="n">
        <v>48021</v>
      </c>
      <c r="E2049" s="52" t="s">
        <v>5617</v>
      </c>
      <c r="F2049" s="52" t="s">
        <v>5648</v>
      </c>
      <c r="G2049" s="52" t="s">
        <v>5649</v>
      </c>
    </row>
    <row r="2050" customFormat="false" ht="12.75" hidden="false" customHeight="true" outlineLevel="0" collapsed="false">
      <c r="D2050" s="51" t="n">
        <v>48021</v>
      </c>
      <c r="E2050" s="52" t="s">
        <v>5617</v>
      </c>
      <c r="F2050" s="52" t="s">
        <v>5650</v>
      </c>
      <c r="G2050" s="52" t="s">
        <v>5651</v>
      </c>
    </row>
    <row r="2051" customFormat="false" ht="12.75" hidden="false" customHeight="true" outlineLevel="0" collapsed="false">
      <c r="D2051" s="51" t="n">
        <v>48021</v>
      </c>
      <c r="E2051" s="52" t="s">
        <v>5617</v>
      </c>
      <c r="F2051" s="52" t="s">
        <v>5652</v>
      </c>
      <c r="G2051" s="52" t="s">
        <v>3418</v>
      </c>
    </row>
    <row r="2052" customFormat="false" ht="12.75" hidden="false" customHeight="true" outlineLevel="0" collapsed="false">
      <c r="D2052" s="51" t="n">
        <v>48021</v>
      </c>
      <c r="E2052" s="52" t="s">
        <v>5617</v>
      </c>
      <c r="F2052" s="52" t="s">
        <v>5653</v>
      </c>
      <c r="G2052" s="52" t="s">
        <v>5654</v>
      </c>
    </row>
    <row r="2053" customFormat="false" ht="12.75" hidden="false" customHeight="true" outlineLevel="0" collapsed="false">
      <c r="D2053" s="51" t="n">
        <v>48021</v>
      </c>
      <c r="E2053" s="52" t="s">
        <v>5617</v>
      </c>
      <c r="F2053" s="52" t="s">
        <v>5655</v>
      </c>
      <c r="G2053" s="52" t="s">
        <v>5656</v>
      </c>
    </row>
    <row r="2054" customFormat="false" ht="12.75" hidden="false" customHeight="true" outlineLevel="0" collapsed="false">
      <c r="D2054" s="51" t="n">
        <v>48021</v>
      </c>
      <c r="E2054" s="52" t="s">
        <v>5617</v>
      </c>
      <c r="F2054" s="52" t="s">
        <v>5657</v>
      </c>
      <c r="G2054" s="52" t="s">
        <v>3008</v>
      </c>
    </row>
    <row r="2055" customFormat="false" ht="12.75" hidden="false" customHeight="true" outlineLevel="0" collapsed="false">
      <c r="D2055" s="51" t="n">
        <v>48021</v>
      </c>
      <c r="E2055" s="52" t="s">
        <v>5617</v>
      </c>
      <c r="F2055" s="52" t="s">
        <v>5658</v>
      </c>
      <c r="G2055" s="52" t="s">
        <v>5659</v>
      </c>
    </row>
    <row r="2056" customFormat="false" ht="12.75" hidden="false" customHeight="true" outlineLevel="0" collapsed="false">
      <c r="D2056" s="51" t="n">
        <v>48021</v>
      </c>
      <c r="E2056" s="52" t="s">
        <v>5617</v>
      </c>
      <c r="F2056" s="52" t="s">
        <v>5660</v>
      </c>
      <c r="G2056" s="52" t="s">
        <v>5661</v>
      </c>
    </row>
    <row r="2057" customFormat="false" ht="12.75" hidden="false" customHeight="true" outlineLevel="0" collapsed="false">
      <c r="D2057" s="51" t="n">
        <v>48021</v>
      </c>
      <c r="E2057" s="52" t="s">
        <v>5617</v>
      </c>
      <c r="F2057" s="52" t="s">
        <v>5662</v>
      </c>
      <c r="G2057" s="52" t="s">
        <v>5663</v>
      </c>
    </row>
    <row r="2058" customFormat="false" ht="12.75" hidden="false" customHeight="true" outlineLevel="0" collapsed="false">
      <c r="D2058" s="51" t="n">
        <v>48021</v>
      </c>
      <c r="E2058" s="52" t="s">
        <v>5617</v>
      </c>
      <c r="F2058" s="52" t="s">
        <v>5664</v>
      </c>
      <c r="G2058" s="52" t="s">
        <v>4052</v>
      </c>
    </row>
    <row r="2059" customFormat="false" ht="12.75" hidden="false" customHeight="true" outlineLevel="0" collapsed="false">
      <c r="D2059" s="51" t="n">
        <v>48021</v>
      </c>
      <c r="E2059" s="52" t="s">
        <v>5617</v>
      </c>
      <c r="F2059" s="52" t="s">
        <v>5665</v>
      </c>
      <c r="G2059" s="52" t="s">
        <v>5666</v>
      </c>
    </row>
    <row r="2060" customFormat="false" ht="12.75" hidden="false" customHeight="true" outlineLevel="0" collapsed="false">
      <c r="D2060" s="51" t="n">
        <v>48021</v>
      </c>
      <c r="E2060" s="52" t="s">
        <v>5617</v>
      </c>
      <c r="F2060" s="52" t="s">
        <v>5667</v>
      </c>
      <c r="G2060" s="52" t="s">
        <v>5668</v>
      </c>
    </row>
    <row r="2061" customFormat="false" ht="12.75" hidden="false" customHeight="true" outlineLevel="0" collapsed="false">
      <c r="D2061" s="51" t="n">
        <v>48021</v>
      </c>
      <c r="E2061" s="52" t="s">
        <v>5617</v>
      </c>
      <c r="F2061" s="52" t="s">
        <v>5669</v>
      </c>
      <c r="G2061" s="52" t="s">
        <v>5670</v>
      </c>
    </row>
    <row r="2062" customFormat="false" ht="12.75" hidden="false" customHeight="true" outlineLevel="0" collapsed="false">
      <c r="D2062" s="51" t="n">
        <v>48021</v>
      </c>
      <c r="E2062" s="52" t="s">
        <v>5617</v>
      </c>
      <c r="F2062" s="52" t="s">
        <v>5671</v>
      </c>
      <c r="G2062" s="52" t="s">
        <v>5672</v>
      </c>
    </row>
    <row r="2063" customFormat="false" ht="12.75" hidden="false" customHeight="true" outlineLevel="0" collapsed="false">
      <c r="D2063" s="51" t="n">
        <v>48021</v>
      </c>
      <c r="E2063" s="52" t="s">
        <v>5617</v>
      </c>
      <c r="F2063" s="52" t="s">
        <v>5673</v>
      </c>
      <c r="G2063" s="52" t="s">
        <v>5674</v>
      </c>
    </row>
    <row r="2064" customFormat="false" ht="12.75" hidden="false" customHeight="true" outlineLevel="0" collapsed="false">
      <c r="D2064" s="51" t="n">
        <v>48021</v>
      </c>
      <c r="E2064" s="52" t="s">
        <v>5617</v>
      </c>
      <c r="F2064" s="52" t="s">
        <v>5675</v>
      </c>
      <c r="G2064" s="52" t="s">
        <v>5676</v>
      </c>
    </row>
    <row r="2065" customFormat="false" ht="12.75" hidden="false" customHeight="true" outlineLevel="0" collapsed="false">
      <c r="D2065" s="51" t="n">
        <v>48021</v>
      </c>
      <c r="E2065" s="52" t="s">
        <v>5617</v>
      </c>
      <c r="F2065" s="52" t="s">
        <v>5677</v>
      </c>
      <c r="G2065" s="52" t="s">
        <v>5678</v>
      </c>
    </row>
    <row r="2066" customFormat="false" ht="12.75" hidden="false" customHeight="true" outlineLevel="0" collapsed="false">
      <c r="D2066" s="51" t="n">
        <v>48021</v>
      </c>
      <c r="E2066" s="52" t="s">
        <v>5617</v>
      </c>
      <c r="F2066" s="52" t="s">
        <v>5679</v>
      </c>
      <c r="G2066" s="52" t="s">
        <v>5680</v>
      </c>
    </row>
    <row r="2067" customFormat="false" ht="12.75" hidden="false" customHeight="true" outlineLevel="0" collapsed="false">
      <c r="D2067" s="51" t="n">
        <v>48021</v>
      </c>
      <c r="E2067" s="52" t="s">
        <v>5617</v>
      </c>
      <c r="F2067" s="52" t="s">
        <v>5681</v>
      </c>
      <c r="G2067" s="52" t="s">
        <v>5682</v>
      </c>
    </row>
    <row r="2068" customFormat="false" ht="12.75" hidden="false" customHeight="true" outlineLevel="0" collapsed="false">
      <c r="D2068" s="51" t="n">
        <v>48021</v>
      </c>
      <c r="E2068" s="52" t="s">
        <v>5617</v>
      </c>
      <c r="F2068" s="52" t="s">
        <v>5683</v>
      </c>
      <c r="G2068" s="52" t="s">
        <v>5684</v>
      </c>
    </row>
    <row r="2069" customFormat="false" ht="12.75" hidden="false" customHeight="true" outlineLevel="0" collapsed="false">
      <c r="D2069" s="51" t="n">
        <v>48021</v>
      </c>
      <c r="E2069" s="52" t="s">
        <v>5617</v>
      </c>
      <c r="F2069" s="52" t="s">
        <v>5685</v>
      </c>
      <c r="G2069" s="52" t="s">
        <v>5686</v>
      </c>
    </row>
    <row r="2070" customFormat="false" ht="12.75" hidden="false" customHeight="true" outlineLevel="0" collapsed="false">
      <c r="D2070" s="51" t="n">
        <v>48021</v>
      </c>
      <c r="E2070" s="52" t="s">
        <v>5617</v>
      </c>
      <c r="F2070" s="52" t="s">
        <v>5687</v>
      </c>
      <c r="G2070" s="52" t="s">
        <v>5688</v>
      </c>
    </row>
    <row r="2071" customFormat="false" ht="12.75" hidden="false" customHeight="true" outlineLevel="0" collapsed="false">
      <c r="D2071" s="51" t="n">
        <v>48021</v>
      </c>
      <c r="E2071" s="52" t="s">
        <v>5617</v>
      </c>
      <c r="F2071" s="52" t="s">
        <v>5689</v>
      </c>
      <c r="G2071" s="52" t="s">
        <v>5690</v>
      </c>
    </row>
    <row r="2072" customFormat="false" ht="12.75" hidden="false" customHeight="true" outlineLevel="0" collapsed="false">
      <c r="D2072" s="51" t="n">
        <v>48021</v>
      </c>
      <c r="E2072" s="52" t="s">
        <v>5617</v>
      </c>
      <c r="F2072" s="52" t="s">
        <v>5691</v>
      </c>
      <c r="G2072" s="52" t="s">
        <v>5692</v>
      </c>
    </row>
    <row r="2073" customFormat="false" ht="12.75" hidden="false" customHeight="true" outlineLevel="0" collapsed="false">
      <c r="D2073" s="51" t="n">
        <v>53011</v>
      </c>
      <c r="E2073" s="52" t="s">
        <v>5693</v>
      </c>
      <c r="F2073" s="52" t="s">
        <v>5694</v>
      </c>
      <c r="G2073" s="52" t="s">
        <v>5695</v>
      </c>
    </row>
    <row r="2074" customFormat="false" ht="12.75" hidden="false" customHeight="true" outlineLevel="0" collapsed="false">
      <c r="D2074" s="51" t="n">
        <v>53011</v>
      </c>
      <c r="E2074" s="52" t="s">
        <v>5693</v>
      </c>
      <c r="F2074" s="52" t="s">
        <v>5696</v>
      </c>
      <c r="G2074" s="52" t="s">
        <v>5697</v>
      </c>
    </row>
    <row r="2075" customFormat="false" ht="12.75" hidden="false" customHeight="true" outlineLevel="0" collapsed="false">
      <c r="D2075" s="51" t="n">
        <v>53011</v>
      </c>
      <c r="E2075" s="52" t="s">
        <v>5693</v>
      </c>
      <c r="F2075" s="52" t="s">
        <v>5698</v>
      </c>
      <c r="G2075" s="52" t="s">
        <v>5699</v>
      </c>
    </row>
    <row r="2076" customFormat="false" ht="12.75" hidden="false" customHeight="true" outlineLevel="0" collapsed="false">
      <c r="D2076" s="51" t="n">
        <v>53011</v>
      </c>
      <c r="E2076" s="52" t="s">
        <v>5693</v>
      </c>
      <c r="F2076" s="52" t="s">
        <v>5700</v>
      </c>
      <c r="G2076" s="52" t="s">
        <v>5701</v>
      </c>
    </row>
    <row r="2077" customFormat="false" ht="12.75" hidden="false" customHeight="true" outlineLevel="0" collapsed="false">
      <c r="D2077" s="51" t="n">
        <v>53011</v>
      </c>
      <c r="E2077" s="52" t="s">
        <v>5693</v>
      </c>
      <c r="F2077" s="52" t="s">
        <v>5702</v>
      </c>
      <c r="G2077" s="52" t="s">
        <v>5703</v>
      </c>
    </row>
    <row r="2078" customFormat="false" ht="12.75" hidden="false" customHeight="true" outlineLevel="0" collapsed="false">
      <c r="D2078" s="51" t="n">
        <v>53011</v>
      </c>
      <c r="E2078" s="52" t="s">
        <v>5693</v>
      </c>
      <c r="F2078" s="52" t="s">
        <v>5704</v>
      </c>
      <c r="G2078" s="52" t="s">
        <v>5705</v>
      </c>
    </row>
    <row r="2079" customFormat="false" ht="12.75" hidden="false" customHeight="true" outlineLevel="0" collapsed="false">
      <c r="D2079" s="51" t="n">
        <v>53011</v>
      </c>
      <c r="E2079" s="52" t="s">
        <v>5693</v>
      </c>
      <c r="F2079" s="52" t="s">
        <v>5706</v>
      </c>
      <c r="G2079" s="52" t="s">
        <v>5707</v>
      </c>
    </row>
    <row r="2080" customFormat="false" ht="12.75" hidden="false" customHeight="true" outlineLevel="0" collapsed="false">
      <c r="D2080" s="51" t="n">
        <v>53011</v>
      </c>
      <c r="E2080" s="52" t="s">
        <v>5693</v>
      </c>
      <c r="F2080" s="52" t="s">
        <v>5708</v>
      </c>
      <c r="G2080" s="52" t="s">
        <v>5709</v>
      </c>
    </row>
    <row r="2081" customFormat="false" ht="12.75" hidden="false" customHeight="true" outlineLevel="0" collapsed="false">
      <c r="D2081" s="51" t="n">
        <v>53011</v>
      </c>
      <c r="E2081" s="52" t="s">
        <v>5693</v>
      </c>
      <c r="F2081" s="52" t="s">
        <v>5710</v>
      </c>
      <c r="G2081" s="52" t="s">
        <v>5711</v>
      </c>
    </row>
    <row r="2082" customFormat="false" ht="12.75" hidden="false" customHeight="true" outlineLevel="0" collapsed="false">
      <c r="D2082" s="51" t="n">
        <v>53011</v>
      </c>
      <c r="E2082" s="52" t="s">
        <v>5693</v>
      </c>
      <c r="F2082" s="52" t="s">
        <v>5712</v>
      </c>
      <c r="G2082" s="52" t="s">
        <v>5713</v>
      </c>
    </row>
    <row r="2083" customFormat="false" ht="12.75" hidden="false" customHeight="true" outlineLevel="0" collapsed="false">
      <c r="D2083" s="51" t="n">
        <v>53011</v>
      </c>
      <c r="E2083" s="52" t="s">
        <v>5693</v>
      </c>
      <c r="F2083" s="52" t="s">
        <v>5714</v>
      </c>
      <c r="G2083" s="52" t="s">
        <v>5715</v>
      </c>
    </row>
    <row r="2084" customFormat="false" ht="12.75" hidden="false" customHeight="true" outlineLevel="0" collapsed="false">
      <c r="D2084" s="51" t="n">
        <v>53011</v>
      </c>
      <c r="E2084" s="52" t="s">
        <v>5693</v>
      </c>
      <c r="F2084" s="52" t="s">
        <v>5716</v>
      </c>
      <c r="G2084" s="52" t="s">
        <v>5717</v>
      </c>
    </row>
    <row r="2085" customFormat="false" ht="12.75" hidden="false" customHeight="true" outlineLevel="0" collapsed="false">
      <c r="D2085" s="51" t="n">
        <v>53011</v>
      </c>
      <c r="E2085" s="52" t="s">
        <v>5693</v>
      </c>
      <c r="F2085" s="52" t="s">
        <v>5718</v>
      </c>
      <c r="G2085" s="52" t="s">
        <v>5719</v>
      </c>
    </row>
    <row r="2086" customFormat="false" ht="12.75" hidden="false" customHeight="true" outlineLevel="0" collapsed="false">
      <c r="D2086" s="51" t="n">
        <v>53011</v>
      </c>
      <c r="E2086" s="52" t="s">
        <v>5693</v>
      </c>
      <c r="F2086" s="52" t="s">
        <v>5720</v>
      </c>
      <c r="G2086" s="52" t="s">
        <v>5721</v>
      </c>
    </row>
    <row r="2087" customFormat="false" ht="12.75" hidden="false" customHeight="true" outlineLevel="0" collapsed="false">
      <c r="D2087" s="51" t="n">
        <v>53011</v>
      </c>
      <c r="E2087" s="52" t="s">
        <v>5693</v>
      </c>
      <c r="F2087" s="52" t="s">
        <v>5722</v>
      </c>
      <c r="G2087" s="52" t="s">
        <v>5723</v>
      </c>
    </row>
    <row r="2088" customFormat="false" ht="12.75" hidden="false" customHeight="true" outlineLevel="0" collapsed="false">
      <c r="D2088" s="51" t="n">
        <v>53011</v>
      </c>
      <c r="E2088" s="52" t="s">
        <v>5693</v>
      </c>
      <c r="F2088" s="52" t="s">
        <v>5724</v>
      </c>
      <c r="G2088" s="52" t="s">
        <v>5725</v>
      </c>
    </row>
    <row r="2089" customFormat="false" ht="12.75" hidden="false" customHeight="true" outlineLevel="0" collapsed="false">
      <c r="D2089" s="51" t="n">
        <v>53011</v>
      </c>
      <c r="E2089" s="52" t="s">
        <v>5693</v>
      </c>
      <c r="F2089" s="52" t="s">
        <v>5726</v>
      </c>
      <c r="G2089" s="52" t="s">
        <v>5727</v>
      </c>
    </row>
    <row r="2090" customFormat="false" ht="12.75" hidden="false" customHeight="true" outlineLevel="0" collapsed="false">
      <c r="D2090" s="51" t="n">
        <v>53011</v>
      </c>
      <c r="E2090" s="52" t="s">
        <v>5693</v>
      </c>
      <c r="F2090" s="52" t="s">
        <v>5728</v>
      </c>
      <c r="G2090" s="52" t="s">
        <v>5729</v>
      </c>
    </row>
    <row r="2091" customFormat="false" ht="12.75" hidden="false" customHeight="true" outlineLevel="0" collapsed="false">
      <c r="D2091" s="51" t="n">
        <v>53011</v>
      </c>
      <c r="E2091" s="52" t="s">
        <v>5693</v>
      </c>
      <c r="F2091" s="52" t="s">
        <v>5730</v>
      </c>
      <c r="G2091" s="52" t="s">
        <v>5731</v>
      </c>
    </row>
    <row r="2092" customFormat="false" ht="12.75" hidden="false" customHeight="true" outlineLevel="0" collapsed="false">
      <c r="D2092" s="51" t="n">
        <v>53011</v>
      </c>
      <c r="E2092" s="52" t="s">
        <v>5693</v>
      </c>
      <c r="F2092" s="52" t="s">
        <v>5732</v>
      </c>
      <c r="G2092" s="52" t="s">
        <v>5733</v>
      </c>
    </row>
    <row r="2093" customFormat="false" ht="12.75" hidden="false" customHeight="true" outlineLevel="0" collapsed="false">
      <c r="D2093" s="51" t="n">
        <v>53011</v>
      </c>
      <c r="E2093" s="52" t="s">
        <v>5693</v>
      </c>
      <c r="F2093" s="52" t="s">
        <v>5734</v>
      </c>
      <c r="G2093" s="52" t="s">
        <v>5735</v>
      </c>
    </row>
    <row r="2094" customFormat="false" ht="12.75" hidden="false" customHeight="true" outlineLevel="0" collapsed="false">
      <c r="D2094" s="51" t="n">
        <v>53011</v>
      </c>
      <c r="E2094" s="52" t="s">
        <v>5693</v>
      </c>
      <c r="F2094" s="52" t="s">
        <v>5736</v>
      </c>
      <c r="G2094" s="52" t="s">
        <v>5737</v>
      </c>
    </row>
    <row r="2095" customFormat="false" ht="12.75" hidden="false" customHeight="true" outlineLevel="0" collapsed="false">
      <c r="D2095" s="51" t="n">
        <v>53011</v>
      </c>
      <c r="E2095" s="52" t="s">
        <v>5693</v>
      </c>
      <c r="F2095" s="52" t="s">
        <v>5738</v>
      </c>
      <c r="G2095" s="52" t="s">
        <v>5739</v>
      </c>
    </row>
    <row r="2096" customFormat="false" ht="12.75" hidden="false" customHeight="true" outlineLevel="0" collapsed="false">
      <c r="D2096" s="51" t="n">
        <v>53011</v>
      </c>
      <c r="E2096" s="52" t="s">
        <v>5693</v>
      </c>
      <c r="F2096" s="52" t="s">
        <v>5740</v>
      </c>
      <c r="G2096" s="52" t="s">
        <v>5741</v>
      </c>
    </row>
    <row r="2097" customFormat="false" ht="12.75" hidden="false" customHeight="true" outlineLevel="0" collapsed="false">
      <c r="D2097" s="51" t="n">
        <v>53011</v>
      </c>
      <c r="E2097" s="52" t="s">
        <v>5693</v>
      </c>
      <c r="F2097" s="52" t="s">
        <v>5742</v>
      </c>
      <c r="G2097" s="52" t="s">
        <v>5743</v>
      </c>
    </row>
    <row r="2098" customFormat="false" ht="12.75" hidden="false" customHeight="true" outlineLevel="0" collapsed="false">
      <c r="D2098" s="51" t="n">
        <v>53011</v>
      </c>
      <c r="E2098" s="52" t="s">
        <v>5693</v>
      </c>
      <c r="F2098" s="52" t="s">
        <v>5744</v>
      </c>
      <c r="G2098" s="52" t="s">
        <v>2151</v>
      </c>
    </row>
    <row r="2099" customFormat="false" ht="12.75" hidden="false" customHeight="true" outlineLevel="0" collapsed="false">
      <c r="D2099" s="51" t="n">
        <v>53011</v>
      </c>
      <c r="E2099" s="52" t="s">
        <v>5693</v>
      </c>
      <c r="F2099" s="52" t="s">
        <v>5745</v>
      </c>
      <c r="G2099" s="52" t="s">
        <v>5746</v>
      </c>
    </row>
    <row r="2100" customFormat="false" ht="12.75" hidden="false" customHeight="true" outlineLevel="0" collapsed="false">
      <c r="D2100" s="51" t="n">
        <v>50015</v>
      </c>
      <c r="E2100" s="52" t="s">
        <v>5747</v>
      </c>
      <c r="F2100" s="52" t="s">
        <v>5748</v>
      </c>
      <c r="G2100" s="52" t="s">
        <v>5749</v>
      </c>
    </row>
    <row r="2101" customFormat="false" ht="12.75" hidden="false" customHeight="true" outlineLevel="0" collapsed="false">
      <c r="D2101" s="51" t="n">
        <v>50015</v>
      </c>
      <c r="E2101" s="52" t="s">
        <v>5747</v>
      </c>
      <c r="F2101" s="52" t="s">
        <v>5750</v>
      </c>
      <c r="G2101" s="52" t="s">
        <v>5751</v>
      </c>
    </row>
    <row r="2102" customFormat="false" ht="12.75" hidden="false" customHeight="true" outlineLevel="0" collapsed="false">
      <c r="D2102" s="51" t="n">
        <v>50015</v>
      </c>
      <c r="E2102" s="52" t="s">
        <v>5747</v>
      </c>
      <c r="F2102" s="52" t="s">
        <v>5752</v>
      </c>
      <c r="G2102" s="52" t="s">
        <v>5753</v>
      </c>
    </row>
    <row r="2103" customFormat="false" ht="12.75" hidden="false" customHeight="true" outlineLevel="0" collapsed="false">
      <c r="D2103" s="51" t="n">
        <v>50015</v>
      </c>
      <c r="E2103" s="52" t="s">
        <v>5747</v>
      </c>
      <c r="F2103" s="52" t="s">
        <v>5754</v>
      </c>
      <c r="G2103" s="52" t="s">
        <v>5755</v>
      </c>
    </row>
    <row r="2104" customFormat="false" ht="12.75" hidden="false" customHeight="true" outlineLevel="0" collapsed="false">
      <c r="D2104" s="51" t="n">
        <v>48022</v>
      </c>
      <c r="E2104" s="52" t="s">
        <v>5756</v>
      </c>
      <c r="F2104" s="52" t="s">
        <v>5757</v>
      </c>
      <c r="G2104" s="52" t="s">
        <v>5758</v>
      </c>
    </row>
    <row r="2105" customFormat="false" ht="12.75" hidden="false" customHeight="true" outlineLevel="0" collapsed="false">
      <c r="D2105" s="51" t="n">
        <v>48022</v>
      </c>
      <c r="E2105" s="52" t="s">
        <v>5756</v>
      </c>
      <c r="F2105" s="52" t="s">
        <v>5759</v>
      </c>
      <c r="G2105" s="52" t="s">
        <v>5760</v>
      </c>
    </row>
    <row r="2106" customFormat="false" ht="12.75" hidden="false" customHeight="true" outlineLevel="0" collapsed="false">
      <c r="D2106" s="51" t="n">
        <v>48022</v>
      </c>
      <c r="E2106" s="52" t="s">
        <v>5756</v>
      </c>
      <c r="F2106" s="52" t="s">
        <v>5761</v>
      </c>
      <c r="G2106" s="52" t="s">
        <v>5762</v>
      </c>
    </row>
    <row r="2107" customFormat="false" ht="12.75" hidden="false" customHeight="true" outlineLevel="0" collapsed="false">
      <c r="D2107" s="51" t="n">
        <v>48022</v>
      </c>
      <c r="E2107" s="52" t="s">
        <v>5756</v>
      </c>
      <c r="F2107" s="52" t="s">
        <v>5763</v>
      </c>
      <c r="G2107" s="52" t="s">
        <v>5764</v>
      </c>
    </row>
    <row r="2108" customFormat="false" ht="12.75" hidden="false" customHeight="true" outlineLevel="0" collapsed="false">
      <c r="D2108" s="51" t="n">
        <v>48022</v>
      </c>
      <c r="E2108" s="52" t="s">
        <v>5756</v>
      </c>
      <c r="F2108" s="52" t="s">
        <v>5765</v>
      </c>
      <c r="G2108" s="52" t="s">
        <v>5766</v>
      </c>
    </row>
    <row r="2109" customFormat="false" ht="12.75" hidden="false" customHeight="true" outlineLevel="0" collapsed="false">
      <c r="D2109" s="51" t="n">
        <v>48022</v>
      </c>
      <c r="E2109" s="52" t="s">
        <v>5756</v>
      </c>
      <c r="F2109" s="52" t="s">
        <v>5767</v>
      </c>
      <c r="G2109" s="52" t="s">
        <v>5768</v>
      </c>
    </row>
    <row r="2110" customFormat="false" ht="12.75" hidden="false" customHeight="true" outlineLevel="0" collapsed="false">
      <c r="D2110" s="51" t="n">
        <v>48022</v>
      </c>
      <c r="E2110" s="52" t="s">
        <v>5756</v>
      </c>
      <c r="F2110" s="52" t="s">
        <v>5769</v>
      </c>
      <c r="G2110" s="52" t="s">
        <v>5770</v>
      </c>
    </row>
    <row r="2111" customFormat="false" ht="12.75" hidden="false" customHeight="true" outlineLevel="0" collapsed="false">
      <c r="D2111" s="51" t="n">
        <v>48022</v>
      </c>
      <c r="E2111" s="52" t="s">
        <v>5756</v>
      </c>
      <c r="F2111" s="52" t="s">
        <v>5771</v>
      </c>
      <c r="G2111" s="52" t="s">
        <v>5772</v>
      </c>
    </row>
    <row r="2112" customFormat="false" ht="12.75" hidden="false" customHeight="true" outlineLevel="0" collapsed="false">
      <c r="D2112" s="51" t="n">
        <v>48022</v>
      </c>
      <c r="E2112" s="52" t="s">
        <v>5756</v>
      </c>
      <c r="F2112" s="52" t="s">
        <v>5773</v>
      </c>
      <c r="G2112" s="52" t="s">
        <v>5774</v>
      </c>
    </row>
    <row r="2113" customFormat="false" ht="12.75" hidden="false" customHeight="true" outlineLevel="0" collapsed="false">
      <c r="D2113" s="51" t="n">
        <v>48022</v>
      </c>
      <c r="E2113" s="52" t="s">
        <v>5756</v>
      </c>
      <c r="F2113" s="52" t="s">
        <v>5775</v>
      </c>
      <c r="G2113" s="52" t="s">
        <v>5776</v>
      </c>
    </row>
    <row r="2114" customFormat="false" ht="12.75" hidden="false" customHeight="true" outlineLevel="0" collapsed="false">
      <c r="D2114" s="51" t="n">
        <v>48022</v>
      </c>
      <c r="E2114" s="52" t="s">
        <v>5756</v>
      </c>
      <c r="F2114" s="52" t="s">
        <v>5777</v>
      </c>
      <c r="G2114" s="52" t="s">
        <v>5778</v>
      </c>
    </row>
    <row r="2115" customFormat="false" ht="12.75" hidden="false" customHeight="true" outlineLevel="0" collapsed="false">
      <c r="D2115" s="51" t="n">
        <v>48022</v>
      </c>
      <c r="E2115" s="52" t="s">
        <v>5756</v>
      </c>
      <c r="F2115" s="52" t="s">
        <v>5779</v>
      </c>
      <c r="G2115" s="52" t="s">
        <v>5649</v>
      </c>
    </row>
    <row r="2116" customFormat="false" ht="12.75" hidden="false" customHeight="true" outlineLevel="0" collapsed="false">
      <c r="D2116" s="51" t="n">
        <v>48022</v>
      </c>
      <c r="E2116" s="52" t="s">
        <v>5756</v>
      </c>
      <c r="F2116" s="52" t="s">
        <v>5780</v>
      </c>
      <c r="G2116" s="52" t="s">
        <v>3155</v>
      </c>
    </row>
    <row r="2117" customFormat="false" ht="12.75" hidden="false" customHeight="true" outlineLevel="0" collapsed="false">
      <c r="D2117" s="51" t="n">
        <v>48022</v>
      </c>
      <c r="E2117" s="52" t="s">
        <v>5756</v>
      </c>
      <c r="F2117" s="52" t="s">
        <v>5781</v>
      </c>
      <c r="G2117" s="52" t="s">
        <v>5782</v>
      </c>
    </row>
    <row r="2118" customFormat="false" ht="12.75" hidden="false" customHeight="true" outlineLevel="0" collapsed="false">
      <c r="D2118" s="51" t="n">
        <v>48022</v>
      </c>
      <c r="E2118" s="52" t="s">
        <v>5756</v>
      </c>
      <c r="F2118" s="52" t="s">
        <v>5783</v>
      </c>
      <c r="G2118" s="52" t="s">
        <v>5784</v>
      </c>
    </row>
    <row r="2119" customFormat="false" ht="12.75" hidden="false" customHeight="true" outlineLevel="0" collapsed="false">
      <c r="D2119" s="51" t="n">
        <v>48022</v>
      </c>
      <c r="E2119" s="52" t="s">
        <v>5756</v>
      </c>
      <c r="F2119" s="52" t="s">
        <v>5785</v>
      </c>
      <c r="G2119" s="52" t="s">
        <v>5786</v>
      </c>
    </row>
    <row r="2120" customFormat="false" ht="12.75" hidden="false" customHeight="true" outlineLevel="0" collapsed="false">
      <c r="D2120" s="51" t="n">
        <v>48022</v>
      </c>
      <c r="E2120" s="52" t="s">
        <v>5756</v>
      </c>
      <c r="F2120" s="52" t="s">
        <v>5787</v>
      </c>
      <c r="G2120" s="52" t="s">
        <v>5788</v>
      </c>
    </row>
    <row r="2121" customFormat="false" ht="12.75" hidden="false" customHeight="true" outlineLevel="0" collapsed="false">
      <c r="D2121" s="51" t="n">
        <v>48022</v>
      </c>
      <c r="E2121" s="52" t="s">
        <v>5756</v>
      </c>
      <c r="F2121" s="52" t="s">
        <v>5789</v>
      </c>
      <c r="G2121" s="52" t="s">
        <v>5790</v>
      </c>
    </row>
    <row r="2122" customFormat="false" ht="12.75" hidden="false" customHeight="true" outlineLevel="0" collapsed="false">
      <c r="D2122" s="51" t="n">
        <v>48022</v>
      </c>
      <c r="E2122" s="52" t="s">
        <v>5756</v>
      </c>
      <c r="F2122" s="52" t="s">
        <v>5791</v>
      </c>
      <c r="G2122" s="52" t="s">
        <v>5792</v>
      </c>
    </row>
    <row r="2123" customFormat="false" ht="12.75" hidden="false" customHeight="true" outlineLevel="0" collapsed="false">
      <c r="D2123" s="51" t="n">
        <v>48022</v>
      </c>
      <c r="E2123" s="52" t="s">
        <v>5756</v>
      </c>
      <c r="F2123" s="52" t="s">
        <v>5793</v>
      </c>
      <c r="G2123" s="52" t="s">
        <v>5794</v>
      </c>
    </row>
    <row r="2124" customFormat="false" ht="12.75" hidden="false" customHeight="true" outlineLevel="0" collapsed="false">
      <c r="D2124" s="51" t="n">
        <v>48022</v>
      </c>
      <c r="E2124" s="52" t="s">
        <v>5756</v>
      </c>
      <c r="F2124" s="52" t="s">
        <v>5795</v>
      </c>
      <c r="G2124" s="52" t="s">
        <v>5796</v>
      </c>
    </row>
    <row r="2125" customFormat="false" ht="12.75" hidden="false" customHeight="true" outlineLevel="0" collapsed="false">
      <c r="D2125" s="51" t="n">
        <v>48022</v>
      </c>
      <c r="E2125" s="52" t="s">
        <v>5756</v>
      </c>
      <c r="F2125" s="52" t="s">
        <v>5797</v>
      </c>
      <c r="G2125" s="52" t="s">
        <v>5798</v>
      </c>
    </row>
    <row r="2126" customFormat="false" ht="12.75" hidden="false" customHeight="true" outlineLevel="0" collapsed="false">
      <c r="D2126" s="51" t="n">
        <v>48022</v>
      </c>
      <c r="E2126" s="52" t="s">
        <v>5756</v>
      </c>
      <c r="F2126" s="52" t="s">
        <v>5799</v>
      </c>
      <c r="G2126" s="52" t="s">
        <v>5800</v>
      </c>
    </row>
    <row r="2127" customFormat="false" ht="12.75" hidden="false" customHeight="true" outlineLevel="0" collapsed="false">
      <c r="D2127" s="51" t="n">
        <v>48022</v>
      </c>
      <c r="E2127" s="52" t="s">
        <v>5756</v>
      </c>
      <c r="F2127" s="52" t="s">
        <v>5801</v>
      </c>
      <c r="G2127" s="52" t="s">
        <v>5802</v>
      </c>
    </row>
    <row r="2128" customFormat="false" ht="12.75" hidden="false" customHeight="true" outlineLevel="0" collapsed="false">
      <c r="D2128" s="51" t="n">
        <v>48022</v>
      </c>
      <c r="E2128" s="52" t="s">
        <v>5756</v>
      </c>
      <c r="F2128" s="52" t="s">
        <v>5803</v>
      </c>
      <c r="G2128" s="52" t="s">
        <v>5804</v>
      </c>
    </row>
    <row r="2129" customFormat="false" ht="12.75" hidden="false" customHeight="true" outlineLevel="0" collapsed="false">
      <c r="D2129" s="51" t="n">
        <v>48022</v>
      </c>
      <c r="E2129" s="52" t="s">
        <v>5756</v>
      </c>
      <c r="F2129" s="52" t="s">
        <v>5805</v>
      </c>
      <c r="G2129" s="52" t="s">
        <v>5806</v>
      </c>
    </row>
    <row r="2130" customFormat="false" ht="12.75" hidden="false" customHeight="true" outlineLevel="0" collapsed="false">
      <c r="D2130" s="51" t="n">
        <v>48022</v>
      </c>
      <c r="E2130" s="52" t="s">
        <v>5756</v>
      </c>
      <c r="F2130" s="52" t="s">
        <v>5807</v>
      </c>
      <c r="G2130" s="52" t="s">
        <v>5808</v>
      </c>
    </row>
    <row r="2131" customFormat="false" ht="12.75" hidden="false" customHeight="true" outlineLevel="0" collapsed="false">
      <c r="D2131" s="51" t="n">
        <v>48022</v>
      </c>
      <c r="E2131" s="52" t="s">
        <v>5756</v>
      </c>
      <c r="F2131" s="52" t="s">
        <v>5809</v>
      </c>
      <c r="G2131" s="52" t="s">
        <v>5810</v>
      </c>
    </row>
    <row r="2132" customFormat="false" ht="12.75" hidden="false" customHeight="true" outlineLevel="0" collapsed="false">
      <c r="D2132" s="49" t="n">
        <v>48052</v>
      </c>
      <c r="E2132" s="50" t="s">
        <v>1594</v>
      </c>
      <c r="F2132" s="52" t="s">
        <v>5811</v>
      </c>
      <c r="G2132" s="52" t="s">
        <v>5812</v>
      </c>
    </row>
    <row r="2133" customFormat="false" ht="12.75" hidden="false" customHeight="true" outlineLevel="0" collapsed="false">
      <c r="D2133" s="49" t="n">
        <v>48052</v>
      </c>
      <c r="E2133" s="50" t="s">
        <v>1594</v>
      </c>
      <c r="F2133" s="52" t="s">
        <v>5813</v>
      </c>
      <c r="G2133" s="52" t="s">
        <v>5814</v>
      </c>
    </row>
    <row r="2134" customFormat="false" ht="12.75" hidden="false" customHeight="true" outlineLevel="0" collapsed="false">
      <c r="D2134" s="49" t="n">
        <v>48052</v>
      </c>
      <c r="E2134" s="50" t="s">
        <v>1594</v>
      </c>
      <c r="F2134" s="52" t="s">
        <v>5815</v>
      </c>
      <c r="G2134" s="52" t="s">
        <v>5816</v>
      </c>
    </row>
    <row r="2135" customFormat="false" ht="12.75" hidden="false" customHeight="true" outlineLevel="0" collapsed="false">
      <c r="D2135" s="49" t="n">
        <v>48052</v>
      </c>
      <c r="E2135" s="50" t="s">
        <v>1594</v>
      </c>
      <c r="F2135" s="52" t="s">
        <v>5817</v>
      </c>
      <c r="G2135" s="52" t="s">
        <v>5818</v>
      </c>
    </row>
    <row r="2136" customFormat="false" ht="12.75" hidden="false" customHeight="true" outlineLevel="0" collapsed="false">
      <c r="D2136" s="49" t="n">
        <v>48052</v>
      </c>
      <c r="E2136" s="50" t="s">
        <v>1594</v>
      </c>
      <c r="F2136" s="52" t="s">
        <v>5819</v>
      </c>
      <c r="G2136" s="52" t="s">
        <v>5820</v>
      </c>
    </row>
    <row r="2137" customFormat="false" ht="12.75" hidden="false" customHeight="true" outlineLevel="0" collapsed="false">
      <c r="D2137" s="49" t="n">
        <v>48052</v>
      </c>
      <c r="E2137" s="50" t="s">
        <v>1594</v>
      </c>
      <c r="F2137" s="52" t="s">
        <v>5821</v>
      </c>
      <c r="G2137" s="52" t="s">
        <v>5112</v>
      </c>
    </row>
    <row r="2138" customFormat="false" ht="12.75" hidden="false" customHeight="true" outlineLevel="0" collapsed="false">
      <c r="D2138" s="49" t="n">
        <v>48052</v>
      </c>
      <c r="E2138" s="50" t="s">
        <v>1594</v>
      </c>
      <c r="F2138" s="52" t="s">
        <v>5822</v>
      </c>
      <c r="G2138" s="52" t="s">
        <v>5823</v>
      </c>
    </row>
    <row r="2139" customFormat="false" ht="12.75" hidden="false" customHeight="true" outlineLevel="0" collapsed="false">
      <c r="D2139" s="49" t="n">
        <v>48052</v>
      </c>
      <c r="E2139" s="50" t="s">
        <v>1594</v>
      </c>
      <c r="F2139" s="52" t="s">
        <v>5824</v>
      </c>
      <c r="G2139" s="52" t="s">
        <v>5672</v>
      </c>
    </row>
    <row r="2140" customFormat="false" ht="12.75" hidden="false" customHeight="true" outlineLevel="0" collapsed="false">
      <c r="D2140" s="49" t="n">
        <v>48052</v>
      </c>
      <c r="E2140" s="50" t="s">
        <v>1594</v>
      </c>
      <c r="F2140" s="52" t="s">
        <v>5825</v>
      </c>
      <c r="G2140" s="52" t="s">
        <v>5676</v>
      </c>
    </row>
    <row r="2141" customFormat="false" ht="12.75" hidden="false" customHeight="true" outlineLevel="0" collapsed="false">
      <c r="D2141" s="49" t="n">
        <v>48052</v>
      </c>
      <c r="E2141" s="50" t="s">
        <v>1594</v>
      </c>
      <c r="F2141" s="52" t="s">
        <v>5826</v>
      </c>
      <c r="G2141" s="52" t="s">
        <v>5827</v>
      </c>
    </row>
    <row r="2142" customFormat="false" ht="12.75" hidden="false" customHeight="true" outlineLevel="0" collapsed="false">
      <c r="D2142" s="49" t="n">
        <v>48052</v>
      </c>
      <c r="E2142" s="50" t="s">
        <v>1594</v>
      </c>
      <c r="F2142" s="52" t="s">
        <v>5828</v>
      </c>
      <c r="G2142" s="52" t="s">
        <v>5829</v>
      </c>
    </row>
    <row r="2143" customFormat="false" ht="12.75" hidden="false" customHeight="true" outlineLevel="0" collapsed="false">
      <c r="D2143" s="51" t="n">
        <v>53012</v>
      </c>
      <c r="E2143" s="52" t="s">
        <v>5830</v>
      </c>
      <c r="F2143" s="52" t="s">
        <v>5831</v>
      </c>
      <c r="G2143" s="52" t="s">
        <v>5832</v>
      </c>
    </row>
    <row r="2144" customFormat="false" ht="12.75" hidden="false" customHeight="true" outlineLevel="0" collapsed="false">
      <c r="D2144" s="51" t="n">
        <v>53012</v>
      </c>
      <c r="E2144" s="52" t="s">
        <v>5830</v>
      </c>
      <c r="F2144" s="52" t="s">
        <v>5833</v>
      </c>
      <c r="G2144" s="52" t="s">
        <v>5834</v>
      </c>
    </row>
    <row r="2145" customFormat="false" ht="12.75" hidden="false" customHeight="true" outlineLevel="0" collapsed="false">
      <c r="D2145" s="51" t="n">
        <v>53012</v>
      </c>
      <c r="E2145" s="52" t="s">
        <v>5830</v>
      </c>
      <c r="F2145" s="52" t="s">
        <v>5835</v>
      </c>
      <c r="G2145" s="52" t="s">
        <v>5836</v>
      </c>
    </row>
    <row r="2146" customFormat="false" ht="12.75" hidden="false" customHeight="true" outlineLevel="0" collapsed="false">
      <c r="D2146" s="51" t="n">
        <v>53012</v>
      </c>
      <c r="E2146" s="52" t="s">
        <v>5830</v>
      </c>
      <c r="F2146" s="52" t="s">
        <v>5837</v>
      </c>
      <c r="G2146" s="52" t="s">
        <v>5838</v>
      </c>
    </row>
    <row r="2147" customFormat="false" ht="12.75" hidden="false" customHeight="true" outlineLevel="0" collapsed="false">
      <c r="D2147" s="51" t="n">
        <v>53012</v>
      </c>
      <c r="E2147" s="52" t="s">
        <v>5830</v>
      </c>
      <c r="F2147" s="52" t="s">
        <v>5839</v>
      </c>
      <c r="G2147" s="52" t="s">
        <v>5840</v>
      </c>
    </row>
    <row r="2148" customFormat="false" ht="12.75" hidden="false" customHeight="true" outlineLevel="0" collapsed="false">
      <c r="D2148" s="51" t="n">
        <v>53012</v>
      </c>
      <c r="E2148" s="52" t="s">
        <v>5830</v>
      </c>
      <c r="F2148" s="52" t="s">
        <v>5841</v>
      </c>
      <c r="G2148" s="52" t="s">
        <v>5842</v>
      </c>
    </row>
    <row r="2149" customFormat="false" ht="12.75" hidden="false" customHeight="true" outlineLevel="0" collapsed="false">
      <c r="D2149" s="51" t="n">
        <v>53012</v>
      </c>
      <c r="E2149" s="52" t="s">
        <v>5830</v>
      </c>
      <c r="F2149" s="52" t="s">
        <v>5843</v>
      </c>
      <c r="G2149" s="52" t="s">
        <v>5844</v>
      </c>
    </row>
    <row r="2150" customFormat="false" ht="12.75" hidden="false" customHeight="true" outlineLevel="0" collapsed="false">
      <c r="D2150" s="51" t="n">
        <v>50016</v>
      </c>
      <c r="E2150" s="52" t="s">
        <v>5845</v>
      </c>
      <c r="F2150" s="52" t="s">
        <v>5846</v>
      </c>
      <c r="G2150" s="52" t="s">
        <v>5847</v>
      </c>
    </row>
    <row r="2151" customFormat="false" ht="12.75" hidden="false" customHeight="true" outlineLevel="0" collapsed="false">
      <c r="D2151" s="51" t="n">
        <v>50016</v>
      </c>
      <c r="E2151" s="52" t="s">
        <v>5845</v>
      </c>
      <c r="F2151" s="52" t="s">
        <v>5848</v>
      </c>
      <c r="G2151" s="52" t="s">
        <v>5849</v>
      </c>
    </row>
    <row r="2152" customFormat="false" ht="12.75" hidden="false" customHeight="true" outlineLevel="0" collapsed="false">
      <c r="D2152" s="51" t="n">
        <v>50016</v>
      </c>
      <c r="E2152" s="52" t="s">
        <v>5845</v>
      </c>
      <c r="F2152" s="52" t="s">
        <v>5850</v>
      </c>
      <c r="G2152" s="52" t="s">
        <v>5851</v>
      </c>
    </row>
    <row r="2153" customFormat="false" ht="12.75" hidden="false" customHeight="true" outlineLevel="0" collapsed="false">
      <c r="D2153" s="51" t="n">
        <v>50016</v>
      </c>
      <c r="E2153" s="52" t="s">
        <v>5845</v>
      </c>
      <c r="F2153" s="52" t="s">
        <v>5852</v>
      </c>
      <c r="G2153" s="52" t="s">
        <v>5853</v>
      </c>
    </row>
    <row r="2154" customFormat="false" ht="12.75" hidden="false" customHeight="true" outlineLevel="0" collapsed="false">
      <c r="D2154" s="51" t="n">
        <v>50016</v>
      </c>
      <c r="E2154" s="52" t="s">
        <v>5845</v>
      </c>
      <c r="F2154" s="52" t="s">
        <v>5854</v>
      </c>
      <c r="G2154" s="52" t="s">
        <v>5855</v>
      </c>
    </row>
    <row r="2155" customFormat="false" ht="12.75" hidden="false" customHeight="true" outlineLevel="0" collapsed="false">
      <c r="D2155" s="51" t="n">
        <v>47005</v>
      </c>
      <c r="E2155" s="52" t="s">
        <v>5856</v>
      </c>
      <c r="F2155" s="52" t="s">
        <v>5857</v>
      </c>
      <c r="G2155" s="52" t="s">
        <v>5858</v>
      </c>
    </row>
    <row r="2156" customFormat="false" ht="12.75" hidden="false" customHeight="true" outlineLevel="0" collapsed="false">
      <c r="D2156" s="51" t="n">
        <v>47005</v>
      </c>
      <c r="E2156" s="52" t="s">
        <v>5856</v>
      </c>
      <c r="F2156" s="52" t="s">
        <v>5859</v>
      </c>
      <c r="G2156" s="52" t="s">
        <v>5860</v>
      </c>
    </row>
    <row r="2157" customFormat="false" ht="12.75" hidden="false" customHeight="true" outlineLevel="0" collapsed="false">
      <c r="D2157" s="51" t="n">
        <v>47005</v>
      </c>
      <c r="E2157" s="52" t="s">
        <v>5856</v>
      </c>
      <c r="F2157" s="52" t="s">
        <v>5861</v>
      </c>
      <c r="G2157" s="52" t="s">
        <v>5862</v>
      </c>
    </row>
    <row r="2158" customFormat="false" ht="12.75" hidden="false" customHeight="true" outlineLevel="0" collapsed="false">
      <c r="D2158" s="51" t="n">
        <v>47005</v>
      </c>
      <c r="E2158" s="52" t="s">
        <v>5856</v>
      </c>
      <c r="F2158" s="52" t="s">
        <v>5863</v>
      </c>
      <c r="G2158" s="52" t="s">
        <v>5864</v>
      </c>
    </row>
    <row r="2159" customFormat="false" ht="12.75" hidden="false" customHeight="true" outlineLevel="0" collapsed="false">
      <c r="D2159" s="51" t="n">
        <v>47005</v>
      </c>
      <c r="E2159" s="52" t="s">
        <v>5856</v>
      </c>
      <c r="F2159" s="52" t="s">
        <v>5865</v>
      </c>
      <c r="G2159" s="52" t="s">
        <v>5866</v>
      </c>
    </row>
    <row r="2160" customFormat="false" ht="12.75" hidden="false" customHeight="true" outlineLevel="0" collapsed="false">
      <c r="D2160" s="51" t="n">
        <v>47005</v>
      </c>
      <c r="E2160" s="52" t="s">
        <v>5856</v>
      </c>
      <c r="F2160" s="52" t="s">
        <v>5867</v>
      </c>
      <c r="G2160" s="52" t="s">
        <v>5868</v>
      </c>
    </row>
    <row r="2161" customFormat="false" ht="12.75" hidden="false" customHeight="true" outlineLevel="0" collapsed="false">
      <c r="D2161" s="51" t="n">
        <v>47005</v>
      </c>
      <c r="E2161" s="52" t="s">
        <v>5856</v>
      </c>
      <c r="F2161" s="52" t="s">
        <v>5869</v>
      </c>
      <c r="G2161" s="52" t="s">
        <v>2862</v>
      </c>
    </row>
    <row r="2162" customFormat="false" ht="12.75" hidden="false" customHeight="true" outlineLevel="0" collapsed="false">
      <c r="D2162" s="51" t="n">
        <v>47005</v>
      </c>
      <c r="E2162" s="52" t="s">
        <v>5856</v>
      </c>
      <c r="F2162" s="52" t="s">
        <v>5870</v>
      </c>
      <c r="G2162" s="52" t="s">
        <v>5871</v>
      </c>
    </row>
    <row r="2163" customFormat="false" ht="12.75" hidden="false" customHeight="true" outlineLevel="0" collapsed="false">
      <c r="D2163" s="51" t="n">
        <v>47005</v>
      </c>
      <c r="E2163" s="52" t="s">
        <v>5856</v>
      </c>
      <c r="F2163" s="52" t="s">
        <v>5872</v>
      </c>
      <c r="G2163" s="52" t="s">
        <v>5873</v>
      </c>
    </row>
    <row r="2164" customFormat="false" ht="12.75" hidden="false" customHeight="true" outlineLevel="0" collapsed="false">
      <c r="D2164" s="51" t="n">
        <v>47005</v>
      </c>
      <c r="E2164" s="52" t="s">
        <v>5856</v>
      </c>
      <c r="F2164" s="52" t="s">
        <v>5874</v>
      </c>
      <c r="G2164" s="52" t="s">
        <v>5875</v>
      </c>
    </row>
    <row r="2165" customFormat="false" ht="12.75" hidden="false" customHeight="true" outlineLevel="0" collapsed="false">
      <c r="D2165" s="51" t="n">
        <v>47005</v>
      </c>
      <c r="E2165" s="52" t="s">
        <v>5856</v>
      </c>
      <c r="F2165" s="52" t="s">
        <v>5876</v>
      </c>
      <c r="G2165" s="52" t="s">
        <v>5877</v>
      </c>
    </row>
    <row r="2166" customFormat="false" ht="12.75" hidden="false" customHeight="true" outlineLevel="0" collapsed="false">
      <c r="D2166" s="51" t="n">
        <v>47005</v>
      </c>
      <c r="E2166" s="52" t="s">
        <v>5856</v>
      </c>
      <c r="F2166" s="52" t="s">
        <v>5878</v>
      </c>
      <c r="G2166" s="52" t="s">
        <v>5879</v>
      </c>
    </row>
    <row r="2167" customFormat="false" ht="12.75" hidden="false" customHeight="true" outlineLevel="0" collapsed="false">
      <c r="D2167" s="51" t="n">
        <v>47005</v>
      </c>
      <c r="E2167" s="52" t="s">
        <v>5856</v>
      </c>
      <c r="F2167" s="52" t="s">
        <v>5880</v>
      </c>
      <c r="G2167" s="52" t="s">
        <v>5881</v>
      </c>
    </row>
    <row r="2168" customFormat="false" ht="12.75" hidden="false" customHeight="true" outlineLevel="0" collapsed="false">
      <c r="D2168" s="51" t="n">
        <v>47005</v>
      </c>
      <c r="E2168" s="52" t="s">
        <v>5856</v>
      </c>
      <c r="F2168" s="52" t="s">
        <v>5882</v>
      </c>
      <c r="G2168" s="52" t="s">
        <v>5883</v>
      </c>
    </row>
    <row r="2169" customFormat="false" ht="12.75" hidden="false" customHeight="true" outlineLevel="0" collapsed="false">
      <c r="D2169" s="51" t="n">
        <v>47005</v>
      </c>
      <c r="E2169" s="52" t="s">
        <v>5856</v>
      </c>
      <c r="F2169" s="52" t="s">
        <v>5884</v>
      </c>
      <c r="G2169" s="52" t="s">
        <v>3212</v>
      </c>
    </row>
    <row r="2170" customFormat="false" ht="12.75" hidden="false" customHeight="true" outlineLevel="0" collapsed="false">
      <c r="D2170" s="51" t="n">
        <v>47005</v>
      </c>
      <c r="E2170" s="52" t="s">
        <v>5856</v>
      </c>
      <c r="F2170" s="52" t="s">
        <v>5885</v>
      </c>
      <c r="G2170" s="52" t="s">
        <v>5886</v>
      </c>
    </row>
    <row r="2171" customFormat="false" ht="12.75" hidden="false" customHeight="true" outlineLevel="0" collapsed="false">
      <c r="D2171" s="51" t="n">
        <v>47005</v>
      </c>
      <c r="E2171" s="52" t="s">
        <v>5856</v>
      </c>
      <c r="F2171" s="52" t="s">
        <v>5887</v>
      </c>
      <c r="G2171" s="52" t="s">
        <v>5888</v>
      </c>
    </row>
    <row r="2172" customFormat="false" ht="12.75" hidden="false" customHeight="true" outlineLevel="0" collapsed="false">
      <c r="D2172" s="51" t="n">
        <v>47005</v>
      </c>
      <c r="E2172" s="52" t="s">
        <v>5856</v>
      </c>
      <c r="F2172" s="52" t="s">
        <v>5889</v>
      </c>
      <c r="G2172" s="52" t="s">
        <v>5890</v>
      </c>
    </row>
    <row r="2173" customFormat="false" ht="12.75" hidden="false" customHeight="true" outlineLevel="0" collapsed="false">
      <c r="D2173" s="51" t="n">
        <v>47005</v>
      </c>
      <c r="E2173" s="52" t="s">
        <v>5856</v>
      </c>
      <c r="F2173" s="52" t="s">
        <v>5891</v>
      </c>
      <c r="G2173" s="52" t="s">
        <v>5892</v>
      </c>
    </row>
    <row r="2174" customFormat="false" ht="12.75" hidden="false" customHeight="true" outlineLevel="0" collapsed="false">
      <c r="D2174" s="51" t="n">
        <v>47005</v>
      </c>
      <c r="E2174" s="52" t="s">
        <v>5856</v>
      </c>
      <c r="F2174" s="52" t="s">
        <v>5893</v>
      </c>
      <c r="G2174" s="52" t="s">
        <v>5894</v>
      </c>
    </row>
    <row r="2175" customFormat="false" ht="12.75" hidden="false" customHeight="true" outlineLevel="0" collapsed="false">
      <c r="D2175" s="51" t="n">
        <v>47006</v>
      </c>
      <c r="E2175" s="52" t="s">
        <v>5895</v>
      </c>
      <c r="F2175" s="52" t="s">
        <v>5896</v>
      </c>
      <c r="G2175" s="52" t="s">
        <v>5897</v>
      </c>
    </row>
    <row r="2176" customFormat="false" ht="12.75" hidden="false" customHeight="true" outlineLevel="0" collapsed="false">
      <c r="D2176" s="51" t="n">
        <v>47006</v>
      </c>
      <c r="E2176" s="52" t="s">
        <v>5895</v>
      </c>
      <c r="F2176" s="52" t="s">
        <v>5898</v>
      </c>
      <c r="G2176" s="52" t="s">
        <v>5899</v>
      </c>
    </row>
    <row r="2177" customFormat="false" ht="12.75" hidden="false" customHeight="true" outlineLevel="0" collapsed="false">
      <c r="D2177" s="51" t="n">
        <v>47006</v>
      </c>
      <c r="E2177" s="52" t="s">
        <v>5895</v>
      </c>
      <c r="F2177" s="52" t="s">
        <v>5900</v>
      </c>
      <c r="G2177" s="52" t="s">
        <v>5901</v>
      </c>
    </row>
    <row r="2178" customFormat="false" ht="12.75" hidden="false" customHeight="true" outlineLevel="0" collapsed="false">
      <c r="D2178" s="51" t="n">
        <v>47006</v>
      </c>
      <c r="E2178" s="52" t="s">
        <v>5895</v>
      </c>
      <c r="F2178" s="52" t="s">
        <v>5902</v>
      </c>
      <c r="G2178" s="52" t="s">
        <v>5903</v>
      </c>
    </row>
    <row r="2179" customFormat="false" ht="12.75" hidden="false" customHeight="true" outlineLevel="0" collapsed="false">
      <c r="D2179" s="51" t="n">
        <v>47006</v>
      </c>
      <c r="E2179" s="52" t="s">
        <v>5895</v>
      </c>
      <c r="F2179" s="52" t="s">
        <v>5904</v>
      </c>
      <c r="G2179" s="52" t="s">
        <v>5905</v>
      </c>
    </row>
    <row r="2180" customFormat="false" ht="12.75" hidden="false" customHeight="true" outlineLevel="0" collapsed="false">
      <c r="D2180" s="51" t="n">
        <v>47006</v>
      </c>
      <c r="E2180" s="52" t="s">
        <v>5895</v>
      </c>
      <c r="F2180" s="52" t="s">
        <v>5906</v>
      </c>
      <c r="G2180" s="52" t="s">
        <v>5907</v>
      </c>
    </row>
    <row r="2181" customFormat="false" ht="12.75" hidden="false" customHeight="true" outlineLevel="0" collapsed="false">
      <c r="D2181" s="51" t="n">
        <v>47006</v>
      </c>
      <c r="E2181" s="52" t="s">
        <v>5895</v>
      </c>
      <c r="F2181" s="52" t="s">
        <v>5908</v>
      </c>
      <c r="G2181" s="52" t="s">
        <v>4080</v>
      </c>
    </row>
    <row r="2182" customFormat="false" ht="12.75" hidden="false" customHeight="true" outlineLevel="0" collapsed="false">
      <c r="D2182" s="51" t="n">
        <v>47006</v>
      </c>
      <c r="E2182" s="52" t="s">
        <v>5895</v>
      </c>
      <c r="F2182" s="52" t="s">
        <v>5909</v>
      </c>
      <c r="G2182" s="52" t="s">
        <v>5910</v>
      </c>
    </row>
    <row r="2183" customFormat="false" ht="12.75" hidden="false" customHeight="true" outlineLevel="0" collapsed="false">
      <c r="D2183" s="51" t="n">
        <v>47006</v>
      </c>
      <c r="E2183" s="52" t="s">
        <v>5895</v>
      </c>
      <c r="F2183" s="52" t="s">
        <v>5911</v>
      </c>
      <c r="G2183" s="52" t="s">
        <v>5912</v>
      </c>
    </row>
    <row r="2184" customFormat="false" ht="12.75" hidden="false" customHeight="true" outlineLevel="0" collapsed="false">
      <c r="D2184" s="51" t="n">
        <v>47006</v>
      </c>
      <c r="E2184" s="52" t="s">
        <v>5895</v>
      </c>
      <c r="F2184" s="52" t="s">
        <v>5913</v>
      </c>
      <c r="G2184" s="52" t="s">
        <v>5914</v>
      </c>
    </row>
    <row r="2185" customFormat="false" ht="12.75" hidden="false" customHeight="true" outlineLevel="0" collapsed="false">
      <c r="D2185" s="51" t="n">
        <v>47006</v>
      </c>
      <c r="E2185" s="52" t="s">
        <v>5895</v>
      </c>
      <c r="F2185" s="52" t="s">
        <v>5915</v>
      </c>
      <c r="G2185" s="52" t="s">
        <v>5916</v>
      </c>
    </row>
    <row r="2186" customFormat="false" ht="12.75" hidden="false" customHeight="true" outlineLevel="0" collapsed="false">
      <c r="D2186" s="51" t="n">
        <v>47006</v>
      </c>
      <c r="E2186" s="52" t="s">
        <v>5895</v>
      </c>
      <c r="F2186" s="52" t="s">
        <v>5917</v>
      </c>
      <c r="G2186" s="52" t="s">
        <v>2549</v>
      </c>
    </row>
    <row r="2187" customFormat="false" ht="12.75" hidden="false" customHeight="true" outlineLevel="0" collapsed="false">
      <c r="D2187" s="51" t="n">
        <v>47006</v>
      </c>
      <c r="E2187" s="52" t="s">
        <v>5895</v>
      </c>
      <c r="F2187" s="52" t="s">
        <v>5918</v>
      </c>
      <c r="G2187" s="52" t="s">
        <v>5919</v>
      </c>
    </row>
    <row r="2188" customFormat="false" ht="12.75" hidden="false" customHeight="true" outlineLevel="0" collapsed="false">
      <c r="D2188" s="51" t="n">
        <v>47006</v>
      </c>
      <c r="E2188" s="52" t="s">
        <v>5895</v>
      </c>
      <c r="F2188" s="52" t="s">
        <v>5920</v>
      </c>
      <c r="G2188" s="52" t="s">
        <v>5921</v>
      </c>
    </row>
    <row r="2189" customFormat="false" ht="12.75" hidden="false" customHeight="true" outlineLevel="0" collapsed="false">
      <c r="D2189" s="51" t="n">
        <v>47006</v>
      </c>
      <c r="E2189" s="52" t="s">
        <v>5895</v>
      </c>
      <c r="F2189" s="52" t="s">
        <v>5922</v>
      </c>
      <c r="G2189" s="52" t="s">
        <v>5923</v>
      </c>
    </row>
    <row r="2190" customFormat="false" ht="12.75" hidden="false" customHeight="true" outlineLevel="0" collapsed="false">
      <c r="D2190" s="51" t="n">
        <v>47006</v>
      </c>
      <c r="E2190" s="52" t="s">
        <v>5895</v>
      </c>
      <c r="F2190" s="52" t="s">
        <v>5924</v>
      </c>
      <c r="G2190" s="52" t="s">
        <v>5925</v>
      </c>
    </row>
    <row r="2191" customFormat="false" ht="12.75" hidden="false" customHeight="true" outlineLevel="0" collapsed="false">
      <c r="D2191" s="49" t="n">
        <v>50040</v>
      </c>
      <c r="E2191" s="50" t="s">
        <v>1449</v>
      </c>
      <c r="F2191" s="52" t="s">
        <v>5926</v>
      </c>
      <c r="G2191" s="52" t="s">
        <v>5927</v>
      </c>
    </row>
    <row r="2192" customFormat="false" ht="12.75" hidden="false" customHeight="true" outlineLevel="0" collapsed="false">
      <c r="D2192" s="49" t="n">
        <v>50040</v>
      </c>
      <c r="E2192" s="50" t="s">
        <v>1449</v>
      </c>
      <c r="F2192" s="52" t="s">
        <v>5928</v>
      </c>
      <c r="G2192" s="52" t="s">
        <v>5929</v>
      </c>
    </row>
    <row r="2193" customFormat="false" ht="12.75" hidden="false" customHeight="true" outlineLevel="0" collapsed="false">
      <c r="D2193" s="49" t="n">
        <v>50040</v>
      </c>
      <c r="E2193" s="50" t="s">
        <v>1449</v>
      </c>
      <c r="F2193" s="52" t="s">
        <v>5930</v>
      </c>
      <c r="G2193" s="52" t="s">
        <v>5931</v>
      </c>
    </row>
    <row r="2194" customFormat="false" ht="12.75" hidden="false" customHeight="true" outlineLevel="0" collapsed="false">
      <c r="D2194" s="49" t="n">
        <v>50040</v>
      </c>
      <c r="E2194" s="50" t="s">
        <v>1449</v>
      </c>
      <c r="F2194" s="52" t="s">
        <v>5932</v>
      </c>
      <c r="G2194" s="52" t="s">
        <v>5933</v>
      </c>
    </row>
    <row r="2195" customFormat="false" ht="12.75" hidden="false" customHeight="true" outlineLevel="0" collapsed="false">
      <c r="D2195" s="49" t="n">
        <v>50040</v>
      </c>
      <c r="E2195" s="50" t="s">
        <v>1449</v>
      </c>
      <c r="F2195" s="52" t="s">
        <v>5934</v>
      </c>
      <c r="G2195" s="52" t="s">
        <v>1990</v>
      </c>
    </row>
    <row r="2196" customFormat="false" ht="12.75" hidden="false" customHeight="true" outlineLevel="0" collapsed="false">
      <c r="D2196" s="49" t="n">
        <v>50040</v>
      </c>
      <c r="E2196" s="50" t="s">
        <v>1449</v>
      </c>
      <c r="F2196" s="52" t="s">
        <v>5935</v>
      </c>
      <c r="G2196" s="52" t="s">
        <v>5936</v>
      </c>
    </row>
    <row r="2197" customFormat="false" ht="12.75" hidden="false" customHeight="true" outlineLevel="0" collapsed="false">
      <c r="D2197" s="49" t="n">
        <v>50040</v>
      </c>
      <c r="E2197" s="50" t="s">
        <v>1449</v>
      </c>
      <c r="F2197" s="52" t="s">
        <v>5937</v>
      </c>
      <c r="G2197" s="52" t="s">
        <v>5938</v>
      </c>
    </row>
    <row r="2198" customFormat="false" ht="12.75" hidden="false" customHeight="true" outlineLevel="0" collapsed="false">
      <c r="D2198" s="49" t="n">
        <v>50040</v>
      </c>
      <c r="E2198" s="50" t="s">
        <v>1449</v>
      </c>
      <c r="F2198" s="52" t="s">
        <v>5939</v>
      </c>
      <c r="G2198" s="52" t="s">
        <v>5940</v>
      </c>
    </row>
    <row r="2199" customFormat="false" ht="12.75" hidden="false" customHeight="true" outlineLevel="0" collapsed="false">
      <c r="D2199" s="49" t="n">
        <v>50040</v>
      </c>
      <c r="E2199" s="50" t="s">
        <v>1449</v>
      </c>
      <c r="F2199" s="52" t="s">
        <v>5941</v>
      </c>
      <c r="G2199" s="52" t="s">
        <v>5942</v>
      </c>
    </row>
    <row r="2200" customFormat="false" ht="12.75" hidden="false" customHeight="true" outlineLevel="0" collapsed="false">
      <c r="D2200" s="49" t="n">
        <v>50040</v>
      </c>
      <c r="E2200" s="50" t="s">
        <v>1449</v>
      </c>
      <c r="F2200" s="52" t="s">
        <v>5943</v>
      </c>
      <c r="G2200" s="52" t="s">
        <v>5944</v>
      </c>
    </row>
    <row r="2201" customFormat="false" ht="12.75" hidden="false" customHeight="true" outlineLevel="0" collapsed="false">
      <c r="D2201" s="49" t="n">
        <v>50040</v>
      </c>
      <c r="E2201" s="50" t="s">
        <v>1449</v>
      </c>
      <c r="F2201" s="52" t="s">
        <v>5945</v>
      </c>
      <c r="G2201" s="52" t="s">
        <v>5946</v>
      </c>
    </row>
    <row r="2202" customFormat="false" ht="12.75" hidden="false" customHeight="true" outlineLevel="0" collapsed="false">
      <c r="D2202" s="49" t="n">
        <v>50040</v>
      </c>
      <c r="E2202" s="50" t="s">
        <v>1449</v>
      </c>
      <c r="F2202" s="52" t="s">
        <v>5947</v>
      </c>
      <c r="G2202" s="52" t="s">
        <v>5948</v>
      </c>
    </row>
    <row r="2203" customFormat="false" ht="12.75" hidden="false" customHeight="true" outlineLevel="0" collapsed="false">
      <c r="D2203" s="49" t="n">
        <v>50040</v>
      </c>
      <c r="E2203" s="50" t="s">
        <v>1449</v>
      </c>
      <c r="F2203" s="52" t="s">
        <v>5949</v>
      </c>
      <c r="G2203" s="52" t="s">
        <v>5950</v>
      </c>
    </row>
    <row r="2204" customFormat="false" ht="12.75" hidden="false" customHeight="true" outlineLevel="0" collapsed="false">
      <c r="D2204" s="49" t="n">
        <v>50040</v>
      </c>
      <c r="E2204" s="50" t="s">
        <v>1449</v>
      </c>
      <c r="F2204" s="52" t="s">
        <v>5951</v>
      </c>
      <c r="G2204" s="52" t="s">
        <v>5952</v>
      </c>
    </row>
    <row r="2205" customFormat="false" ht="12.75" hidden="false" customHeight="true" outlineLevel="0" collapsed="false">
      <c r="D2205" s="49" t="n">
        <v>50040</v>
      </c>
      <c r="E2205" s="50" t="s">
        <v>1449</v>
      </c>
      <c r="F2205" s="52" t="s">
        <v>5953</v>
      </c>
      <c r="G2205" s="52" t="s">
        <v>5954</v>
      </c>
    </row>
    <row r="2206" customFormat="false" ht="12.75" hidden="false" customHeight="true" outlineLevel="0" collapsed="false">
      <c r="D2206" s="49" t="n">
        <v>50040</v>
      </c>
      <c r="E2206" s="50" t="s">
        <v>1449</v>
      </c>
      <c r="F2206" s="52" t="s">
        <v>5955</v>
      </c>
      <c r="G2206" s="52" t="s">
        <v>2451</v>
      </c>
    </row>
    <row r="2207" customFormat="false" ht="12.75" hidden="false" customHeight="true" outlineLevel="0" collapsed="false">
      <c r="D2207" s="49" t="n">
        <v>50040</v>
      </c>
      <c r="E2207" s="50" t="s">
        <v>1449</v>
      </c>
      <c r="F2207" s="52" t="s">
        <v>5956</v>
      </c>
      <c r="G2207" s="52" t="s">
        <v>4144</v>
      </c>
    </row>
    <row r="2208" customFormat="false" ht="12.75" hidden="false" customHeight="true" outlineLevel="0" collapsed="false">
      <c r="D2208" s="49" t="n">
        <v>50040</v>
      </c>
      <c r="E2208" s="50" t="s">
        <v>1449</v>
      </c>
      <c r="F2208" s="52" t="s">
        <v>5957</v>
      </c>
      <c r="G2208" s="52" t="s">
        <v>5958</v>
      </c>
    </row>
    <row r="2209" customFormat="false" ht="12.75" hidden="false" customHeight="true" outlineLevel="0" collapsed="false">
      <c r="D2209" s="49" t="n">
        <v>50040</v>
      </c>
      <c r="E2209" s="50" t="s">
        <v>1449</v>
      </c>
      <c r="F2209" s="52" t="s">
        <v>5959</v>
      </c>
      <c r="G2209" s="52" t="s">
        <v>5960</v>
      </c>
    </row>
    <row r="2210" customFormat="false" ht="12.75" hidden="false" customHeight="true" outlineLevel="0" collapsed="false">
      <c r="D2210" s="51" t="n">
        <v>48024</v>
      </c>
      <c r="E2210" s="52" t="s">
        <v>5961</v>
      </c>
      <c r="F2210" s="52" t="s">
        <v>5962</v>
      </c>
      <c r="G2210" s="52" t="s">
        <v>5963</v>
      </c>
    </row>
    <row r="2211" customFormat="false" ht="12.75" hidden="false" customHeight="true" outlineLevel="0" collapsed="false">
      <c r="D2211" s="51" t="n">
        <v>48024</v>
      </c>
      <c r="E2211" s="52" t="s">
        <v>5961</v>
      </c>
      <c r="F2211" s="52" t="s">
        <v>5964</v>
      </c>
      <c r="G2211" s="52" t="s">
        <v>5965</v>
      </c>
    </row>
    <row r="2212" customFormat="false" ht="12.75" hidden="false" customHeight="true" outlineLevel="0" collapsed="false">
      <c r="D2212" s="51" t="n">
        <v>48024</v>
      </c>
      <c r="E2212" s="52" t="s">
        <v>5961</v>
      </c>
      <c r="F2212" s="52" t="s">
        <v>5966</v>
      </c>
      <c r="G2212" s="52" t="s">
        <v>5967</v>
      </c>
    </row>
    <row r="2213" customFormat="false" ht="12.75" hidden="false" customHeight="true" outlineLevel="0" collapsed="false">
      <c r="D2213" s="51" t="n">
        <v>48024</v>
      </c>
      <c r="E2213" s="52" t="s">
        <v>5961</v>
      </c>
      <c r="F2213" s="52" t="s">
        <v>5968</v>
      </c>
      <c r="G2213" s="52" t="s">
        <v>2089</v>
      </c>
    </row>
    <row r="2214" customFormat="false" ht="12.75" hidden="false" customHeight="true" outlineLevel="0" collapsed="false">
      <c r="D2214" s="51" t="n">
        <v>48024</v>
      </c>
      <c r="E2214" s="52" t="s">
        <v>5961</v>
      </c>
      <c r="F2214" s="52" t="s">
        <v>5969</v>
      </c>
      <c r="G2214" s="52" t="s">
        <v>5970</v>
      </c>
    </row>
    <row r="2215" customFormat="false" ht="12.75" hidden="false" customHeight="true" outlineLevel="0" collapsed="false">
      <c r="D2215" s="51" t="n">
        <v>48024</v>
      </c>
      <c r="E2215" s="52" t="s">
        <v>5961</v>
      </c>
      <c r="F2215" s="52" t="s">
        <v>5971</v>
      </c>
      <c r="G2215" s="52" t="s">
        <v>5972</v>
      </c>
    </row>
    <row r="2216" customFormat="false" ht="12.75" hidden="false" customHeight="true" outlineLevel="0" collapsed="false">
      <c r="D2216" s="51" t="n">
        <v>48024</v>
      </c>
      <c r="E2216" s="52" t="s">
        <v>5961</v>
      </c>
      <c r="F2216" s="52" t="s">
        <v>5973</v>
      </c>
      <c r="G2216" s="52" t="s">
        <v>5974</v>
      </c>
    </row>
    <row r="2217" customFormat="false" ht="12.75" hidden="false" customHeight="true" outlineLevel="0" collapsed="false">
      <c r="D2217" s="51" t="n">
        <v>48024</v>
      </c>
      <c r="E2217" s="52" t="s">
        <v>5961</v>
      </c>
      <c r="F2217" s="52" t="s">
        <v>5975</v>
      </c>
      <c r="G2217" s="52" t="s">
        <v>5976</v>
      </c>
    </row>
    <row r="2218" customFormat="false" ht="12.75" hidden="false" customHeight="true" outlineLevel="0" collapsed="false">
      <c r="D2218" s="51" t="n">
        <v>48024</v>
      </c>
      <c r="E2218" s="52" t="s">
        <v>5961</v>
      </c>
      <c r="F2218" s="52" t="s">
        <v>5977</v>
      </c>
      <c r="G2218" s="52" t="s">
        <v>5978</v>
      </c>
    </row>
    <row r="2219" customFormat="false" ht="12.75" hidden="false" customHeight="true" outlineLevel="0" collapsed="false">
      <c r="D2219" s="51" t="n">
        <v>48024</v>
      </c>
      <c r="E2219" s="52" t="s">
        <v>5961</v>
      </c>
      <c r="F2219" s="52" t="s">
        <v>5979</v>
      </c>
      <c r="G2219" s="52" t="s">
        <v>5980</v>
      </c>
    </row>
    <row r="2220" customFormat="false" ht="12.75" hidden="false" customHeight="true" outlineLevel="0" collapsed="false">
      <c r="D2220" s="51" t="n">
        <v>48024</v>
      </c>
      <c r="E2220" s="52" t="s">
        <v>5961</v>
      </c>
      <c r="F2220" s="52" t="s">
        <v>5981</v>
      </c>
      <c r="G2220" s="52" t="s">
        <v>5982</v>
      </c>
    </row>
    <row r="2221" customFormat="false" ht="12.75" hidden="false" customHeight="true" outlineLevel="0" collapsed="false">
      <c r="D2221" s="51" t="n">
        <v>48024</v>
      </c>
      <c r="E2221" s="52" t="s">
        <v>5961</v>
      </c>
      <c r="F2221" s="52" t="s">
        <v>5983</v>
      </c>
      <c r="G2221" s="52" t="s">
        <v>5984</v>
      </c>
    </row>
    <row r="2222" customFormat="false" ht="12.75" hidden="false" customHeight="true" outlineLevel="0" collapsed="false">
      <c r="D2222" s="51" t="n">
        <v>48024</v>
      </c>
      <c r="E2222" s="52" t="s">
        <v>5961</v>
      </c>
      <c r="F2222" s="52" t="s">
        <v>5985</v>
      </c>
      <c r="G2222" s="52" t="s">
        <v>5986</v>
      </c>
    </row>
    <row r="2223" customFormat="false" ht="12.75" hidden="false" customHeight="true" outlineLevel="0" collapsed="false">
      <c r="D2223" s="51" t="n">
        <v>48024</v>
      </c>
      <c r="E2223" s="52" t="s">
        <v>5961</v>
      </c>
      <c r="F2223" s="52" t="s">
        <v>5987</v>
      </c>
      <c r="G2223" s="52" t="s">
        <v>5988</v>
      </c>
    </row>
    <row r="2224" customFormat="false" ht="12.75" hidden="false" customHeight="true" outlineLevel="0" collapsed="false">
      <c r="D2224" s="51" t="n">
        <v>48024</v>
      </c>
      <c r="E2224" s="52" t="s">
        <v>5961</v>
      </c>
      <c r="F2224" s="52" t="s">
        <v>5989</v>
      </c>
      <c r="G2224" s="52" t="s">
        <v>2451</v>
      </c>
    </row>
    <row r="2225" customFormat="false" ht="12.75" hidden="false" customHeight="true" outlineLevel="0" collapsed="false">
      <c r="D2225" s="51" t="n">
        <v>48024</v>
      </c>
      <c r="E2225" s="52" t="s">
        <v>5961</v>
      </c>
      <c r="F2225" s="52" t="s">
        <v>5990</v>
      </c>
      <c r="G2225" s="52" t="s">
        <v>5991</v>
      </c>
    </row>
    <row r="2226" customFormat="false" ht="12.75" hidden="false" customHeight="true" outlineLevel="0" collapsed="false">
      <c r="D2226" s="51" t="n">
        <v>48024</v>
      </c>
      <c r="E2226" s="52" t="s">
        <v>5961</v>
      </c>
      <c r="F2226" s="52" t="s">
        <v>5992</v>
      </c>
      <c r="G2226" s="52" t="s">
        <v>5993</v>
      </c>
    </row>
    <row r="2227" customFormat="false" ht="12.75" hidden="false" customHeight="true" outlineLevel="0" collapsed="false">
      <c r="D2227" s="51" t="n">
        <v>48024</v>
      </c>
      <c r="E2227" s="52" t="s">
        <v>5961</v>
      </c>
      <c r="F2227" s="52" t="s">
        <v>5994</v>
      </c>
      <c r="G2227" s="52" t="s">
        <v>2953</v>
      </c>
    </row>
    <row r="2228" customFormat="false" ht="12.75" hidden="false" customHeight="true" outlineLevel="0" collapsed="false">
      <c r="D2228" s="51" t="n">
        <v>48024</v>
      </c>
      <c r="E2228" s="52" t="s">
        <v>5961</v>
      </c>
      <c r="F2228" s="52" t="s">
        <v>5995</v>
      </c>
      <c r="G2228" s="52" t="s">
        <v>4549</v>
      </c>
    </row>
    <row r="2229" customFormat="false" ht="12.75" hidden="false" customHeight="true" outlineLevel="0" collapsed="false">
      <c r="D2229" s="49" t="n">
        <v>51042</v>
      </c>
      <c r="E2229" s="50" t="s">
        <v>1666</v>
      </c>
      <c r="F2229" s="52" t="s">
        <v>5996</v>
      </c>
      <c r="G2229" s="52" t="s">
        <v>3571</v>
      </c>
    </row>
    <row r="2230" customFormat="false" ht="12.75" hidden="false" customHeight="true" outlineLevel="0" collapsed="false">
      <c r="D2230" s="49" t="n">
        <v>51042</v>
      </c>
      <c r="E2230" s="50" t="s">
        <v>1666</v>
      </c>
      <c r="F2230" s="52" t="s">
        <v>5997</v>
      </c>
      <c r="G2230" s="52" t="s">
        <v>5998</v>
      </c>
    </row>
    <row r="2231" customFormat="false" ht="12.75" hidden="false" customHeight="true" outlineLevel="0" collapsed="false">
      <c r="D2231" s="49" t="n">
        <v>51042</v>
      </c>
      <c r="E2231" s="50" t="s">
        <v>1666</v>
      </c>
      <c r="F2231" s="52" t="s">
        <v>5999</v>
      </c>
      <c r="G2231" s="52" t="s">
        <v>6000</v>
      </c>
    </row>
    <row r="2232" customFormat="false" ht="12.75" hidden="false" customHeight="true" outlineLevel="0" collapsed="false">
      <c r="D2232" s="49" t="n">
        <v>51042</v>
      </c>
      <c r="E2232" s="50" t="s">
        <v>1666</v>
      </c>
      <c r="F2232" s="52" t="s">
        <v>6001</v>
      </c>
      <c r="G2232" s="52" t="s">
        <v>6002</v>
      </c>
    </row>
    <row r="2233" customFormat="false" ht="12.75" hidden="false" customHeight="true" outlineLevel="0" collapsed="false">
      <c r="D2233" s="49" t="n">
        <v>51042</v>
      </c>
      <c r="E2233" s="50" t="s">
        <v>1666</v>
      </c>
      <c r="F2233" s="52" t="s">
        <v>6003</v>
      </c>
      <c r="G2233" s="52" t="s">
        <v>6004</v>
      </c>
    </row>
    <row r="2234" customFormat="false" ht="12.75" hidden="false" customHeight="true" outlineLevel="0" collapsed="false">
      <c r="D2234" s="49" t="n">
        <v>51042</v>
      </c>
      <c r="E2234" s="50" t="s">
        <v>1666</v>
      </c>
      <c r="F2234" s="52" t="s">
        <v>6005</v>
      </c>
      <c r="G2234" s="52" t="s">
        <v>6006</v>
      </c>
    </row>
    <row r="2235" customFormat="false" ht="12.75" hidden="false" customHeight="true" outlineLevel="0" collapsed="false">
      <c r="D2235" s="49" t="n">
        <v>51042</v>
      </c>
      <c r="E2235" s="50" t="s">
        <v>1666</v>
      </c>
      <c r="F2235" s="52" t="s">
        <v>6007</v>
      </c>
      <c r="G2235" s="52" t="s">
        <v>6008</v>
      </c>
    </row>
    <row r="2236" customFormat="false" ht="12.75" hidden="false" customHeight="true" outlineLevel="0" collapsed="false">
      <c r="D2236" s="49" t="n">
        <v>51042</v>
      </c>
      <c r="E2236" s="50" t="s">
        <v>1666</v>
      </c>
      <c r="F2236" s="52" t="s">
        <v>6009</v>
      </c>
      <c r="G2236" s="52" t="s">
        <v>6010</v>
      </c>
    </row>
    <row r="2237" customFormat="false" ht="12.75" hidden="false" customHeight="true" outlineLevel="0" collapsed="false">
      <c r="D2237" s="49" t="n">
        <v>51042</v>
      </c>
      <c r="E2237" s="50" t="s">
        <v>1666</v>
      </c>
      <c r="F2237" s="52" t="s">
        <v>6011</v>
      </c>
      <c r="G2237" s="52" t="s">
        <v>6012</v>
      </c>
    </row>
    <row r="2238" customFormat="false" ht="12.75" hidden="false" customHeight="true" outlineLevel="0" collapsed="false">
      <c r="D2238" s="49" t="n">
        <v>51042</v>
      </c>
      <c r="E2238" s="50" t="s">
        <v>1666</v>
      </c>
      <c r="F2238" s="52" t="s">
        <v>6013</v>
      </c>
      <c r="G2238" s="52" t="s">
        <v>6014</v>
      </c>
    </row>
    <row r="2239" customFormat="false" ht="12.75" hidden="false" customHeight="true" outlineLevel="0" collapsed="false">
      <c r="D2239" s="51" t="n">
        <v>45009</v>
      </c>
      <c r="E2239" s="52" t="s">
        <v>6015</v>
      </c>
      <c r="F2239" s="52" t="s">
        <v>6016</v>
      </c>
      <c r="G2239" s="52" t="s">
        <v>6017</v>
      </c>
    </row>
    <row r="2240" customFormat="false" ht="12.75" hidden="false" customHeight="true" outlineLevel="0" collapsed="false">
      <c r="D2240" s="51" t="n">
        <v>45009</v>
      </c>
      <c r="E2240" s="52" t="s">
        <v>6015</v>
      </c>
      <c r="F2240" s="52" t="s">
        <v>6018</v>
      </c>
      <c r="G2240" s="52" t="s">
        <v>6019</v>
      </c>
    </row>
    <row r="2241" customFormat="false" ht="12.75" hidden="false" customHeight="true" outlineLevel="0" collapsed="false">
      <c r="D2241" s="51" t="n">
        <v>45009</v>
      </c>
      <c r="E2241" s="52" t="s">
        <v>6015</v>
      </c>
      <c r="F2241" s="52" t="s">
        <v>6020</v>
      </c>
      <c r="G2241" s="52" t="s">
        <v>6021</v>
      </c>
    </row>
    <row r="2242" customFormat="false" ht="12.75" hidden="false" customHeight="true" outlineLevel="0" collapsed="false">
      <c r="D2242" s="51" t="n">
        <v>45009</v>
      </c>
      <c r="E2242" s="52" t="s">
        <v>6015</v>
      </c>
      <c r="F2242" s="52" t="s">
        <v>6022</v>
      </c>
      <c r="G2242" s="52" t="s">
        <v>4830</v>
      </c>
    </row>
    <row r="2243" customFormat="false" ht="12.75" hidden="false" customHeight="true" outlineLevel="0" collapsed="false">
      <c r="D2243" s="51" t="n">
        <v>45009</v>
      </c>
      <c r="E2243" s="52" t="s">
        <v>6015</v>
      </c>
      <c r="F2243" s="52" t="s">
        <v>6023</v>
      </c>
      <c r="G2243" s="52" t="s">
        <v>6024</v>
      </c>
    </row>
    <row r="2244" customFormat="false" ht="12.75" hidden="false" customHeight="true" outlineLevel="0" collapsed="false">
      <c r="D2244" s="51" t="n">
        <v>45009</v>
      </c>
      <c r="E2244" s="52" t="s">
        <v>6015</v>
      </c>
      <c r="F2244" s="52" t="s">
        <v>6025</v>
      </c>
      <c r="G2244" s="52" t="s">
        <v>6026</v>
      </c>
    </row>
    <row r="2245" customFormat="false" ht="12.75" hidden="false" customHeight="true" outlineLevel="0" collapsed="false">
      <c r="D2245" s="51" t="n">
        <v>45009</v>
      </c>
      <c r="E2245" s="52" t="s">
        <v>6015</v>
      </c>
      <c r="F2245" s="52" t="s">
        <v>6027</v>
      </c>
      <c r="G2245" s="52" t="s">
        <v>6028</v>
      </c>
    </row>
    <row r="2246" customFormat="false" ht="12.75" hidden="false" customHeight="true" outlineLevel="0" collapsed="false">
      <c r="D2246" s="51" t="n">
        <v>45009</v>
      </c>
      <c r="E2246" s="52" t="s">
        <v>6015</v>
      </c>
      <c r="F2246" s="52" t="s">
        <v>6029</v>
      </c>
      <c r="G2246" s="52" t="s">
        <v>6030</v>
      </c>
    </row>
    <row r="2247" customFormat="false" ht="12.75" hidden="false" customHeight="true" outlineLevel="0" collapsed="false">
      <c r="D2247" s="51" t="n">
        <v>45009</v>
      </c>
      <c r="E2247" s="52" t="s">
        <v>6015</v>
      </c>
      <c r="F2247" s="52" t="s">
        <v>6031</v>
      </c>
      <c r="G2247" s="52" t="s">
        <v>6032</v>
      </c>
    </row>
    <row r="2248" customFormat="false" ht="12.75" hidden="false" customHeight="true" outlineLevel="0" collapsed="false">
      <c r="D2248" s="51" t="n">
        <v>45009</v>
      </c>
      <c r="E2248" s="52" t="s">
        <v>6015</v>
      </c>
      <c r="F2248" s="52" t="s">
        <v>6033</v>
      </c>
      <c r="G2248" s="52" t="s">
        <v>6034</v>
      </c>
    </row>
    <row r="2249" customFormat="false" ht="12.75" hidden="false" customHeight="true" outlineLevel="0" collapsed="false">
      <c r="D2249" s="51" t="n">
        <v>45009</v>
      </c>
      <c r="E2249" s="52" t="s">
        <v>6015</v>
      </c>
      <c r="F2249" s="52" t="s">
        <v>6035</v>
      </c>
      <c r="G2249" s="52" t="s">
        <v>6036</v>
      </c>
    </row>
    <row r="2250" customFormat="false" ht="12.75" hidden="false" customHeight="true" outlineLevel="0" collapsed="false">
      <c r="D2250" s="51" t="n">
        <v>45009</v>
      </c>
      <c r="E2250" s="52" t="s">
        <v>6015</v>
      </c>
      <c r="F2250" s="52" t="s">
        <v>6037</v>
      </c>
      <c r="G2250" s="52" t="s">
        <v>6038</v>
      </c>
    </row>
    <row r="2251" customFormat="false" ht="12.75" hidden="false" customHeight="true" outlineLevel="0" collapsed="false">
      <c r="D2251" s="51" t="n">
        <v>45009</v>
      </c>
      <c r="E2251" s="52" t="s">
        <v>6015</v>
      </c>
      <c r="F2251" s="52" t="s">
        <v>6039</v>
      </c>
      <c r="G2251" s="52" t="s">
        <v>6040</v>
      </c>
    </row>
    <row r="2252" customFormat="false" ht="12.75" hidden="false" customHeight="true" outlineLevel="0" collapsed="false">
      <c r="D2252" s="51" t="n">
        <v>45009</v>
      </c>
      <c r="E2252" s="52" t="s">
        <v>6015</v>
      </c>
      <c r="F2252" s="52" t="s">
        <v>6041</v>
      </c>
      <c r="G2252" s="52" t="s">
        <v>6042</v>
      </c>
    </row>
    <row r="2253" customFormat="false" ht="12.75" hidden="false" customHeight="true" outlineLevel="0" collapsed="false">
      <c r="D2253" s="51" t="n">
        <v>45009</v>
      </c>
      <c r="E2253" s="52" t="s">
        <v>6015</v>
      </c>
      <c r="F2253" s="52" t="s">
        <v>6043</v>
      </c>
      <c r="G2253" s="52" t="s">
        <v>6044</v>
      </c>
    </row>
    <row r="2254" customFormat="false" ht="12.75" hidden="false" customHeight="true" outlineLevel="0" collapsed="false">
      <c r="D2254" s="51" t="n">
        <v>45009</v>
      </c>
      <c r="E2254" s="52" t="s">
        <v>6015</v>
      </c>
      <c r="F2254" s="52" t="s">
        <v>6045</v>
      </c>
      <c r="G2254" s="52" t="s">
        <v>6046</v>
      </c>
    </row>
    <row r="2255" customFormat="false" ht="12.75" hidden="false" customHeight="true" outlineLevel="0" collapsed="false">
      <c r="D2255" s="51" t="n">
        <v>45009</v>
      </c>
      <c r="E2255" s="52" t="s">
        <v>6015</v>
      </c>
      <c r="F2255" s="52" t="s">
        <v>6047</v>
      </c>
      <c r="G2255" s="52" t="s">
        <v>5498</v>
      </c>
    </row>
    <row r="2256" customFormat="false" ht="12.75" hidden="false" customHeight="true" outlineLevel="0" collapsed="false">
      <c r="D2256" s="51" t="n">
        <v>45009</v>
      </c>
      <c r="E2256" s="52" t="s">
        <v>6015</v>
      </c>
      <c r="F2256" s="52" t="s">
        <v>6048</v>
      </c>
      <c r="G2256" s="52" t="s">
        <v>2810</v>
      </c>
    </row>
    <row r="2257" customFormat="false" ht="12.75" hidden="false" customHeight="true" outlineLevel="0" collapsed="false">
      <c r="D2257" s="51" t="n">
        <v>45009</v>
      </c>
      <c r="E2257" s="52" t="s">
        <v>6015</v>
      </c>
      <c r="F2257" s="52" t="s">
        <v>6049</v>
      </c>
      <c r="G2257" s="52" t="s">
        <v>6050</v>
      </c>
    </row>
    <row r="2258" customFormat="false" ht="12.75" hidden="false" customHeight="true" outlineLevel="0" collapsed="false">
      <c r="D2258" s="51" t="n">
        <v>45009</v>
      </c>
      <c r="E2258" s="52" t="s">
        <v>6015</v>
      </c>
      <c r="F2258" s="52" t="s">
        <v>6051</v>
      </c>
      <c r="G2258" s="52" t="s">
        <v>6052</v>
      </c>
    </row>
    <row r="2259" customFormat="false" ht="12.75" hidden="false" customHeight="true" outlineLevel="0" collapsed="false">
      <c r="D2259" s="51" t="n">
        <v>45009</v>
      </c>
      <c r="E2259" s="52" t="s">
        <v>6015</v>
      </c>
      <c r="F2259" s="52" t="s">
        <v>6053</v>
      </c>
      <c r="G2259" s="52" t="s">
        <v>6054</v>
      </c>
    </row>
    <row r="2260" customFormat="false" ht="12.75" hidden="false" customHeight="true" outlineLevel="0" collapsed="false">
      <c r="D2260" s="51" t="n">
        <v>45009</v>
      </c>
      <c r="E2260" s="52" t="s">
        <v>6015</v>
      </c>
      <c r="F2260" s="52" t="s">
        <v>6055</v>
      </c>
      <c r="G2260" s="52" t="s">
        <v>6056</v>
      </c>
    </row>
    <row r="2261" customFormat="false" ht="12.75" hidden="false" customHeight="true" outlineLevel="0" collapsed="false">
      <c r="D2261" s="51" t="n">
        <v>45009</v>
      </c>
      <c r="E2261" s="52" t="s">
        <v>6015</v>
      </c>
      <c r="F2261" s="52" t="s">
        <v>6057</v>
      </c>
      <c r="G2261" s="52" t="s">
        <v>6058</v>
      </c>
    </row>
    <row r="2262" customFormat="false" ht="12.75" hidden="false" customHeight="true" outlineLevel="0" collapsed="false">
      <c r="D2262" s="51" t="n">
        <v>45009</v>
      </c>
      <c r="E2262" s="52" t="s">
        <v>6015</v>
      </c>
      <c r="F2262" s="52" t="s">
        <v>6059</v>
      </c>
      <c r="G2262" s="52" t="s">
        <v>1505</v>
      </c>
    </row>
    <row r="2263" customFormat="false" ht="12.75" hidden="false" customHeight="true" outlineLevel="0" collapsed="false">
      <c r="D2263" s="51" t="n">
        <v>45009</v>
      </c>
      <c r="E2263" s="52" t="s">
        <v>6015</v>
      </c>
      <c r="F2263" s="52" t="s">
        <v>6060</v>
      </c>
      <c r="G2263" s="52" t="s">
        <v>1770</v>
      </c>
    </row>
    <row r="2264" customFormat="false" ht="12.75" hidden="false" customHeight="true" outlineLevel="0" collapsed="false">
      <c r="D2264" s="51" t="n">
        <v>45009</v>
      </c>
      <c r="E2264" s="52" t="s">
        <v>6015</v>
      </c>
      <c r="F2264" s="52" t="s">
        <v>6061</v>
      </c>
      <c r="G2264" s="52" t="s">
        <v>6062</v>
      </c>
    </row>
    <row r="2265" customFormat="false" ht="12.75" hidden="false" customHeight="true" outlineLevel="0" collapsed="false">
      <c r="D2265" s="51" t="n">
        <v>45009</v>
      </c>
      <c r="E2265" s="52" t="s">
        <v>6015</v>
      </c>
      <c r="F2265" s="52" t="s">
        <v>6063</v>
      </c>
      <c r="G2265" s="52" t="s">
        <v>6064</v>
      </c>
    </row>
    <row r="2266" customFormat="false" ht="12.75" hidden="false" customHeight="true" outlineLevel="0" collapsed="false">
      <c r="D2266" s="51" t="n">
        <v>45009</v>
      </c>
      <c r="E2266" s="52" t="s">
        <v>6015</v>
      </c>
      <c r="F2266" s="52" t="s">
        <v>6065</v>
      </c>
      <c r="G2266" s="52" t="s">
        <v>6066</v>
      </c>
    </row>
    <row r="2267" customFormat="false" ht="12.75" hidden="false" customHeight="true" outlineLevel="0" collapsed="false">
      <c r="D2267" s="51" t="n">
        <v>49009</v>
      </c>
      <c r="E2267" s="52" t="s">
        <v>6067</v>
      </c>
      <c r="F2267" s="52" t="s">
        <v>6068</v>
      </c>
      <c r="G2267" s="52" t="s">
        <v>4030</v>
      </c>
    </row>
    <row r="2268" customFormat="false" ht="12.75" hidden="false" customHeight="true" outlineLevel="0" collapsed="false">
      <c r="D2268" s="51" t="n">
        <v>49009</v>
      </c>
      <c r="E2268" s="52" t="s">
        <v>6067</v>
      </c>
      <c r="F2268" s="52" t="s">
        <v>6069</v>
      </c>
      <c r="G2268" s="52" t="s">
        <v>6070</v>
      </c>
    </row>
    <row r="2269" customFormat="false" ht="12.75" hidden="false" customHeight="true" outlineLevel="0" collapsed="false">
      <c r="D2269" s="51" t="n">
        <v>49009</v>
      </c>
      <c r="E2269" s="52" t="s">
        <v>6067</v>
      </c>
      <c r="F2269" s="52" t="s">
        <v>6071</v>
      </c>
      <c r="G2269" s="52" t="s">
        <v>6072</v>
      </c>
    </row>
    <row r="2270" customFormat="false" ht="12.75" hidden="false" customHeight="true" outlineLevel="0" collapsed="false">
      <c r="D2270" s="51" t="n">
        <v>49009</v>
      </c>
      <c r="E2270" s="52" t="s">
        <v>6067</v>
      </c>
      <c r="F2270" s="52" t="s">
        <v>6073</v>
      </c>
      <c r="G2270" s="52" t="s">
        <v>6074</v>
      </c>
    </row>
    <row r="2271" customFormat="false" ht="12.75" hidden="false" customHeight="true" outlineLevel="0" collapsed="false">
      <c r="D2271" s="51" t="n">
        <v>49009</v>
      </c>
      <c r="E2271" s="52" t="s">
        <v>6067</v>
      </c>
      <c r="F2271" s="52" t="s">
        <v>6075</v>
      </c>
      <c r="G2271" s="52" t="s">
        <v>6076</v>
      </c>
    </row>
    <row r="2272" customFormat="false" ht="12.75" hidden="false" customHeight="true" outlineLevel="0" collapsed="false">
      <c r="D2272" s="51" t="n">
        <v>49009</v>
      </c>
      <c r="E2272" s="52" t="s">
        <v>6067</v>
      </c>
      <c r="F2272" s="52" t="s">
        <v>6077</v>
      </c>
      <c r="G2272" s="52" t="s">
        <v>6078</v>
      </c>
    </row>
    <row r="2273" customFormat="false" ht="12.75" hidden="false" customHeight="true" outlineLevel="0" collapsed="false">
      <c r="D2273" s="51" t="n">
        <v>49009</v>
      </c>
      <c r="E2273" s="52" t="s">
        <v>6067</v>
      </c>
      <c r="F2273" s="52" t="s">
        <v>6079</v>
      </c>
      <c r="G2273" s="52" t="s">
        <v>6080</v>
      </c>
    </row>
    <row r="2274" customFormat="false" ht="12.75" hidden="false" customHeight="true" outlineLevel="0" collapsed="false">
      <c r="D2274" s="51" t="n">
        <v>49009</v>
      </c>
      <c r="E2274" s="52" t="s">
        <v>6067</v>
      </c>
      <c r="F2274" s="52" t="s">
        <v>6081</v>
      </c>
      <c r="G2274" s="52" t="s">
        <v>6082</v>
      </c>
    </row>
    <row r="2275" customFormat="false" ht="12.75" hidden="false" customHeight="true" outlineLevel="0" collapsed="false">
      <c r="D2275" s="51" t="n">
        <v>49009</v>
      </c>
      <c r="E2275" s="52" t="s">
        <v>6067</v>
      </c>
      <c r="F2275" s="52" t="s">
        <v>6083</v>
      </c>
      <c r="G2275" s="52" t="s">
        <v>6084</v>
      </c>
    </row>
    <row r="2276" customFormat="false" ht="12.75" hidden="false" customHeight="true" outlineLevel="0" collapsed="false">
      <c r="D2276" s="51" t="n">
        <v>49009</v>
      </c>
      <c r="E2276" s="52" t="s">
        <v>6067</v>
      </c>
      <c r="F2276" s="52" t="s">
        <v>6085</v>
      </c>
      <c r="G2276" s="52" t="s">
        <v>6086</v>
      </c>
    </row>
    <row r="2277" customFormat="false" ht="12.75" hidden="false" customHeight="true" outlineLevel="0" collapsed="false">
      <c r="D2277" s="51" t="n">
        <v>49009</v>
      </c>
      <c r="E2277" s="52" t="s">
        <v>6067</v>
      </c>
      <c r="F2277" s="52" t="s">
        <v>6087</v>
      </c>
      <c r="G2277" s="52" t="s">
        <v>6088</v>
      </c>
    </row>
    <row r="2278" customFormat="false" ht="12.75" hidden="false" customHeight="true" outlineLevel="0" collapsed="false">
      <c r="D2278" s="51" t="n">
        <v>49009</v>
      </c>
      <c r="E2278" s="52" t="s">
        <v>6067</v>
      </c>
      <c r="F2278" s="52" t="s">
        <v>6089</v>
      </c>
      <c r="G2278" s="52" t="s">
        <v>6090</v>
      </c>
    </row>
    <row r="2279" customFormat="false" ht="12.75" hidden="false" customHeight="true" outlineLevel="0" collapsed="false">
      <c r="D2279" s="51" t="n">
        <v>49009</v>
      </c>
      <c r="E2279" s="52" t="s">
        <v>6067</v>
      </c>
      <c r="F2279" s="52" t="s">
        <v>6091</v>
      </c>
      <c r="G2279" s="52" t="s">
        <v>6092</v>
      </c>
    </row>
    <row r="2280" customFormat="false" ht="12.75" hidden="false" customHeight="true" outlineLevel="0" collapsed="false">
      <c r="D2280" s="51" t="n">
        <v>49009</v>
      </c>
      <c r="E2280" s="52" t="s">
        <v>6067</v>
      </c>
      <c r="F2280" s="52" t="s">
        <v>6093</v>
      </c>
      <c r="G2280" s="52" t="s">
        <v>6094</v>
      </c>
    </row>
    <row r="2281" customFormat="false" ht="12.75" hidden="false" customHeight="true" outlineLevel="0" collapsed="false">
      <c r="D2281" s="51" t="n">
        <v>49009</v>
      </c>
      <c r="E2281" s="52" t="s">
        <v>6067</v>
      </c>
      <c r="F2281" s="52" t="s">
        <v>6095</v>
      </c>
      <c r="G2281" s="52" t="s">
        <v>6096</v>
      </c>
    </row>
    <row r="2282" customFormat="false" ht="12.75" hidden="false" customHeight="true" outlineLevel="0" collapsed="false">
      <c r="D2282" s="51" t="n">
        <v>49009</v>
      </c>
      <c r="E2282" s="52" t="s">
        <v>6067</v>
      </c>
      <c r="F2282" s="52" t="s">
        <v>6097</v>
      </c>
      <c r="G2282" s="52" t="s">
        <v>6098</v>
      </c>
    </row>
    <row r="2283" customFormat="false" ht="12.75" hidden="false" customHeight="true" outlineLevel="0" collapsed="false">
      <c r="D2283" s="51" t="n">
        <v>49009</v>
      </c>
      <c r="E2283" s="52" t="s">
        <v>6067</v>
      </c>
      <c r="F2283" s="52" t="s">
        <v>6099</v>
      </c>
      <c r="G2283" s="52" t="s">
        <v>5827</v>
      </c>
    </row>
    <row r="2284" customFormat="false" ht="12.75" hidden="false" customHeight="true" outlineLevel="0" collapsed="false">
      <c r="D2284" s="51" t="n">
        <v>49009</v>
      </c>
      <c r="E2284" s="52" t="s">
        <v>6067</v>
      </c>
      <c r="F2284" s="52" t="s">
        <v>6100</v>
      </c>
      <c r="G2284" s="52" t="s">
        <v>6101</v>
      </c>
    </row>
    <row r="2285" customFormat="false" ht="12.75" hidden="false" customHeight="true" outlineLevel="0" collapsed="false">
      <c r="D2285" s="51" t="n">
        <v>49009</v>
      </c>
      <c r="E2285" s="52" t="s">
        <v>6067</v>
      </c>
      <c r="F2285" s="52" t="s">
        <v>6102</v>
      </c>
      <c r="G2285" s="52" t="s">
        <v>6103</v>
      </c>
    </row>
    <row r="2286" customFormat="false" ht="12.75" hidden="false" customHeight="true" outlineLevel="0" collapsed="false">
      <c r="D2286" s="51" t="n">
        <v>49009</v>
      </c>
      <c r="E2286" s="52" t="s">
        <v>6067</v>
      </c>
      <c r="F2286" s="52" t="s">
        <v>6104</v>
      </c>
      <c r="G2286" s="52" t="s">
        <v>6105</v>
      </c>
    </row>
    <row r="2287" customFormat="false" ht="12.75" hidden="false" customHeight="true" outlineLevel="0" collapsed="false">
      <c r="D2287" s="51" t="n">
        <v>49009</v>
      </c>
      <c r="E2287" s="52" t="s">
        <v>6067</v>
      </c>
      <c r="F2287" s="52" t="s">
        <v>6106</v>
      </c>
      <c r="G2287" s="52" t="s">
        <v>6107</v>
      </c>
    </row>
    <row r="2288" customFormat="false" ht="12.75" hidden="false" customHeight="true" outlineLevel="0" collapsed="false">
      <c r="D2288" s="51" t="n">
        <v>48025</v>
      </c>
      <c r="E2288" s="52" t="s">
        <v>6108</v>
      </c>
      <c r="F2288" s="52" t="s">
        <v>6109</v>
      </c>
      <c r="G2288" s="52" t="s">
        <v>3525</v>
      </c>
    </row>
    <row r="2289" customFormat="false" ht="12.75" hidden="false" customHeight="true" outlineLevel="0" collapsed="false">
      <c r="D2289" s="51" t="n">
        <v>48025</v>
      </c>
      <c r="E2289" s="52" t="s">
        <v>6108</v>
      </c>
      <c r="F2289" s="52" t="s">
        <v>6110</v>
      </c>
      <c r="G2289" s="52" t="s">
        <v>6111</v>
      </c>
    </row>
    <row r="2290" customFormat="false" ht="12.75" hidden="false" customHeight="true" outlineLevel="0" collapsed="false">
      <c r="D2290" s="51" t="n">
        <v>48025</v>
      </c>
      <c r="E2290" s="52" t="s">
        <v>6108</v>
      </c>
      <c r="F2290" s="52" t="s">
        <v>6112</v>
      </c>
      <c r="G2290" s="52" t="s">
        <v>4117</v>
      </c>
    </row>
    <row r="2291" customFormat="false" ht="12.75" hidden="false" customHeight="true" outlineLevel="0" collapsed="false">
      <c r="D2291" s="51" t="n">
        <v>48025</v>
      </c>
      <c r="E2291" s="52" t="s">
        <v>6108</v>
      </c>
      <c r="F2291" s="52" t="s">
        <v>6113</v>
      </c>
      <c r="G2291" s="52" t="s">
        <v>6114</v>
      </c>
    </row>
    <row r="2292" customFormat="false" ht="12.75" hidden="false" customHeight="true" outlineLevel="0" collapsed="false">
      <c r="D2292" s="51" t="n">
        <v>48025</v>
      </c>
      <c r="E2292" s="52" t="s">
        <v>6108</v>
      </c>
      <c r="F2292" s="52" t="s">
        <v>6115</v>
      </c>
      <c r="G2292" s="52" t="s">
        <v>6116</v>
      </c>
    </row>
    <row r="2293" customFormat="false" ht="12.75" hidden="false" customHeight="true" outlineLevel="0" collapsed="false">
      <c r="D2293" s="49" t="n">
        <v>50041</v>
      </c>
      <c r="E2293" s="50" t="s">
        <v>1576</v>
      </c>
      <c r="F2293" s="52" t="s">
        <v>6117</v>
      </c>
      <c r="G2293" s="52" t="s">
        <v>6118</v>
      </c>
    </row>
    <row r="2294" customFormat="false" ht="12.75" hidden="false" customHeight="true" outlineLevel="0" collapsed="false">
      <c r="D2294" s="49" t="n">
        <v>50041</v>
      </c>
      <c r="E2294" s="50" t="s">
        <v>1576</v>
      </c>
      <c r="F2294" s="52" t="s">
        <v>6119</v>
      </c>
      <c r="G2294" s="52" t="s">
        <v>6120</v>
      </c>
    </row>
    <row r="2295" customFormat="false" ht="12.75" hidden="false" customHeight="true" outlineLevel="0" collapsed="false">
      <c r="D2295" s="49" t="n">
        <v>50041</v>
      </c>
      <c r="E2295" s="50" t="s">
        <v>1576</v>
      </c>
      <c r="F2295" s="52" t="s">
        <v>6121</v>
      </c>
      <c r="G2295" s="52" t="s">
        <v>4263</v>
      </c>
    </row>
    <row r="2296" customFormat="false" ht="12.75" hidden="false" customHeight="true" outlineLevel="0" collapsed="false">
      <c r="D2296" s="49" t="n">
        <v>50041</v>
      </c>
      <c r="E2296" s="50" t="s">
        <v>1576</v>
      </c>
      <c r="F2296" s="52" t="s">
        <v>6122</v>
      </c>
      <c r="G2296" s="52" t="s">
        <v>6123</v>
      </c>
    </row>
    <row r="2297" customFormat="false" ht="12.75" hidden="false" customHeight="true" outlineLevel="0" collapsed="false">
      <c r="D2297" s="49" t="n">
        <v>50041</v>
      </c>
      <c r="E2297" s="50" t="s">
        <v>1576</v>
      </c>
      <c r="F2297" s="52" t="s">
        <v>6124</v>
      </c>
      <c r="G2297" s="52" t="s">
        <v>6125</v>
      </c>
    </row>
    <row r="2298" customFormat="false" ht="12.75" hidden="false" customHeight="true" outlineLevel="0" collapsed="false">
      <c r="D2298" s="49" t="n">
        <v>50041</v>
      </c>
      <c r="E2298" s="50" t="s">
        <v>1576</v>
      </c>
      <c r="F2298" s="52" t="s">
        <v>6126</v>
      </c>
      <c r="G2298" s="52" t="s">
        <v>6127</v>
      </c>
    </row>
    <row r="2299" customFormat="false" ht="12.75" hidden="false" customHeight="true" outlineLevel="0" collapsed="false">
      <c r="D2299" s="49" t="n">
        <v>50041</v>
      </c>
      <c r="E2299" s="50" t="s">
        <v>1576</v>
      </c>
      <c r="F2299" s="52" t="s">
        <v>6128</v>
      </c>
      <c r="G2299" s="52" t="s">
        <v>6129</v>
      </c>
    </row>
    <row r="2300" customFormat="false" ht="12.75" hidden="false" customHeight="true" outlineLevel="0" collapsed="false">
      <c r="D2300" s="49" t="n">
        <v>50041</v>
      </c>
      <c r="E2300" s="50" t="s">
        <v>1576</v>
      </c>
      <c r="F2300" s="52" t="s">
        <v>6130</v>
      </c>
      <c r="G2300" s="52" t="s">
        <v>6131</v>
      </c>
    </row>
    <row r="2301" customFormat="false" ht="12.75" hidden="false" customHeight="true" outlineLevel="0" collapsed="false">
      <c r="D2301" s="49" t="n">
        <v>50041</v>
      </c>
      <c r="E2301" s="50" t="s">
        <v>1576</v>
      </c>
      <c r="F2301" s="52" t="s">
        <v>6132</v>
      </c>
      <c r="G2301" s="52" t="s">
        <v>6133</v>
      </c>
    </row>
    <row r="2302" customFormat="false" ht="12.75" hidden="false" customHeight="true" outlineLevel="0" collapsed="false">
      <c r="D2302" s="51" t="n">
        <v>51020</v>
      </c>
      <c r="E2302" s="52" t="s">
        <v>6134</v>
      </c>
      <c r="F2302" s="52" t="s">
        <v>6135</v>
      </c>
      <c r="G2302" s="52" t="s">
        <v>6136</v>
      </c>
    </row>
    <row r="2303" customFormat="false" ht="12.75" hidden="false" customHeight="true" outlineLevel="0" collapsed="false">
      <c r="D2303" s="51" t="n">
        <v>51020</v>
      </c>
      <c r="E2303" s="52" t="s">
        <v>6134</v>
      </c>
      <c r="F2303" s="52" t="s">
        <v>6137</v>
      </c>
      <c r="G2303" s="52" t="s">
        <v>6138</v>
      </c>
    </row>
    <row r="2304" customFormat="false" ht="12.75" hidden="false" customHeight="true" outlineLevel="0" collapsed="false">
      <c r="D2304" s="51" t="n">
        <v>51020</v>
      </c>
      <c r="E2304" s="52" t="s">
        <v>6134</v>
      </c>
      <c r="F2304" s="52" t="s">
        <v>6139</v>
      </c>
      <c r="G2304" s="52" t="s">
        <v>6140</v>
      </c>
    </row>
    <row r="2305" customFormat="false" ht="12.75" hidden="false" customHeight="true" outlineLevel="0" collapsed="false">
      <c r="D2305" s="51" t="n">
        <v>51020</v>
      </c>
      <c r="E2305" s="52" t="s">
        <v>6134</v>
      </c>
      <c r="F2305" s="52" t="s">
        <v>6141</v>
      </c>
      <c r="G2305" s="52" t="s">
        <v>6142</v>
      </c>
    </row>
    <row r="2306" customFormat="false" ht="12.75" hidden="false" customHeight="true" outlineLevel="0" collapsed="false">
      <c r="D2306" s="51" t="n">
        <v>51020</v>
      </c>
      <c r="E2306" s="52" t="s">
        <v>6134</v>
      </c>
      <c r="F2306" s="52" t="s">
        <v>6143</v>
      </c>
      <c r="G2306" s="52" t="s">
        <v>6144</v>
      </c>
    </row>
    <row r="2307" customFormat="false" ht="12.75" hidden="false" customHeight="true" outlineLevel="0" collapsed="false">
      <c r="D2307" s="51" t="n">
        <v>51020</v>
      </c>
      <c r="E2307" s="52" t="s">
        <v>6134</v>
      </c>
      <c r="F2307" s="52" t="s">
        <v>6145</v>
      </c>
      <c r="G2307" s="52" t="s">
        <v>6146</v>
      </c>
    </row>
    <row r="2308" customFormat="false" ht="12.75" hidden="false" customHeight="true" outlineLevel="0" collapsed="false">
      <c r="D2308" s="51" t="n">
        <v>51020</v>
      </c>
      <c r="E2308" s="52" t="s">
        <v>6134</v>
      </c>
      <c r="F2308" s="52" t="s">
        <v>6147</v>
      </c>
      <c r="G2308" s="52" t="s">
        <v>6148</v>
      </c>
    </row>
    <row r="2309" customFormat="false" ht="12.75" hidden="false" customHeight="true" outlineLevel="0" collapsed="false">
      <c r="D2309" s="51" t="n">
        <v>51020</v>
      </c>
      <c r="E2309" s="52" t="s">
        <v>6134</v>
      </c>
      <c r="F2309" s="52" t="s">
        <v>6149</v>
      </c>
      <c r="G2309" s="52" t="s">
        <v>6150</v>
      </c>
    </row>
    <row r="2310" customFormat="false" ht="12.75" hidden="false" customHeight="true" outlineLevel="0" collapsed="false">
      <c r="D2310" s="51" t="n">
        <v>51020</v>
      </c>
      <c r="E2310" s="52" t="s">
        <v>6134</v>
      </c>
      <c r="F2310" s="52" t="s">
        <v>6151</v>
      </c>
      <c r="G2310" s="52" t="s">
        <v>6152</v>
      </c>
    </row>
    <row r="2311" customFormat="false" ht="12.75" hidden="false" customHeight="true" outlineLevel="0" collapsed="false">
      <c r="D2311" s="51" t="n">
        <v>51020</v>
      </c>
      <c r="E2311" s="52" t="s">
        <v>6134</v>
      </c>
      <c r="F2311" s="52" t="s">
        <v>6153</v>
      </c>
      <c r="G2311" s="52" t="s">
        <v>4263</v>
      </c>
    </row>
    <row r="2312" customFormat="false" ht="12.75" hidden="false" customHeight="true" outlineLevel="0" collapsed="false">
      <c r="D2312" s="51" t="n">
        <v>51020</v>
      </c>
      <c r="E2312" s="52" t="s">
        <v>6134</v>
      </c>
      <c r="F2312" s="52" t="s">
        <v>6154</v>
      </c>
      <c r="G2312" s="52" t="s">
        <v>6155</v>
      </c>
    </row>
    <row r="2313" customFormat="false" ht="12.75" hidden="false" customHeight="true" outlineLevel="0" collapsed="false">
      <c r="D2313" s="51" t="n">
        <v>51020</v>
      </c>
      <c r="E2313" s="52" t="s">
        <v>6134</v>
      </c>
      <c r="F2313" s="52" t="s">
        <v>6156</v>
      </c>
      <c r="G2313" s="52" t="s">
        <v>6157</v>
      </c>
    </row>
    <row r="2314" customFormat="false" ht="12.75" hidden="false" customHeight="true" outlineLevel="0" collapsed="false">
      <c r="D2314" s="51" t="n">
        <v>51020</v>
      </c>
      <c r="E2314" s="52" t="s">
        <v>6134</v>
      </c>
      <c r="F2314" s="52" t="s">
        <v>6158</v>
      </c>
      <c r="G2314" s="52" t="s">
        <v>6159</v>
      </c>
    </row>
    <row r="2315" customFormat="false" ht="12.75" hidden="false" customHeight="true" outlineLevel="0" collapsed="false">
      <c r="D2315" s="51" t="n">
        <v>51020</v>
      </c>
      <c r="E2315" s="52" t="s">
        <v>6134</v>
      </c>
      <c r="F2315" s="52" t="s">
        <v>6160</v>
      </c>
      <c r="G2315" s="52" t="s">
        <v>6161</v>
      </c>
    </row>
    <row r="2316" customFormat="false" ht="12.75" hidden="false" customHeight="true" outlineLevel="0" collapsed="false">
      <c r="D2316" s="51" t="n">
        <v>51020</v>
      </c>
      <c r="E2316" s="52" t="s">
        <v>6134</v>
      </c>
      <c r="F2316" s="52" t="s">
        <v>6162</v>
      </c>
      <c r="G2316" s="52" t="s">
        <v>6163</v>
      </c>
    </row>
    <row r="2317" customFormat="false" ht="12.75" hidden="false" customHeight="true" outlineLevel="0" collapsed="false">
      <c r="D2317" s="51" t="n">
        <v>51020</v>
      </c>
      <c r="E2317" s="52" t="s">
        <v>6134</v>
      </c>
      <c r="F2317" s="52" t="s">
        <v>6164</v>
      </c>
      <c r="G2317" s="52" t="s">
        <v>6165</v>
      </c>
    </row>
    <row r="2318" customFormat="false" ht="12.75" hidden="false" customHeight="true" outlineLevel="0" collapsed="false">
      <c r="D2318" s="51" t="n">
        <v>51020</v>
      </c>
      <c r="E2318" s="52" t="s">
        <v>6134</v>
      </c>
      <c r="F2318" s="52" t="s">
        <v>6166</v>
      </c>
      <c r="G2318" s="52" t="s">
        <v>6167</v>
      </c>
    </row>
    <row r="2319" customFormat="false" ht="12.75" hidden="false" customHeight="true" outlineLevel="0" collapsed="false">
      <c r="D2319" s="51" t="n">
        <v>51020</v>
      </c>
      <c r="E2319" s="52" t="s">
        <v>6134</v>
      </c>
      <c r="F2319" s="52" t="s">
        <v>6168</v>
      </c>
      <c r="G2319" s="52" t="s">
        <v>6169</v>
      </c>
    </row>
    <row r="2320" customFormat="false" ht="12.75" hidden="false" customHeight="true" outlineLevel="0" collapsed="false">
      <c r="D2320" s="51" t="n">
        <v>51020</v>
      </c>
      <c r="E2320" s="52" t="s">
        <v>6134</v>
      </c>
      <c r="F2320" s="52" t="s">
        <v>6170</v>
      </c>
      <c r="G2320" s="52" t="s">
        <v>3136</v>
      </c>
    </row>
    <row r="2321" customFormat="false" ht="12.75" hidden="false" customHeight="true" outlineLevel="0" collapsed="false">
      <c r="D2321" s="51" t="n">
        <v>51020</v>
      </c>
      <c r="E2321" s="52" t="s">
        <v>6134</v>
      </c>
      <c r="F2321" s="52" t="s">
        <v>6171</v>
      </c>
      <c r="G2321" s="52" t="s">
        <v>6172</v>
      </c>
    </row>
    <row r="2322" customFormat="false" ht="12.75" hidden="false" customHeight="true" outlineLevel="0" collapsed="false">
      <c r="D2322" s="51" t="n">
        <v>51020</v>
      </c>
      <c r="E2322" s="52" t="s">
        <v>6134</v>
      </c>
      <c r="F2322" s="52" t="s">
        <v>6173</v>
      </c>
      <c r="G2322" s="52" t="s">
        <v>2714</v>
      </c>
    </row>
    <row r="2323" customFormat="false" ht="12.75" hidden="false" customHeight="true" outlineLevel="0" collapsed="false">
      <c r="D2323" s="51" t="n">
        <v>46017</v>
      </c>
      <c r="E2323" s="52" t="s">
        <v>6174</v>
      </c>
      <c r="F2323" s="52" t="s">
        <v>6175</v>
      </c>
      <c r="G2323" s="52" t="s">
        <v>6176</v>
      </c>
    </row>
    <row r="2324" customFormat="false" ht="12.75" hidden="false" customHeight="true" outlineLevel="0" collapsed="false">
      <c r="D2324" s="51" t="n">
        <v>46017</v>
      </c>
      <c r="E2324" s="52" t="s">
        <v>6174</v>
      </c>
      <c r="F2324" s="52" t="s">
        <v>6177</v>
      </c>
      <c r="G2324" s="52" t="s">
        <v>6178</v>
      </c>
    </row>
    <row r="2325" customFormat="false" ht="12.75" hidden="false" customHeight="true" outlineLevel="0" collapsed="false">
      <c r="D2325" s="51" t="n">
        <v>46017</v>
      </c>
      <c r="E2325" s="52" t="s">
        <v>6174</v>
      </c>
      <c r="F2325" s="52" t="s">
        <v>6179</v>
      </c>
      <c r="G2325" s="52" t="s">
        <v>6180</v>
      </c>
    </row>
    <row r="2326" customFormat="false" ht="12.75" hidden="false" customHeight="true" outlineLevel="0" collapsed="false">
      <c r="D2326" s="51" t="n">
        <v>46017</v>
      </c>
      <c r="E2326" s="52" t="s">
        <v>6174</v>
      </c>
      <c r="F2326" s="52" t="s">
        <v>6181</v>
      </c>
      <c r="G2326" s="52" t="s">
        <v>6182</v>
      </c>
    </row>
    <row r="2327" customFormat="false" ht="12.75" hidden="false" customHeight="true" outlineLevel="0" collapsed="false">
      <c r="D2327" s="51" t="n">
        <v>46017</v>
      </c>
      <c r="E2327" s="52" t="s">
        <v>6174</v>
      </c>
      <c r="F2327" s="52" t="s">
        <v>6183</v>
      </c>
      <c r="G2327" s="52" t="s">
        <v>6184</v>
      </c>
    </row>
    <row r="2328" customFormat="false" ht="12.75" hidden="false" customHeight="true" outlineLevel="0" collapsed="false">
      <c r="D2328" s="51" t="n">
        <v>46017</v>
      </c>
      <c r="E2328" s="52" t="s">
        <v>6174</v>
      </c>
      <c r="F2328" s="52" t="s">
        <v>6185</v>
      </c>
      <c r="G2328" s="52" t="s">
        <v>6186</v>
      </c>
    </row>
    <row r="2329" customFormat="false" ht="12.75" hidden="false" customHeight="true" outlineLevel="0" collapsed="false">
      <c r="D2329" s="51" t="n">
        <v>46017</v>
      </c>
      <c r="E2329" s="52" t="s">
        <v>6174</v>
      </c>
      <c r="F2329" s="52" t="s">
        <v>6187</v>
      </c>
      <c r="G2329" s="52" t="s">
        <v>6188</v>
      </c>
    </row>
    <row r="2330" customFormat="false" ht="12.75" hidden="false" customHeight="true" outlineLevel="0" collapsed="false">
      <c r="D2330" s="51" t="n">
        <v>46017</v>
      </c>
      <c r="E2330" s="52" t="s">
        <v>6174</v>
      </c>
      <c r="F2330" s="52" t="s">
        <v>6189</v>
      </c>
      <c r="G2330" s="52" t="s">
        <v>6190</v>
      </c>
    </row>
    <row r="2331" customFormat="false" ht="12.75" hidden="false" customHeight="true" outlineLevel="0" collapsed="false">
      <c r="D2331" s="51" t="n">
        <v>46017</v>
      </c>
      <c r="E2331" s="52" t="s">
        <v>6174</v>
      </c>
      <c r="F2331" s="52" t="s">
        <v>6191</v>
      </c>
      <c r="G2331" s="52" t="s">
        <v>6192</v>
      </c>
    </row>
    <row r="2332" customFormat="false" ht="12.75" hidden="false" customHeight="true" outlineLevel="0" collapsed="false">
      <c r="D2332" s="51" t="n">
        <v>46017</v>
      </c>
      <c r="E2332" s="52" t="s">
        <v>6174</v>
      </c>
      <c r="F2332" s="52" t="s">
        <v>6193</v>
      </c>
      <c r="G2332" s="52" t="s">
        <v>6194</v>
      </c>
    </row>
    <row r="2333" customFormat="false" ht="12.75" hidden="false" customHeight="true" outlineLevel="0" collapsed="false">
      <c r="D2333" s="51" t="n">
        <v>46017</v>
      </c>
      <c r="E2333" s="52" t="s">
        <v>6174</v>
      </c>
      <c r="F2333" s="52" t="s">
        <v>6195</v>
      </c>
      <c r="G2333" s="52" t="s">
        <v>6196</v>
      </c>
    </row>
    <row r="2334" customFormat="false" ht="12.75" hidden="false" customHeight="true" outlineLevel="0" collapsed="false">
      <c r="D2334" s="51" t="n">
        <v>46017</v>
      </c>
      <c r="E2334" s="52" t="s">
        <v>6174</v>
      </c>
      <c r="F2334" s="52" t="s">
        <v>6197</v>
      </c>
      <c r="G2334" s="52" t="s">
        <v>6198</v>
      </c>
    </row>
    <row r="2335" customFormat="false" ht="12.75" hidden="false" customHeight="true" outlineLevel="0" collapsed="false">
      <c r="D2335" s="51" t="n">
        <v>46017</v>
      </c>
      <c r="E2335" s="52" t="s">
        <v>6174</v>
      </c>
      <c r="F2335" s="52" t="s">
        <v>6199</v>
      </c>
      <c r="G2335" s="52" t="s">
        <v>6200</v>
      </c>
    </row>
    <row r="2336" customFormat="false" ht="12.75" hidden="false" customHeight="true" outlineLevel="0" collapsed="false">
      <c r="D2336" s="51" t="n">
        <v>46017</v>
      </c>
      <c r="E2336" s="52" t="s">
        <v>6174</v>
      </c>
      <c r="F2336" s="52" t="s">
        <v>6201</v>
      </c>
      <c r="G2336" s="52" t="s">
        <v>6202</v>
      </c>
    </row>
    <row r="2337" customFormat="false" ht="12.75" hidden="false" customHeight="true" outlineLevel="0" collapsed="false">
      <c r="D2337" s="51" t="n">
        <v>46017</v>
      </c>
      <c r="E2337" s="52" t="s">
        <v>6174</v>
      </c>
      <c r="F2337" s="52" t="s">
        <v>6203</v>
      </c>
      <c r="G2337" s="52" t="s">
        <v>6204</v>
      </c>
    </row>
    <row r="2338" customFormat="false" ht="12.75" hidden="false" customHeight="true" outlineLevel="0" collapsed="false">
      <c r="D2338" s="51" t="n">
        <v>46017</v>
      </c>
      <c r="E2338" s="52" t="s">
        <v>6174</v>
      </c>
      <c r="F2338" s="52" t="s">
        <v>6205</v>
      </c>
      <c r="G2338" s="52" t="s">
        <v>6206</v>
      </c>
    </row>
    <row r="2339" customFormat="false" ht="12.75" hidden="false" customHeight="true" outlineLevel="0" collapsed="false">
      <c r="D2339" s="51" t="n">
        <v>46017</v>
      </c>
      <c r="E2339" s="52" t="s">
        <v>6174</v>
      </c>
      <c r="F2339" s="52" t="s">
        <v>6207</v>
      </c>
      <c r="G2339" s="52" t="s">
        <v>6208</v>
      </c>
    </row>
    <row r="2340" customFormat="false" ht="12.75" hidden="false" customHeight="true" outlineLevel="0" collapsed="false">
      <c r="D2340" s="51" t="n">
        <v>46017</v>
      </c>
      <c r="E2340" s="52" t="s">
        <v>6174</v>
      </c>
      <c r="F2340" s="52" t="s">
        <v>6209</v>
      </c>
      <c r="G2340" s="52" t="s">
        <v>6210</v>
      </c>
    </row>
    <row r="2341" customFormat="false" ht="12.75" hidden="false" customHeight="true" outlineLevel="0" collapsed="false">
      <c r="D2341" s="51" t="n">
        <v>46017</v>
      </c>
      <c r="E2341" s="52" t="s">
        <v>6174</v>
      </c>
      <c r="F2341" s="52" t="s">
        <v>6211</v>
      </c>
      <c r="G2341" s="52" t="s">
        <v>6212</v>
      </c>
    </row>
    <row r="2342" customFormat="false" ht="12.75" hidden="false" customHeight="true" outlineLevel="0" collapsed="false">
      <c r="D2342" s="51" t="n">
        <v>46017</v>
      </c>
      <c r="E2342" s="52" t="s">
        <v>6174</v>
      </c>
      <c r="F2342" s="52" t="s">
        <v>6213</v>
      </c>
      <c r="G2342" s="52" t="s">
        <v>4579</v>
      </c>
    </row>
    <row r="2343" customFormat="false" ht="12.75" hidden="false" customHeight="true" outlineLevel="0" collapsed="false">
      <c r="D2343" s="51" t="n">
        <v>46017</v>
      </c>
      <c r="E2343" s="52" t="s">
        <v>6174</v>
      </c>
      <c r="F2343" s="52" t="s">
        <v>6214</v>
      </c>
      <c r="G2343" s="52" t="s">
        <v>6215</v>
      </c>
    </row>
    <row r="2344" customFormat="false" ht="12.75" hidden="false" customHeight="true" outlineLevel="0" collapsed="false">
      <c r="D2344" s="51" t="n">
        <v>46017</v>
      </c>
      <c r="E2344" s="52" t="s">
        <v>6174</v>
      </c>
      <c r="F2344" s="52" t="s">
        <v>6216</v>
      </c>
      <c r="G2344" s="52" t="s">
        <v>2727</v>
      </c>
    </row>
    <row r="2345" customFormat="false" ht="12.75" hidden="false" customHeight="true" outlineLevel="0" collapsed="false">
      <c r="D2345" s="51" t="n">
        <v>46017</v>
      </c>
      <c r="E2345" s="52" t="s">
        <v>6174</v>
      </c>
      <c r="F2345" s="52" t="s">
        <v>6217</v>
      </c>
      <c r="G2345" s="52" t="s">
        <v>3204</v>
      </c>
    </row>
    <row r="2346" customFormat="false" ht="12.75" hidden="false" customHeight="true" outlineLevel="0" collapsed="false">
      <c r="D2346" s="51" t="n">
        <v>46017</v>
      </c>
      <c r="E2346" s="52" t="s">
        <v>6174</v>
      </c>
      <c r="F2346" s="52" t="s">
        <v>6218</v>
      </c>
      <c r="G2346" s="52" t="s">
        <v>6219</v>
      </c>
    </row>
    <row r="2347" customFormat="false" ht="12.75" hidden="false" customHeight="true" outlineLevel="0" collapsed="false">
      <c r="D2347" s="51" t="n">
        <v>46017</v>
      </c>
      <c r="E2347" s="52" t="s">
        <v>6174</v>
      </c>
      <c r="F2347" s="52" t="s">
        <v>6220</v>
      </c>
      <c r="G2347" s="52" t="s">
        <v>6221</v>
      </c>
    </row>
    <row r="2348" customFormat="false" ht="12.75" hidden="false" customHeight="true" outlineLevel="0" collapsed="false">
      <c r="D2348" s="51" t="n">
        <v>46017</v>
      </c>
      <c r="E2348" s="52" t="s">
        <v>6174</v>
      </c>
      <c r="F2348" s="52" t="s">
        <v>6222</v>
      </c>
      <c r="G2348" s="52" t="s">
        <v>6223</v>
      </c>
    </row>
    <row r="2349" customFormat="false" ht="12.75" hidden="false" customHeight="true" outlineLevel="0" collapsed="false">
      <c r="D2349" s="51" t="n">
        <v>46017</v>
      </c>
      <c r="E2349" s="52" t="s">
        <v>6174</v>
      </c>
      <c r="F2349" s="52" t="s">
        <v>6224</v>
      </c>
      <c r="G2349" s="52" t="s">
        <v>6225</v>
      </c>
    </row>
    <row r="2350" customFormat="false" ht="12.75" hidden="false" customHeight="true" outlineLevel="0" collapsed="false">
      <c r="D2350" s="51" t="n">
        <v>46017</v>
      </c>
      <c r="E2350" s="52" t="s">
        <v>6174</v>
      </c>
      <c r="F2350" s="52" t="s">
        <v>6226</v>
      </c>
      <c r="G2350" s="52" t="s">
        <v>6227</v>
      </c>
    </row>
    <row r="2351" customFormat="false" ht="12.75" hidden="false" customHeight="true" outlineLevel="0" collapsed="false">
      <c r="D2351" s="51" t="n">
        <v>46017</v>
      </c>
      <c r="E2351" s="52" t="s">
        <v>6174</v>
      </c>
      <c r="F2351" s="52" t="s">
        <v>6228</v>
      </c>
      <c r="G2351" s="52" t="s">
        <v>6229</v>
      </c>
    </row>
    <row r="2352" customFormat="false" ht="12.75" hidden="false" customHeight="true" outlineLevel="0" collapsed="false">
      <c r="D2352" s="51" t="n">
        <v>46017</v>
      </c>
      <c r="E2352" s="52" t="s">
        <v>6174</v>
      </c>
      <c r="F2352" s="52" t="s">
        <v>6230</v>
      </c>
      <c r="G2352" s="52" t="s">
        <v>6231</v>
      </c>
    </row>
    <row r="2353" customFormat="false" ht="12.75" hidden="false" customHeight="true" outlineLevel="0" collapsed="false">
      <c r="D2353" s="51" t="n">
        <v>46017</v>
      </c>
      <c r="E2353" s="52" t="s">
        <v>6174</v>
      </c>
      <c r="F2353" s="52" t="s">
        <v>6232</v>
      </c>
      <c r="G2353" s="52" t="s">
        <v>6233</v>
      </c>
    </row>
    <row r="2354" customFormat="false" ht="12.75" hidden="false" customHeight="true" outlineLevel="0" collapsed="false">
      <c r="D2354" s="51" t="n">
        <v>46017</v>
      </c>
      <c r="E2354" s="52" t="s">
        <v>6174</v>
      </c>
      <c r="F2354" s="52" t="s">
        <v>6234</v>
      </c>
      <c r="G2354" s="52" t="s">
        <v>2573</v>
      </c>
    </row>
    <row r="2355" customFormat="false" ht="12.75" hidden="false" customHeight="true" outlineLevel="0" collapsed="false">
      <c r="D2355" s="51" t="n">
        <v>46017</v>
      </c>
      <c r="E2355" s="52" t="s">
        <v>6174</v>
      </c>
      <c r="F2355" s="52" t="s">
        <v>6235</v>
      </c>
      <c r="G2355" s="52" t="s">
        <v>6236</v>
      </c>
    </row>
    <row r="2356" customFormat="false" ht="12.75" hidden="false" customHeight="true" outlineLevel="0" collapsed="false">
      <c r="D2356" s="51" t="n">
        <v>46017</v>
      </c>
      <c r="E2356" s="52" t="s">
        <v>6174</v>
      </c>
      <c r="F2356" s="52" t="s">
        <v>6237</v>
      </c>
      <c r="G2356" s="52" t="s">
        <v>2499</v>
      </c>
    </row>
    <row r="2357" customFormat="false" ht="12.75" hidden="false" customHeight="true" outlineLevel="0" collapsed="false">
      <c r="D2357" s="51" t="n">
        <v>46017</v>
      </c>
      <c r="E2357" s="52" t="s">
        <v>6174</v>
      </c>
      <c r="F2357" s="52" t="s">
        <v>6238</v>
      </c>
      <c r="G2357" s="52" t="s">
        <v>6239</v>
      </c>
    </row>
    <row r="2358" customFormat="false" ht="12.75" hidden="false" customHeight="true" outlineLevel="0" collapsed="false">
      <c r="D2358" s="51" t="n">
        <v>46017</v>
      </c>
      <c r="E2358" s="52" t="s">
        <v>6174</v>
      </c>
      <c r="F2358" s="52" t="s">
        <v>6240</v>
      </c>
      <c r="G2358" s="52" t="s">
        <v>5453</v>
      </c>
    </row>
    <row r="2359" customFormat="false" ht="12.75" hidden="false" customHeight="true" outlineLevel="0" collapsed="false">
      <c r="D2359" s="51" t="n">
        <v>46017</v>
      </c>
      <c r="E2359" s="52" t="s">
        <v>6174</v>
      </c>
      <c r="F2359" s="52" t="s">
        <v>6241</v>
      </c>
      <c r="G2359" s="52" t="s">
        <v>6242</v>
      </c>
    </row>
    <row r="2360" customFormat="false" ht="12.75" hidden="false" customHeight="true" outlineLevel="0" collapsed="false">
      <c r="D2360" s="51" t="n">
        <v>46017</v>
      </c>
      <c r="E2360" s="52" t="s">
        <v>6174</v>
      </c>
      <c r="F2360" s="52" t="s">
        <v>6243</v>
      </c>
      <c r="G2360" s="52" t="s">
        <v>6244</v>
      </c>
    </row>
    <row r="2361" customFormat="false" ht="12.75" hidden="false" customHeight="true" outlineLevel="0" collapsed="false">
      <c r="D2361" s="51" t="n">
        <v>46017</v>
      </c>
      <c r="E2361" s="52" t="s">
        <v>6174</v>
      </c>
      <c r="F2361" s="52" t="s">
        <v>6245</v>
      </c>
      <c r="G2361" s="52" t="s">
        <v>6246</v>
      </c>
    </row>
    <row r="2362" customFormat="false" ht="12.75" hidden="false" customHeight="true" outlineLevel="0" collapsed="false">
      <c r="D2362" s="51" t="n">
        <v>46017</v>
      </c>
      <c r="E2362" s="52" t="s">
        <v>6174</v>
      </c>
      <c r="F2362" s="52" t="s">
        <v>6247</v>
      </c>
      <c r="G2362" s="52" t="s">
        <v>6248</v>
      </c>
    </row>
    <row r="2363" customFormat="false" ht="12.75" hidden="false" customHeight="true" outlineLevel="0" collapsed="false">
      <c r="D2363" s="51" t="n">
        <v>46017</v>
      </c>
      <c r="E2363" s="52" t="s">
        <v>6174</v>
      </c>
      <c r="F2363" s="52" t="s">
        <v>6249</v>
      </c>
      <c r="G2363" s="52" t="s">
        <v>2513</v>
      </c>
    </row>
    <row r="2364" customFormat="false" ht="12.75" hidden="false" customHeight="true" outlineLevel="0" collapsed="false">
      <c r="D2364" s="51" t="n">
        <v>46017</v>
      </c>
      <c r="E2364" s="52" t="s">
        <v>6174</v>
      </c>
      <c r="F2364" s="52" t="s">
        <v>6250</v>
      </c>
      <c r="G2364" s="52" t="s">
        <v>2714</v>
      </c>
    </row>
    <row r="2365" customFormat="false" ht="12.75" hidden="false" customHeight="true" outlineLevel="0" collapsed="false">
      <c r="D2365" s="51" t="n">
        <v>46017</v>
      </c>
      <c r="E2365" s="52" t="s">
        <v>6174</v>
      </c>
      <c r="F2365" s="52" t="s">
        <v>6251</v>
      </c>
      <c r="G2365" s="52" t="s">
        <v>6252</v>
      </c>
    </row>
    <row r="2366" customFormat="false" ht="12.75" hidden="false" customHeight="true" outlineLevel="0" collapsed="false">
      <c r="D2366" s="51" t="n">
        <v>46017</v>
      </c>
      <c r="E2366" s="52" t="s">
        <v>6174</v>
      </c>
      <c r="F2366" s="52" t="s">
        <v>6253</v>
      </c>
      <c r="G2366" s="52" t="s">
        <v>6254</v>
      </c>
    </row>
    <row r="2367" customFormat="false" ht="12.75" hidden="false" customHeight="true" outlineLevel="0" collapsed="false">
      <c r="D2367" s="51" t="n">
        <v>51021</v>
      </c>
      <c r="E2367" s="52" t="s">
        <v>6255</v>
      </c>
      <c r="F2367" s="52" t="s">
        <v>6256</v>
      </c>
      <c r="G2367" s="52" t="s">
        <v>6257</v>
      </c>
    </row>
    <row r="2368" customFormat="false" ht="12.75" hidden="false" customHeight="true" outlineLevel="0" collapsed="false">
      <c r="D2368" s="51" t="n">
        <v>51021</v>
      </c>
      <c r="E2368" s="52" t="s">
        <v>6255</v>
      </c>
      <c r="F2368" s="52" t="s">
        <v>6258</v>
      </c>
      <c r="G2368" s="52" t="s">
        <v>6259</v>
      </c>
    </row>
    <row r="2369" customFormat="false" ht="12.75" hidden="false" customHeight="true" outlineLevel="0" collapsed="false">
      <c r="D2369" s="51" t="n">
        <v>51021</v>
      </c>
      <c r="E2369" s="52" t="s">
        <v>6255</v>
      </c>
      <c r="F2369" s="52" t="s">
        <v>6260</v>
      </c>
      <c r="G2369" s="52" t="s">
        <v>6261</v>
      </c>
    </row>
    <row r="2370" customFormat="false" ht="12.75" hidden="false" customHeight="true" outlineLevel="0" collapsed="false">
      <c r="D2370" s="51" t="n">
        <v>51021</v>
      </c>
      <c r="E2370" s="52" t="s">
        <v>6255</v>
      </c>
      <c r="F2370" s="52" t="s">
        <v>6262</v>
      </c>
      <c r="G2370" s="52" t="s">
        <v>4579</v>
      </c>
    </row>
    <row r="2371" customFormat="false" ht="12.75" hidden="false" customHeight="true" outlineLevel="0" collapsed="false">
      <c r="D2371" s="51" t="n">
        <v>51021</v>
      </c>
      <c r="E2371" s="52" t="s">
        <v>6255</v>
      </c>
      <c r="F2371" s="52" t="s">
        <v>6263</v>
      </c>
      <c r="G2371" s="52" t="s">
        <v>6264</v>
      </c>
    </row>
    <row r="2372" customFormat="false" ht="12.75" hidden="false" customHeight="true" outlineLevel="0" collapsed="false">
      <c r="D2372" s="51" t="n">
        <v>51021</v>
      </c>
      <c r="E2372" s="52" t="s">
        <v>6255</v>
      </c>
      <c r="F2372" s="52" t="s">
        <v>6265</v>
      </c>
      <c r="G2372" s="52" t="s">
        <v>5494</v>
      </c>
    </row>
    <row r="2373" customFormat="false" ht="12.75" hidden="false" customHeight="true" outlineLevel="0" collapsed="false">
      <c r="D2373" s="51" t="n">
        <v>51021</v>
      </c>
      <c r="E2373" s="52" t="s">
        <v>6255</v>
      </c>
      <c r="F2373" s="52" t="s">
        <v>6266</v>
      </c>
      <c r="G2373" s="52" t="s">
        <v>6267</v>
      </c>
    </row>
    <row r="2374" customFormat="false" ht="12.75" hidden="false" customHeight="true" outlineLevel="0" collapsed="false">
      <c r="D2374" s="51" t="n">
        <v>51021</v>
      </c>
      <c r="E2374" s="52" t="s">
        <v>6255</v>
      </c>
      <c r="F2374" s="52" t="s">
        <v>6268</v>
      </c>
      <c r="G2374" s="52" t="s">
        <v>6269</v>
      </c>
    </row>
    <row r="2375" customFormat="false" ht="12.75" hidden="false" customHeight="true" outlineLevel="0" collapsed="false">
      <c r="D2375" s="51" t="n">
        <v>51021</v>
      </c>
      <c r="E2375" s="52" t="s">
        <v>6255</v>
      </c>
      <c r="F2375" s="52" t="s">
        <v>6270</v>
      </c>
      <c r="G2375" s="52" t="s">
        <v>6271</v>
      </c>
    </row>
    <row r="2376" customFormat="false" ht="12.75" hidden="false" customHeight="true" outlineLevel="0" collapsed="false">
      <c r="D2376" s="51" t="n">
        <v>51021</v>
      </c>
      <c r="E2376" s="52" t="s">
        <v>6255</v>
      </c>
      <c r="F2376" s="52" t="s">
        <v>6272</v>
      </c>
      <c r="G2376" s="52" t="s">
        <v>6273</v>
      </c>
    </row>
    <row r="2377" customFormat="false" ht="12.75" hidden="false" customHeight="true" outlineLevel="0" collapsed="false">
      <c r="D2377" s="51" t="n">
        <v>51021</v>
      </c>
      <c r="E2377" s="52" t="s">
        <v>6255</v>
      </c>
      <c r="F2377" s="52" t="s">
        <v>6274</v>
      </c>
      <c r="G2377" s="52" t="s">
        <v>2361</v>
      </c>
    </row>
    <row r="2378" customFormat="false" ht="12.75" hidden="false" customHeight="true" outlineLevel="0" collapsed="false">
      <c r="D2378" s="51" t="n">
        <v>51021</v>
      </c>
      <c r="E2378" s="52" t="s">
        <v>6255</v>
      </c>
      <c r="F2378" s="52" t="s">
        <v>6275</v>
      </c>
      <c r="G2378" s="52" t="s">
        <v>6276</v>
      </c>
    </row>
    <row r="2379" customFormat="false" ht="12.75" hidden="false" customHeight="true" outlineLevel="0" collapsed="false">
      <c r="D2379" s="51" t="n">
        <v>53013</v>
      </c>
      <c r="E2379" s="52" t="s">
        <v>6277</v>
      </c>
      <c r="F2379" s="52" t="s">
        <v>6278</v>
      </c>
      <c r="G2379" s="52" t="s">
        <v>6279</v>
      </c>
    </row>
    <row r="2380" customFormat="false" ht="12.75" hidden="false" customHeight="true" outlineLevel="0" collapsed="false">
      <c r="D2380" s="51" t="n">
        <v>53013</v>
      </c>
      <c r="E2380" s="52" t="s">
        <v>6277</v>
      </c>
      <c r="F2380" s="52" t="s">
        <v>6280</v>
      </c>
      <c r="G2380" s="52" t="s">
        <v>6281</v>
      </c>
    </row>
    <row r="2381" customFormat="false" ht="12.75" hidden="false" customHeight="true" outlineLevel="0" collapsed="false">
      <c r="D2381" s="51" t="n">
        <v>53013</v>
      </c>
      <c r="E2381" s="52" t="s">
        <v>6277</v>
      </c>
      <c r="F2381" s="52" t="s">
        <v>6282</v>
      </c>
      <c r="G2381" s="52" t="s">
        <v>6283</v>
      </c>
    </row>
    <row r="2382" customFormat="false" ht="12.75" hidden="false" customHeight="true" outlineLevel="0" collapsed="false">
      <c r="D2382" s="51" t="n">
        <v>53013</v>
      </c>
      <c r="E2382" s="52" t="s">
        <v>6277</v>
      </c>
      <c r="F2382" s="52" t="s">
        <v>6284</v>
      </c>
      <c r="G2382" s="52" t="s">
        <v>6285</v>
      </c>
    </row>
    <row r="2383" customFormat="false" ht="12.75" hidden="false" customHeight="true" outlineLevel="0" collapsed="false">
      <c r="D2383" s="51" t="n">
        <v>53013</v>
      </c>
      <c r="E2383" s="52" t="s">
        <v>6277</v>
      </c>
      <c r="F2383" s="52" t="s">
        <v>6286</v>
      </c>
      <c r="G2383" s="52" t="s">
        <v>6287</v>
      </c>
    </row>
    <row r="2384" customFormat="false" ht="12.75" hidden="false" customHeight="true" outlineLevel="0" collapsed="false">
      <c r="D2384" s="51" t="n">
        <v>53013</v>
      </c>
      <c r="E2384" s="52" t="s">
        <v>6277</v>
      </c>
      <c r="F2384" s="52" t="s">
        <v>6288</v>
      </c>
      <c r="G2384" s="52" t="s">
        <v>6289</v>
      </c>
    </row>
    <row r="2385" customFormat="false" ht="12.75" hidden="false" customHeight="true" outlineLevel="0" collapsed="false">
      <c r="D2385" s="51" t="n">
        <v>53013</v>
      </c>
      <c r="E2385" s="52" t="s">
        <v>6277</v>
      </c>
      <c r="F2385" s="52" t="s">
        <v>6290</v>
      </c>
      <c r="G2385" s="52" t="s">
        <v>6291</v>
      </c>
    </row>
    <row r="2386" customFormat="false" ht="12.75" hidden="false" customHeight="true" outlineLevel="0" collapsed="false">
      <c r="D2386" s="51" t="n">
        <v>53013</v>
      </c>
      <c r="E2386" s="52" t="s">
        <v>6277</v>
      </c>
      <c r="F2386" s="52" t="s">
        <v>6292</v>
      </c>
      <c r="G2386" s="52" t="s">
        <v>1959</v>
      </c>
    </row>
    <row r="2387" customFormat="false" ht="12.75" hidden="false" customHeight="true" outlineLevel="0" collapsed="false">
      <c r="D2387" s="51" t="n">
        <v>53013</v>
      </c>
      <c r="E2387" s="52" t="s">
        <v>6277</v>
      </c>
      <c r="F2387" s="52" t="s">
        <v>6293</v>
      </c>
      <c r="G2387" s="52" t="s">
        <v>6294</v>
      </c>
    </row>
    <row r="2388" customFormat="false" ht="12.75" hidden="false" customHeight="true" outlineLevel="0" collapsed="false">
      <c r="D2388" s="51" t="n">
        <v>53014</v>
      </c>
      <c r="E2388" s="52" t="s">
        <v>6295</v>
      </c>
      <c r="F2388" s="52" t="s">
        <v>6296</v>
      </c>
      <c r="G2388" s="52" t="s">
        <v>2777</v>
      </c>
    </row>
    <row r="2389" customFormat="false" ht="12.75" hidden="false" customHeight="true" outlineLevel="0" collapsed="false">
      <c r="D2389" s="51" t="n">
        <v>53014</v>
      </c>
      <c r="E2389" s="52" t="s">
        <v>6295</v>
      </c>
      <c r="F2389" s="52" t="s">
        <v>6297</v>
      </c>
      <c r="G2389" s="52" t="s">
        <v>6298</v>
      </c>
    </row>
    <row r="2390" customFormat="false" ht="12.75" hidden="false" customHeight="true" outlineLevel="0" collapsed="false">
      <c r="D2390" s="51" t="n">
        <v>53014</v>
      </c>
      <c r="E2390" s="52" t="s">
        <v>6295</v>
      </c>
      <c r="F2390" s="52" t="s">
        <v>6299</v>
      </c>
      <c r="G2390" s="52" t="s">
        <v>6300</v>
      </c>
    </row>
    <row r="2391" customFormat="false" ht="12.75" hidden="false" customHeight="true" outlineLevel="0" collapsed="false">
      <c r="D2391" s="51" t="n">
        <v>53014</v>
      </c>
      <c r="E2391" s="52" t="s">
        <v>6295</v>
      </c>
      <c r="F2391" s="52" t="s">
        <v>6301</v>
      </c>
      <c r="G2391" s="52" t="s">
        <v>3908</v>
      </c>
    </row>
    <row r="2392" customFormat="false" ht="12.75" hidden="false" customHeight="true" outlineLevel="0" collapsed="false">
      <c r="D2392" s="51" t="n">
        <v>53014</v>
      </c>
      <c r="E2392" s="52" t="s">
        <v>6295</v>
      </c>
      <c r="F2392" s="52" t="s">
        <v>6302</v>
      </c>
      <c r="G2392" s="52" t="s">
        <v>6303</v>
      </c>
    </row>
    <row r="2393" customFormat="false" ht="12.75" hidden="false" customHeight="true" outlineLevel="0" collapsed="false">
      <c r="D2393" s="51" t="n">
        <v>53014</v>
      </c>
      <c r="E2393" s="52" t="s">
        <v>6295</v>
      </c>
      <c r="F2393" s="52" t="s">
        <v>6304</v>
      </c>
      <c r="G2393" s="52" t="s">
        <v>6305</v>
      </c>
    </row>
    <row r="2394" customFormat="false" ht="12.75" hidden="false" customHeight="true" outlineLevel="0" collapsed="false">
      <c r="D2394" s="51" t="n">
        <v>53014</v>
      </c>
      <c r="E2394" s="52" t="s">
        <v>6295</v>
      </c>
      <c r="F2394" s="52" t="s">
        <v>6306</v>
      </c>
      <c r="G2394" s="52" t="s">
        <v>6307</v>
      </c>
    </row>
    <row r="2395" customFormat="false" ht="12.75" hidden="false" customHeight="true" outlineLevel="0" collapsed="false">
      <c r="D2395" s="51" t="n">
        <v>53014</v>
      </c>
      <c r="E2395" s="52" t="s">
        <v>6295</v>
      </c>
      <c r="F2395" s="52" t="s">
        <v>6308</v>
      </c>
      <c r="G2395" s="52" t="s">
        <v>6309</v>
      </c>
    </row>
    <row r="2396" customFormat="false" ht="12.75" hidden="false" customHeight="true" outlineLevel="0" collapsed="false">
      <c r="D2396" s="51" t="n">
        <v>53014</v>
      </c>
      <c r="E2396" s="52" t="s">
        <v>6295</v>
      </c>
      <c r="F2396" s="52" t="s">
        <v>6310</v>
      </c>
      <c r="G2396" s="52" t="s">
        <v>6311</v>
      </c>
    </row>
    <row r="2397" customFormat="false" ht="12.75" hidden="false" customHeight="true" outlineLevel="0" collapsed="false">
      <c r="D2397" s="51" t="n">
        <v>53014</v>
      </c>
      <c r="E2397" s="52" t="s">
        <v>6295</v>
      </c>
      <c r="F2397" s="52" t="s">
        <v>6312</v>
      </c>
      <c r="G2397" s="52" t="s">
        <v>6313</v>
      </c>
    </row>
    <row r="2398" customFormat="false" ht="12.75" hidden="false" customHeight="true" outlineLevel="0" collapsed="false">
      <c r="D2398" s="51" t="n">
        <v>53014</v>
      </c>
      <c r="E2398" s="52" t="s">
        <v>6295</v>
      </c>
      <c r="F2398" s="52" t="s">
        <v>6314</v>
      </c>
      <c r="G2398" s="52" t="s">
        <v>6315</v>
      </c>
    </row>
    <row r="2399" customFormat="false" ht="12.75" hidden="false" customHeight="true" outlineLevel="0" collapsed="false">
      <c r="D2399" s="51" t="n">
        <v>53014</v>
      </c>
      <c r="E2399" s="52" t="s">
        <v>6295</v>
      </c>
      <c r="F2399" s="52" t="s">
        <v>6316</v>
      </c>
      <c r="G2399" s="52" t="s">
        <v>6317</v>
      </c>
    </row>
    <row r="2400" customFormat="false" ht="12.75" hidden="false" customHeight="true" outlineLevel="0" collapsed="false">
      <c r="D2400" s="51" t="n">
        <v>49010</v>
      </c>
      <c r="E2400" s="52" t="s">
        <v>6318</v>
      </c>
      <c r="F2400" s="52" t="s">
        <v>6319</v>
      </c>
      <c r="G2400" s="52" t="s">
        <v>6320</v>
      </c>
    </row>
    <row r="2401" customFormat="false" ht="12.75" hidden="false" customHeight="true" outlineLevel="0" collapsed="false">
      <c r="D2401" s="51" t="n">
        <v>49010</v>
      </c>
      <c r="E2401" s="52" t="s">
        <v>6318</v>
      </c>
      <c r="F2401" s="52" t="s">
        <v>6321</v>
      </c>
      <c r="G2401" s="52" t="s">
        <v>6322</v>
      </c>
    </row>
    <row r="2402" customFormat="false" ht="12.75" hidden="false" customHeight="true" outlineLevel="0" collapsed="false">
      <c r="D2402" s="51" t="n">
        <v>49010</v>
      </c>
      <c r="E2402" s="52" t="s">
        <v>6318</v>
      </c>
      <c r="F2402" s="52" t="s">
        <v>6323</v>
      </c>
      <c r="G2402" s="52" t="s">
        <v>6324</v>
      </c>
    </row>
    <row r="2403" customFormat="false" ht="12.75" hidden="false" customHeight="true" outlineLevel="0" collapsed="false">
      <c r="D2403" s="51" t="n">
        <v>49010</v>
      </c>
      <c r="E2403" s="52" t="s">
        <v>6318</v>
      </c>
      <c r="F2403" s="52" t="s">
        <v>6325</v>
      </c>
      <c r="G2403" s="52" t="s">
        <v>6326</v>
      </c>
    </row>
    <row r="2404" customFormat="false" ht="12.75" hidden="false" customHeight="true" outlineLevel="0" collapsed="false">
      <c r="D2404" s="51" t="n">
        <v>49010</v>
      </c>
      <c r="E2404" s="52" t="s">
        <v>6318</v>
      </c>
      <c r="F2404" s="52" t="s">
        <v>6327</v>
      </c>
      <c r="G2404" s="52" t="s">
        <v>6328</v>
      </c>
    </row>
    <row r="2405" customFormat="false" ht="12.75" hidden="false" customHeight="true" outlineLevel="0" collapsed="false">
      <c r="D2405" s="51" t="n">
        <v>49010</v>
      </c>
      <c r="E2405" s="52" t="s">
        <v>6318</v>
      </c>
      <c r="F2405" s="52" t="s">
        <v>6329</v>
      </c>
      <c r="G2405" s="52" t="s">
        <v>6330</v>
      </c>
    </row>
    <row r="2406" customFormat="false" ht="12.75" hidden="false" customHeight="true" outlineLevel="0" collapsed="false">
      <c r="D2406" s="51" t="n">
        <v>49010</v>
      </c>
      <c r="E2406" s="52" t="s">
        <v>6318</v>
      </c>
      <c r="F2406" s="52" t="s">
        <v>6331</v>
      </c>
      <c r="G2406" s="52" t="s">
        <v>6332</v>
      </c>
    </row>
    <row r="2407" customFormat="false" ht="12.75" hidden="false" customHeight="true" outlineLevel="0" collapsed="false">
      <c r="D2407" s="51" t="n">
        <v>49010</v>
      </c>
      <c r="E2407" s="52" t="s">
        <v>6318</v>
      </c>
      <c r="F2407" s="52" t="s">
        <v>6333</v>
      </c>
      <c r="G2407" s="52" t="s">
        <v>2978</v>
      </c>
    </row>
    <row r="2408" customFormat="false" ht="12.75" hidden="false" customHeight="true" outlineLevel="0" collapsed="false">
      <c r="D2408" s="51" t="n">
        <v>49010</v>
      </c>
      <c r="E2408" s="52" t="s">
        <v>6318</v>
      </c>
      <c r="F2408" s="52" t="s">
        <v>6334</v>
      </c>
      <c r="G2408" s="52" t="s">
        <v>2949</v>
      </c>
    </row>
    <row r="2409" customFormat="false" ht="12.75" hidden="false" customHeight="true" outlineLevel="0" collapsed="false">
      <c r="D2409" s="51" t="n">
        <v>49010</v>
      </c>
      <c r="E2409" s="52" t="s">
        <v>6318</v>
      </c>
      <c r="F2409" s="52" t="s">
        <v>6335</v>
      </c>
      <c r="G2409" s="52" t="s">
        <v>6336</v>
      </c>
    </row>
    <row r="2410" customFormat="false" ht="12.75" hidden="false" customHeight="true" outlineLevel="0" collapsed="false">
      <c r="D2410" s="51" t="n">
        <v>49010</v>
      </c>
      <c r="E2410" s="52" t="s">
        <v>6318</v>
      </c>
      <c r="F2410" s="52" t="s">
        <v>6337</v>
      </c>
      <c r="G2410" s="52" t="s">
        <v>6338</v>
      </c>
    </row>
    <row r="2411" customFormat="false" ht="12.75" hidden="false" customHeight="true" outlineLevel="0" collapsed="false">
      <c r="D2411" s="51" t="n">
        <v>49011</v>
      </c>
      <c r="E2411" s="52" t="s">
        <v>6339</v>
      </c>
      <c r="F2411" s="52" t="s">
        <v>6340</v>
      </c>
      <c r="G2411" s="52" t="s">
        <v>6341</v>
      </c>
    </row>
    <row r="2412" customFormat="false" ht="12.75" hidden="false" customHeight="true" outlineLevel="0" collapsed="false">
      <c r="D2412" s="51" t="n">
        <v>49011</v>
      </c>
      <c r="E2412" s="52" t="s">
        <v>6339</v>
      </c>
      <c r="F2412" s="52" t="s">
        <v>6342</v>
      </c>
      <c r="G2412" s="52" t="s">
        <v>6343</v>
      </c>
    </row>
    <row r="2413" customFormat="false" ht="12.75" hidden="false" customHeight="true" outlineLevel="0" collapsed="false">
      <c r="D2413" s="51" t="n">
        <v>49011</v>
      </c>
      <c r="E2413" s="52" t="s">
        <v>6339</v>
      </c>
      <c r="F2413" s="52" t="s">
        <v>6344</v>
      </c>
      <c r="G2413" s="52" t="s">
        <v>6345</v>
      </c>
    </row>
    <row r="2414" customFormat="false" ht="12.75" hidden="false" customHeight="true" outlineLevel="0" collapsed="false">
      <c r="D2414" s="51" t="n">
        <v>49011</v>
      </c>
      <c r="E2414" s="52" t="s">
        <v>6339</v>
      </c>
      <c r="F2414" s="52" t="s">
        <v>6346</v>
      </c>
      <c r="G2414" s="52" t="s">
        <v>6347</v>
      </c>
    </row>
    <row r="2415" customFormat="false" ht="12.75" hidden="false" customHeight="true" outlineLevel="0" collapsed="false">
      <c r="D2415" s="51" t="n">
        <v>51022</v>
      </c>
      <c r="E2415" s="52" t="s">
        <v>6348</v>
      </c>
      <c r="F2415" s="52" t="s">
        <v>6349</v>
      </c>
      <c r="G2415" s="52" t="s">
        <v>6350</v>
      </c>
    </row>
    <row r="2416" customFormat="false" ht="12.75" hidden="false" customHeight="true" outlineLevel="0" collapsed="false">
      <c r="D2416" s="51" t="n">
        <v>51022</v>
      </c>
      <c r="E2416" s="52" t="s">
        <v>6348</v>
      </c>
      <c r="F2416" s="52" t="s">
        <v>6351</v>
      </c>
      <c r="G2416" s="52" t="s">
        <v>4901</v>
      </c>
    </row>
    <row r="2417" customFormat="false" ht="12.75" hidden="false" customHeight="true" outlineLevel="0" collapsed="false">
      <c r="D2417" s="51" t="n">
        <v>51022</v>
      </c>
      <c r="E2417" s="52" t="s">
        <v>6348</v>
      </c>
      <c r="F2417" s="52" t="s">
        <v>6352</v>
      </c>
      <c r="G2417" s="52" t="s">
        <v>6353</v>
      </c>
    </row>
    <row r="2418" customFormat="false" ht="12.75" hidden="false" customHeight="true" outlineLevel="0" collapsed="false">
      <c r="D2418" s="51" t="n">
        <v>51022</v>
      </c>
      <c r="E2418" s="52" t="s">
        <v>6348</v>
      </c>
      <c r="F2418" s="52" t="s">
        <v>6354</v>
      </c>
      <c r="G2418" s="52" t="s">
        <v>6355</v>
      </c>
    </row>
    <row r="2419" customFormat="false" ht="12.75" hidden="false" customHeight="true" outlineLevel="0" collapsed="false">
      <c r="D2419" s="51" t="n">
        <v>51022</v>
      </c>
      <c r="E2419" s="52" t="s">
        <v>6348</v>
      </c>
      <c r="F2419" s="52" t="s">
        <v>6356</v>
      </c>
      <c r="G2419" s="52" t="s">
        <v>6357</v>
      </c>
    </row>
    <row r="2420" customFormat="false" ht="12.75" hidden="false" customHeight="true" outlineLevel="0" collapsed="false">
      <c r="D2420" s="51" t="n">
        <v>51022</v>
      </c>
      <c r="E2420" s="52" t="s">
        <v>6348</v>
      </c>
      <c r="F2420" s="52" t="s">
        <v>6358</v>
      </c>
      <c r="G2420" s="52" t="s">
        <v>2399</v>
      </c>
    </row>
    <row r="2421" customFormat="false" ht="12.75" hidden="false" customHeight="true" outlineLevel="0" collapsed="false">
      <c r="D2421" s="51" t="n">
        <v>51022</v>
      </c>
      <c r="E2421" s="52" t="s">
        <v>6348</v>
      </c>
      <c r="F2421" s="52" t="s">
        <v>6359</v>
      </c>
      <c r="G2421" s="52" t="s">
        <v>6360</v>
      </c>
    </row>
    <row r="2422" customFormat="false" ht="12.75" hidden="false" customHeight="true" outlineLevel="0" collapsed="false">
      <c r="D2422" s="51" t="n">
        <v>51022</v>
      </c>
      <c r="E2422" s="52" t="s">
        <v>6348</v>
      </c>
      <c r="F2422" s="52" t="s">
        <v>6361</v>
      </c>
      <c r="G2422" s="52" t="s">
        <v>5855</v>
      </c>
    </row>
    <row r="2423" customFormat="false" ht="12.75" hidden="false" customHeight="true" outlineLevel="0" collapsed="false">
      <c r="D2423" s="51" t="n">
        <v>51022</v>
      </c>
      <c r="E2423" s="52" t="s">
        <v>6348</v>
      </c>
      <c r="F2423" s="52" t="s">
        <v>6362</v>
      </c>
      <c r="G2423" s="52" t="s">
        <v>6363</v>
      </c>
    </row>
    <row r="2424" customFormat="false" ht="12.75" hidden="false" customHeight="true" outlineLevel="0" collapsed="false">
      <c r="D2424" s="51" t="n">
        <v>47007</v>
      </c>
      <c r="E2424" s="52" t="s">
        <v>6364</v>
      </c>
      <c r="F2424" s="52" t="s">
        <v>6365</v>
      </c>
      <c r="G2424" s="52" t="s">
        <v>6366</v>
      </c>
    </row>
    <row r="2425" customFormat="false" ht="12.75" hidden="false" customHeight="true" outlineLevel="0" collapsed="false">
      <c r="D2425" s="51" t="n">
        <v>47007</v>
      </c>
      <c r="E2425" s="52" t="s">
        <v>6364</v>
      </c>
      <c r="F2425" s="52" t="s">
        <v>6367</v>
      </c>
      <c r="G2425" s="52" t="s">
        <v>6368</v>
      </c>
    </row>
    <row r="2426" customFormat="false" ht="12.75" hidden="false" customHeight="true" outlineLevel="0" collapsed="false">
      <c r="D2426" s="51" t="n">
        <v>47007</v>
      </c>
      <c r="E2426" s="52" t="s">
        <v>6364</v>
      </c>
      <c r="F2426" s="52" t="s">
        <v>6369</v>
      </c>
      <c r="G2426" s="52" t="s">
        <v>6370</v>
      </c>
    </row>
    <row r="2427" customFormat="false" ht="12.75" hidden="false" customHeight="true" outlineLevel="0" collapsed="false">
      <c r="D2427" s="51" t="n">
        <v>47007</v>
      </c>
      <c r="E2427" s="52" t="s">
        <v>6364</v>
      </c>
      <c r="F2427" s="52" t="s">
        <v>6371</v>
      </c>
      <c r="G2427" s="52" t="s">
        <v>6372</v>
      </c>
    </row>
    <row r="2428" customFormat="false" ht="12.75" hidden="false" customHeight="true" outlineLevel="0" collapsed="false">
      <c r="D2428" s="51" t="n">
        <v>47007</v>
      </c>
      <c r="E2428" s="52" t="s">
        <v>6364</v>
      </c>
      <c r="F2428" s="52" t="s">
        <v>6373</v>
      </c>
      <c r="G2428" s="52" t="s">
        <v>6374</v>
      </c>
    </row>
    <row r="2429" customFormat="false" ht="12.75" hidden="false" customHeight="true" outlineLevel="0" collapsed="false">
      <c r="D2429" s="51" t="n">
        <v>47007</v>
      </c>
      <c r="E2429" s="52" t="s">
        <v>6364</v>
      </c>
      <c r="F2429" s="52" t="s">
        <v>6375</v>
      </c>
      <c r="G2429" s="52" t="s">
        <v>6376</v>
      </c>
    </row>
    <row r="2430" customFormat="false" ht="12.75" hidden="false" customHeight="true" outlineLevel="0" collapsed="false">
      <c r="D2430" s="51" t="n">
        <v>47007</v>
      </c>
      <c r="E2430" s="52" t="s">
        <v>6364</v>
      </c>
      <c r="F2430" s="52" t="s">
        <v>6377</v>
      </c>
      <c r="G2430" s="52" t="s">
        <v>6378</v>
      </c>
    </row>
    <row r="2431" customFormat="false" ht="12.75" hidden="false" customHeight="true" outlineLevel="0" collapsed="false">
      <c r="D2431" s="51" t="n">
        <v>47007</v>
      </c>
      <c r="E2431" s="52" t="s">
        <v>6364</v>
      </c>
      <c r="F2431" s="52" t="s">
        <v>6379</v>
      </c>
      <c r="G2431" s="52" t="s">
        <v>6380</v>
      </c>
    </row>
    <row r="2432" customFormat="false" ht="12.75" hidden="false" customHeight="true" outlineLevel="0" collapsed="false">
      <c r="D2432" s="51" t="n">
        <v>47007</v>
      </c>
      <c r="E2432" s="52" t="s">
        <v>6364</v>
      </c>
      <c r="F2432" s="52" t="s">
        <v>6381</v>
      </c>
      <c r="G2432" s="52" t="s">
        <v>6382</v>
      </c>
    </row>
    <row r="2433" customFormat="false" ht="12.75" hidden="false" customHeight="true" outlineLevel="0" collapsed="false">
      <c r="D2433" s="51" t="n">
        <v>47007</v>
      </c>
      <c r="E2433" s="52" t="s">
        <v>6364</v>
      </c>
      <c r="F2433" s="52" t="s">
        <v>6383</v>
      </c>
      <c r="G2433" s="52" t="s">
        <v>6384</v>
      </c>
    </row>
    <row r="2434" customFormat="false" ht="12.75" hidden="false" customHeight="true" outlineLevel="0" collapsed="false">
      <c r="D2434" s="51" t="n">
        <v>47007</v>
      </c>
      <c r="E2434" s="52" t="s">
        <v>6364</v>
      </c>
      <c r="F2434" s="52" t="s">
        <v>6385</v>
      </c>
      <c r="G2434" s="52" t="s">
        <v>6386</v>
      </c>
    </row>
    <row r="2435" customFormat="false" ht="12.75" hidden="false" customHeight="true" outlineLevel="0" collapsed="false">
      <c r="D2435" s="51" t="n">
        <v>47007</v>
      </c>
      <c r="E2435" s="52" t="s">
        <v>6364</v>
      </c>
      <c r="F2435" s="52" t="s">
        <v>6387</v>
      </c>
      <c r="G2435" s="52" t="s">
        <v>6388</v>
      </c>
    </row>
    <row r="2436" customFormat="false" ht="12.75" hidden="false" customHeight="true" outlineLevel="0" collapsed="false">
      <c r="D2436" s="51" t="n">
        <v>47007</v>
      </c>
      <c r="E2436" s="52" t="s">
        <v>6364</v>
      </c>
      <c r="F2436" s="52" t="s">
        <v>6389</v>
      </c>
      <c r="G2436" s="52" t="s">
        <v>6390</v>
      </c>
    </row>
    <row r="2437" customFormat="false" ht="12.75" hidden="false" customHeight="true" outlineLevel="0" collapsed="false">
      <c r="D2437" s="51" t="n">
        <v>47007</v>
      </c>
      <c r="E2437" s="52" t="s">
        <v>6364</v>
      </c>
      <c r="F2437" s="52" t="s">
        <v>6391</v>
      </c>
      <c r="G2437" s="52" t="s">
        <v>6392</v>
      </c>
    </row>
    <row r="2438" customFormat="false" ht="12.75" hidden="false" customHeight="true" outlineLevel="0" collapsed="false">
      <c r="D2438" s="51" t="n">
        <v>47007</v>
      </c>
      <c r="E2438" s="52" t="s">
        <v>6364</v>
      </c>
      <c r="F2438" s="52" t="s">
        <v>6393</v>
      </c>
      <c r="G2438" s="52" t="s">
        <v>6394</v>
      </c>
    </row>
    <row r="2439" customFormat="false" ht="12.75" hidden="false" customHeight="true" outlineLevel="0" collapsed="false">
      <c r="D2439" s="51" t="n">
        <v>47007</v>
      </c>
      <c r="E2439" s="52" t="s">
        <v>6364</v>
      </c>
      <c r="F2439" s="52" t="s">
        <v>6395</v>
      </c>
      <c r="G2439" s="52" t="s">
        <v>6396</v>
      </c>
    </row>
    <row r="2440" customFormat="false" ht="12.75" hidden="false" customHeight="true" outlineLevel="0" collapsed="false">
      <c r="D2440" s="51" t="n">
        <v>47007</v>
      </c>
      <c r="E2440" s="52" t="s">
        <v>6364</v>
      </c>
      <c r="F2440" s="52" t="s">
        <v>6397</v>
      </c>
      <c r="G2440" s="52" t="s">
        <v>6398</v>
      </c>
    </row>
    <row r="2441" customFormat="false" ht="12.75" hidden="false" customHeight="true" outlineLevel="0" collapsed="false">
      <c r="D2441" s="51" t="n">
        <v>47007</v>
      </c>
      <c r="E2441" s="52" t="s">
        <v>6364</v>
      </c>
      <c r="F2441" s="52" t="s">
        <v>6399</v>
      </c>
      <c r="G2441" s="52" t="s">
        <v>6400</v>
      </c>
    </row>
    <row r="2442" customFormat="false" ht="12.75" hidden="false" customHeight="true" outlineLevel="0" collapsed="false">
      <c r="D2442" s="51" t="n">
        <v>47007</v>
      </c>
      <c r="E2442" s="52" t="s">
        <v>6364</v>
      </c>
      <c r="F2442" s="52" t="s">
        <v>6401</v>
      </c>
      <c r="G2442" s="52" t="s">
        <v>6402</v>
      </c>
    </row>
    <row r="2443" customFormat="false" ht="12.75" hidden="false" customHeight="true" outlineLevel="0" collapsed="false">
      <c r="D2443" s="51" t="n">
        <v>47007</v>
      </c>
      <c r="E2443" s="52" t="s">
        <v>6364</v>
      </c>
      <c r="F2443" s="52" t="s">
        <v>6403</v>
      </c>
      <c r="G2443" s="52" t="s">
        <v>6404</v>
      </c>
    </row>
    <row r="2444" customFormat="false" ht="12.75" hidden="false" customHeight="true" outlineLevel="0" collapsed="false">
      <c r="D2444" s="51" t="n">
        <v>47007</v>
      </c>
      <c r="E2444" s="52" t="s">
        <v>6364</v>
      </c>
      <c r="F2444" s="52" t="s">
        <v>6405</v>
      </c>
      <c r="G2444" s="52" t="s">
        <v>6406</v>
      </c>
    </row>
    <row r="2445" customFormat="false" ht="12.75" hidden="false" customHeight="true" outlineLevel="0" collapsed="false">
      <c r="D2445" s="51" t="n">
        <v>47007</v>
      </c>
      <c r="E2445" s="52" t="s">
        <v>6364</v>
      </c>
      <c r="F2445" s="52" t="s">
        <v>6407</v>
      </c>
      <c r="G2445" s="52" t="s">
        <v>6408</v>
      </c>
    </row>
    <row r="2446" customFormat="false" ht="12.75" hidden="false" customHeight="true" outlineLevel="0" collapsed="false">
      <c r="D2446" s="51" t="n">
        <v>47007</v>
      </c>
      <c r="E2446" s="52" t="s">
        <v>6364</v>
      </c>
      <c r="F2446" s="52" t="s">
        <v>6409</v>
      </c>
      <c r="G2446" s="52" t="s">
        <v>6410</v>
      </c>
    </row>
    <row r="2447" customFormat="false" ht="12.75" hidden="false" customHeight="true" outlineLevel="0" collapsed="false">
      <c r="D2447" s="51" t="n">
        <v>47007</v>
      </c>
      <c r="E2447" s="52" t="s">
        <v>6364</v>
      </c>
      <c r="F2447" s="52" t="s">
        <v>6411</v>
      </c>
      <c r="G2447" s="52" t="s">
        <v>6412</v>
      </c>
    </row>
    <row r="2448" customFormat="false" ht="12.75" hidden="false" customHeight="true" outlineLevel="0" collapsed="false">
      <c r="D2448" s="51" t="n">
        <v>47007</v>
      </c>
      <c r="E2448" s="52" t="s">
        <v>6364</v>
      </c>
      <c r="F2448" s="52" t="s">
        <v>6413</v>
      </c>
      <c r="G2448" s="52" t="s">
        <v>6414</v>
      </c>
    </row>
    <row r="2449" customFormat="false" ht="12.75" hidden="false" customHeight="true" outlineLevel="0" collapsed="false">
      <c r="D2449" s="51" t="n">
        <v>47007</v>
      </c>
      <c r="E2449" s="52" t="s">
        <v>6364</v>
      </c>
      <c r="F2449" s="52" t="s">
        <v>6415</v>
      </c>
      <c r="G2449" s="52" t="s">
        <v>6416</v>
      </c>
    </row>
    <row r="2450" customFormat="false" ht="12.75" hidden="false" customHeight="true" outlineLevel="0" collapsed="false">
      <c r="D2450" s="51" t="n">
        <v>47007</v>
      </c>
      <c r="E2450" s="52" t="s">
        <v>6364</v>
      </c>
      <c r="F2450" s="52" t="s">
        <v>6417</v>
      </c>
      <c r="G2450" s="52" t="s">
        <v>6418</v>
      </c>
    </row>
    <row r="2451" customFormat="false" ht="12.75" hidden="false" customHeight="true" outlineLevel="0" collapsed="false">
      <c r="D2451" s="51" t="n">
        <v>47007</v>
      </c>
      <c r="E2451" s="52" t="s">
        <v>6364</v>
      </c>
      <c r="F2451" s="52" t="s">
        <v>6419</v>
      </c>
      <c r="G2451" s="52" t="s">
        <v>2230</v>
      </c>
    </row>
    <row r="2452" customFormat="false" ht="12.75" hidden="false" customHeight="true" outlineLevel="0" collapsed="false">
      <c r="D2452" s="51" t="n">
        <v>47007</v>
      </c>
      <c r="E2452" s="52" t="s">
        <v>6364</v>
      </c>
      <c r="F2452" s="52" t="s">
        <v>6420</v>
      </c>
      <c r="G2452" s="52" t="s">
        <v>6421</v>
      </c>
    </row>
    <row r="2453" customFormat="false" ht="12.75" hidden="false" customHeight="true" outlineLevel="0" collapsed="false">
      <c r="D2453" s="51" t="n">
        <v>48026</v>
      </c>
      <c r="E2453" s="52" t="s">
        <v>6422</v>
      </c>
      <c r="F2453" s="52" t="s">
        <v>6423</v>
      </c>
      <c r="G2453" s="52" t="s">
        <v>6424</v>
      </c>
    </row>
    <row r="2454" customFormat="false" ht="12.75" hidden="false" customHeight="true" outlineLevel="0" collapsed="false">
      <c r="D2454" s="51" t="n">
        <v>48026</v>
      </c>
      <c r="E2454" s="52" t="s">
        <v>6422</v>
      </c>
      <c r="F2454" s="52" t="s">
        <v>6425</v>
      </c>
      <c r="G2454" s="52" t="s">
        <v>6426</v>
      </c>
    </row>
    <row r="2455" customFormat="false" ht="12.75" hidden="false" customHeight="true" outlineLevel="0" collapsed="false">
      <c r="D2455" s="51" t="n">
        <v>48026</v>
      </c>
      <c r="E2455" s="52" t="s">
        <v>6422</v>
      </c>
      <c r="F2455" s="52" t="s">
        <v>6427</v>
      </c>
      <c r="G2455" s="52" t="s">
        <v>6428</v>
      </c>
    </row>
    <row r="2456" customFormat="false" ht="12.75" hidden="false" customHeight="true" outlineLevel="0" collapsed="false">
      <c r="D2456" s="51" t="n">
        <v>48026</v>
      </c>
      <c r="E2456" s="52" t="s">
        <v>6422</v>
      </c>
      <c r="F2456" s="52" t="s">
        <v>6429</v>
      </c>
      <c r="G2456" s="52" t="s">
        <v>6430</v>
      </c>
    </row>
    <row r="2457" customFormat="false" ht="12.75" hidden="false" customHeight="true" outlineLevel="0" collapsed="false">
      <c r="D2457" s="51" t="n">
        <v>48026</v>
      </c>
      <c r="E2457" s="52" t="s">
        <v>6422</v>
      </c>
      <c r="F2457" s="52" t="s">
        <v>6431</v>
      </c>
      <c r="G2457" s="52" t="s">
        <v>6432</v>
      </c>
    </row>
    <row r="2458" customFormat="false" ht="12.75" hidden="false" customHeight="true" outlineLevel="0" collapsed="false">
      <c r="D2458" s="51" t="n">
        <v>48026</v>
      </c>
      <c r="E2458" s="52" t="s">
        <v>6422</v>
      </c>
      <c r="F2458" s="52" t="s">
        <v>6433</v>
      </c>
      <c r="G2458" s="52" t="s">
        <v>6434</v>
      </c>
    </row>
    <row r="2459" customFormat="false" ht="12.75" hidden="false" customHeight="true" outlineLevel="0" collapsed="false">
      <c r="D2459" s="51" t="n">
        <v>48026</v>
      </c>
      <c r="E2459" s="52" t="s">
        <v>6422</v>
      </c>
      <c r="F2459" s="52" t="s">
        <v>6435</v>
      </c>
      <c r="G2459" s="52" t="s">
        <v>6436</v>
      </c>
    </row>
    <row r="2460" customFormat="false" ht="12.75" hidden="false" customHeight="true" outlineLevel="0" collapsed="false">
      <c r="D2460" s="51" t="n">
        <v>48026</v>
      </c>
      <c r="E2460" s="52" t="s">
        <v>6422</v>
      </c>
      <c r="F2460" s="52" t="s">
        <v>6437</v>
      </c>
      <c r="G2460" s="52" t="s">
        <v>6438</v>
      </c>
    </row>
    <row r="2461" customFormat="false" ht="12.75" hidden="false" customHeight="true" outlineLevel="0" collapsed="false">
      <c r="D2461" s="51" t="n">
        <v>48026</v>
      </c>
      <c r="E2461" s="52" t="s">
        <v>6422</v>
      </c>
      <c r="F2461" s="52" t="s">
        <v>6439</v>
      </c>
      <c r="G2461" s="52" t="s">
        <v>6440</v>
      </c>
    </row>
    <row r="2462" customFormat="false" ht="12.75" hidden="false" customHeight="true" outlineLevel="0" collapsed="false">
      <c r="D2462" s="51" t="n">
        <v>48026</v>
      </c>
      <c r="E2462" s="52" t="s">
        <v>6422</v>
      </c>
      <c r="F2462" s="52" t="s">
        <v>6441</v>
      </c>
      <c r="G2462" s="52" t="s">
        <v>6442</v>
      </c>
    </row>
    <row r="2463" customFormat="false" ht="12.75" hidden="false" customHeight="true" outlineLevel="0" collapsed="false">
      <c r="D2463" s="51" t="n">
        <v>48026</v>
      </c>
      <c r="E2463" s="52" t="s">
        <v>6422</v>
      </c>
      <c r="F2463" s="52" t="s">
        <v>6443</v>
      </c>
      <c r="G2463" s="52" t="s">
        <v>6444</v>
      </c>
    </row>
    <row r="2464" customFormat="false" ht="12.75" hidden="false" customHeight="true" outlineLevel="0" collapsed="false">
      <c r="D2464" s="51" t="n">
        <v>45010</v>
      </c>
      <c r="E2464" s="52" t="s">
        <v>6445</v>
      </c>
      <c r="F2464" s="52" t="s">
        <v>6446</v>
      </c>
      <c r="G2464" s="52" t="s">
        <v>6447</v>
      </c>
    </row>
    <row r="2465" customFormat="false" ht="12.75" hidden="false" customHeight="true" outlineLevel="0" collapsed="false">
      <c r="D2465" s="51" t="n">
        <v>45010</v>
      </c>
      <c r="E2465" s="52" t="s">
        <v>6445</v>
      </c>
      <c r="F2465" s="52" t="s">
        <v>6448</v>
      </c>
      <c r="G2465" s="52" t="s">
        <v>6449</v>
      </c>
    </row>
    <row r="2466" customFormat="false" ht="12.75" hidden="false" customHeight="true" outlineLevel="0" collapsed="false">
      <c r="D2466" s="51" t="n">
        <v>45010</v>
      </c>
      <c r="E2466" s="52" t="s">
        <v>6445</v>
      </c>
      <c r="F2466" s="52" t="s">
        <v>6450</v>
      </c>
      <c r="G2466" s="52" t="s">
        <v>6451</v>
      </c>
    </row>
    <row r="2467" customFormat="false" ht="12.75" hidden="false" customHeight="true" outlineLevel="0" collapsed="false">
      <c r="D2467" s="51" t="n">
        <v>45010</v>
      </c>
      <c r="E2467" s="52" t="s">
        <v>6445</v>
      </c>
      <c r="F2467" s="52" t="s">
        <v>6452</v>
      </c>
      <c r="G2467" s="52" t="s">
        <v>6453</v>
      </c>
    </row>
    <row r="2468" customFormat="false" ht="12.75" hidden="false" customHeight="true" outlineLevel="0" collapsed="false">
      <c r="D2468" s="51" t="n">
        <v>45010</v>
      </c>
      <c r="E2468" s="52" t="s">
        <v>6445</v>
      </c>
      <c r="F2468" s="52" t="s">
        <v>6454</v>
      </c>
      <c r="G2468" s="52" t="s">
        <v>6455</v>
      </c>
    </row>
    <row r="2469" customFormat="false" ht="12.75" hidden="false" customHeight="true" outlineLevel="0" collapsed="false">
      <c r="D2469" s="51" t="n">
        <v>45010</v>
      </c>
      <c r="E2469" s="52" t="s">
        <v>6445</v>
      </c>
      <c r="F2469" s="52" t="s">
        <v>6456</v>
      </c>
      <c r="G2469" s="52" t="s">
        <v>6457</v>
      </c>
    </row>
    <row r="2470" customFormat="false" ht="12.75" hidden="false" customHeight="true" outlineLevel="0" collapsed="false">
      <c r="D2470" s="51" t="n">
        <v>45010</v>
      </c>
      <c r="E2470" s="52" t="s">
        <v>6445</v>
      </c>
      <c r="F2470" s="52" t="s">
        <v>6458</v>
      </c>
      <c r="G2470" s="52" t="s">
        <v>6459</v>
      </c>
    </row>
    <row r="2471" customFormat="false" ht="12.75" hidden="false" customHeight="true" outlineLevel="0" collapsed="false">
      <c r="D2471" s="51" t="n">
        <v>45010</v>
      </c>
      <c r="E2471" s="52" t="s">
        <v>6445</v>
      </c>
      <c r="F2471" s="52" t="s">
        <v>6460</v>
      </c>
      <c r="G2471" s="52" t="s">
        <v>6461</v>
      </c>
    </row>
    <row r="2472" customFormat="false" ht="12.75" hidden="false" customHeight="true" outlineLevel="0" collapsed="false">
      <c r="D2472" s="51" t="n">
        <v>45010</v>
      </c>
      <c r="E2472" s="52" t="s">
        <v>6445</v>
      </c>
      <c r="F2472" s="52" t="s">
        <v>6462</v>
      </c>
      <c r="G2472" s="52" t="s">
        <v>6463</v>
      </c>
    </row>
    <row r="2473" customFormat="false" ht="12.75" hidden="false" customHeight="true" outlineLevel="0" collapsed="false">
      <c r="D2473" s="51" t="n">
        <v>45010</v>
      </c>
      <c r="E2473" s="52" t="s">
        <v>6445</v>
      </c>
      <c r="F2473" s="52" t="s">
        <v>6464</v>
      </c>
      <c r="G2473" s="52" t="s">
        <v>6465</v>
      </c>
    </row>
    <row r="2474" customFormat="false" ht="12.75" hidden="false" customHeight="true" outlineLevel="0" collapsed="false">
      <c r="D2474" s="51" t="n">
        <v>45010</v>
      </c>
      <c r="E2474" s="52" t="s">
        <v>6445</v>
      </c>
      <c r="F2474" s="52" t="s">
        <v>6466</v>
      </c>
      <c r="G2474" s="52" t="s">
        <v>2862</v>
      </c>
    </row>
    <row r="2475" customFormat="false" ht="12.75" hidden="false" customHeight="true" outlineLevel="0" collapsed="false">
      <c r="D2475" s="51" t="n">
        <v>45010</v>
      </c>
      <c r="E2475" s="52" t="s">
        <v>6445</v>
      </c>
      <c r="F2475" s="52" t="s">
        <v>6467</v>
      </c>
      <c r="G2475" s="52" t="s">
        <v>6468</v>
      </c>
    </row>
    <row r="2476" customFormat="false" ht="12.75" hidden="false" customHeight="true" outlineLevel="0" collapsed="false">
      <c r="D2476" s="51" t="n">
        <v>45010</v>
      </c>
      <c r="E2476" s="52" t="s">
        <v>6445</v>
      </c>
      <c r="F2476" s="52" t="s">
        <v>6469</v>
      </c>
      <c r="G2476" s="52" t="s">
        <v>6470</v>
      </c>
    </row>
    <row r="2477" customFormat="false" ht="12.75" hidden="false" customHeight="true" outlineLevel="0" collapsed="false">
      <c r="D2477" s="51" t="n">
        <v>45010</v>
      </c>
      <c r="E2477" s="52" t="s">
        <v>6445</v>
      </c>
      <c r="F2477" s="52" t="s">
        <v>6471</v>
      </c>
      <c r="G2477" s="52" t="s">
        <v>6472</v>
      </c>
    </row>
    <row r="2478" customFormat="false" ht="12.75" hidden="false" customHeight="true" outlineLevel="0" collapsed="false">
      <c r="D2478" s="51" t="n">
        <v>45010</v>
      </c>
      <c r="E2478" s="52" t="s">
        <v>6445</v>
      </c>
      <c r="F2478" s="52" t="s">
        <v>6473</v>
      </c>
      <c r="G2478" s="52" t="s">
        <v>4050</v>
      </c>
    </row>
    <row r="2479" customFormat="false" ht="12.75" hidden="false" customHeight="true" outlineLevel="0" collapsed="false">
      <c r="D2479" s="51" t="n">
        <v>45010</v>
      </c>
      <c r="E2479" s="52" t="s">
        <v>6445</v>
      </c>
      <c r="F2479" s="52" t="s">
        <v>6474</v>
      </c>
      <c r="G2479" s="52" t="s">
        <v>6475</v>
      </c>
    </row>
    <row r="2480" customFormat="false" ht="12.75" hidden="false" customHeight="true" outlineLevel="0" collapsed="false">
      <c r="D2480" s="51" t="n">
        <v>45010</v>
      </c>
      <c r="E2480" s="52" t="s">
        <v>6445</v>
      </c>
      <c r="F2480" s="52" t="s">
        <v>6476</v>
      </c>
      <c r="G2480" s="52" t="s">
        <v>6477</v>
      </c>
    </row>
    <row r="2481" customFormat="false" ht="12.75" hidden="false" customHeight="true" outlineLevel="0" collapsed="false">
      <c r="D2481" s="51" t="n">
        <v>45010</v>
      </c>
      <c r="E2481" s="52" t="s">
        <v>6445</v>
      </c>
      <c r="F2481" s="52" t="s">
        <v>6478</v>
      </c>
      <c r="G2481" s="52" t="s">
        <v>6479</v>
      </c>
    </row>
    <row r="2482" customFormat="false" ht="12.75" hidden="false" customHeight="true" outlineLevel="0" collapsed="false">
      <c r="D2482" s="51" t="n">
        <v>45010</v>
      </c>
      <c r="E2482" s="52" t="s">
        <v>6445</v>
      </c>
      <c r="F2482" s="52" t="s">
        <v>6480</v>
      </c>
      <c r="G2482" s="52" t="s">
        <v>6481</v>
      </c>
    </row>
    <row r="2483" customFormat="false" ht="12.75" hidden="false" customHeight="true" outlineLevel="0" collapsed="false">
      <c r="D2483" s="51" t="n">
        <v>45010</v>
      </c>
      <c r="E2483" s="52" t="s">
        <v>6445</v>
      </c>
      <c r="F2483" s="52" t="s">
        <v>6482</v>
      </c>
      <c r="G2483" s="52" t="s">
        <v>6483</v>
      </c>
    </row>
    <row r="2484" customFormat="false" ht="12.75" hidden="false" customHeight="true" outlineLevel="0" collapsed="false">
      <c r="D2484" s="51" t="n">
        <v>45010</v>
      </c>
      <c r="E2484" s="52" t="s">
        <v>6445</v>
      </c>
      <c r="F2484" s="52" t="s">
        <v>6484</v>
      </c>
      <c r="G2484" s="52" t="s">
        <v>6485</v>
      </c>
    </row>
    <row r="2485" customFormat="false" ht="12.75" hidden="false" customHeight="true" outlineLevel="0" collapsed="false">
      <c r="D2485" s="51" t="n">
        <v>47008</v>
      </c>
      <c r="E2485" s="52" t="s">
        <v>6486</v>
      </c>
      <c r="F2485" s="52" t="s">
        <v>6487</v>
      </c>
      <c r="G2485" s="52" t="s">
        <v>6488</v>
      </c>
    </row>
    <row r="2486" customFormat="false" ht="12.75" hidden="false" customHeight="true" outlineLevel="0" collapsed="false">
      <c r="D2486" s="51" t="n">
        <v>47008</v>
      </c>
      <c r="E2486" s="52" t="s">
        <v>6486</v>
      </c>
      <c r="F2486" s="52" t="s">
        <v>6489</v>
      </c>
      <c r="G2486" s="52" t="s">
        <v>6490</v>
      </c>
    </row>
    <row r="2487" customFormat="false" ht="12.75" hidden="false" customHeight="true" outlineLevel="0" collapsed="false">
      <c r="D2487" s="51" t="n">
        <v>47008</v>
      </c>
      <c r="E2487" s="52" t="s">
        <v>6486</v>
      </c>
      <c r="F2487" s="52" t="s">
        <v>6491</v>
      </c>
      <c r="G2487" s="52" t="s">
        <v>4942</v>
      </c>
    </row>
    <row r="2488" customFormat="false" ht="12.75" hidden="false" customHeight="true" outlineLevel="0" collapsed="false">
      <c r="D2488" s="51" t="n">
        <v>47008</v>
      </c>
      <c r="E2488" s="52" t="s">
        <v>6486</v>
      </c>
      <c r="F2488" s="52" t="s">
        <v>6492</v>
      </c>
      <c r="G2488" s="52" t="s">
        <v>6493</v>
      </c>
    </row>
    <row r="2489" customFormat="false" ht="12.75" hidden="false" customHeight="true" outlineLevel="0" collapsed="false">
      <c r="D2489" s="51" t="n">
        <v>47008</v>
      </c>
      <c r="E2489" s="52" t="s">
        <v>6486</v>
      </c>
      <c r="F2489" s="52" t="s">
        <v>6494</v>
      </c>
      <c r="G2489" s="52" t="s">
        <v>4050</v>
      </c>
    </row>
    <row r="2490" customFormat="false" ht="12.75" hidden="false" customHeight="true" outlineLevel="0" collapsed="false">
      <c r="D2490" s="51" t="n">
        <v>53015</v>
      </c>
      <c r="E2490" s="52" t="s">
        <v>6495</v>
      </c>
      <c r="F2490" s="52" t="s">
        <v>6496</v>
      </c>
      <c r="G2490" s="52" t="s">
        <v>2777</v>
      </c>
    </row>
    <row r="2491" customFormat="false" ht="12.75" hidden="false" customHeight="true" outlineLevel="0" collapsed="false">
      <c r="D2491" s="51" t="n">
        <v>53015</v>
      </c>
      <c r="E2491" s="52" t="s">
        <v>6495</v>
      </c>
      <c r="F2491" s="52" t="s">
        <v>6497</v>
      </c>
      <c r="G2491" s="52" t="s">
        <v>6498</v>
      </c>
    </row>
    <row r="2492" customFormat="false" ht="12.75" hidden="false" customHeight="true" outlineLevel="0" collapsed="false">
      <c r="D2492" s="51" t="n">
        <v>53015</v>
      </c>
      <c r="E2492" s="52" t="s">
        <v>6495</v>
      </c>
      <c r="F2492" s="52" t="s">
        <v>6499</v>
      </c>
      <c r="G2492" s="52" t="s">
        <v>6500</v>
      </c>
    </row>
    <row r="2493" customFormat="false" ht="12.75" hidden="false" customHeight="true" outlineLevel="0" collapsed="false">
      <c r="D2493" s="51" t="n">
        <v>53015</v>
      </c>
      <c r="E2493" s="52" t="s">
        <v>6495</v>
      </c>
      <c r="F2493" s="52" t="s">
        <v>6501</v>
      </c>
      <c r="G2493" s="52" t="s">
        <v>6502</v>
      </c>
    </row>
    <row r="2494" customFormat="false" ht="12.75" hidden="false" customHeight="true" outlineLevel="0" collapsed="false">
      <c r="D2494" s="51" t="n">
        <v>53015</v>
      </c>
      <c r="E2494" s="52" t="s">
        <v>6495</v>
      </c>
      <c r="F2494" s="52" t="s">
        <v>6503</v>
      </c>
      <c r="G2494" s="52" t="s">
        <v>6504</v>
      </c>
    </row>
    <row r="2495" customFormat="false" ht="12.75" hidden="false" customHeight="true" outlineLevel="0" collapsed="false">
      <c r="D2495" s="51" t="n">
        <v>53015</v>
      </c>
      <c r="E2495" s="52" t="s">
        <v>6495</v>
      </c>
      <c r="F2495" s="52" t="s">
        <v>6505</v>
      </c>
      <c r="G2495" s="52" t="s">
        <v>6506</v>
      </c>
    </row>
    <row r="2496" customFormat="false" ht="12.75" hidden="false" customHeight="true" outlineLevel="0" collapsed="false">
      <c r="D2496" s="51" t="n">
        <v>53015</v>
      </c>
      <c r="E2496" s="52" t="s">
        <v>6495</v>
      </c>
      <c r="F2496" s="52" t="s">
        <v>6507</v>
      </c>
      <c r="G2496" s="52" t="s">
        <v>6508</v>
      </c>
    </row>
    <row r="2497" customFormat="false" ht="12.75" hidden="false" customHeight="true" outlineLevel="0" collapsed="false">
      <c r="D2497" s="51" t="n">
        <v>53015</v>
      </c>
      <c r="E2497" s="52" t="s">
        <v>6495</v>
      </c>
      <c r="F2497" s="52" t="s">
        <v>6509</v>
      </c>
      <c r="G2497" s="52" t="s">
        <v>6510</v>
      </c>
    </row>
    <row r="2498" customFormat="false" ht="12.75" hidden="false" customHeight="true" outlineLevel="0" collapsed="false">
      <c r="D2498" s="51" t="n">
        <v>53015</v>
      </c>
      <c r="E2498" s="52" t="s">
        <v>6495</v>
      </c>
      <c r="F2498" s="52" t="s">
        <v>6511</v>
      </c>
      <c r="G2498" s="52" t="s">
        <v>6512</v>
      </c>
    </row>
    <row r="2499" customFormat="false" ht="12.75" hidden="false" customHeight="true" outlineLevel="0" collapsed="false">
      <c r="D2499" s="51" t="n">
        <v>53015</v>
      </c>
      <c r="E2499" s="52" t="s">
        <v>6495</v>
      </c>
      <c r="F2499" s="52" t="s">
        <v>6513</v>
      </c>
      <c r="G2499" s="52" t="s">
        <v>6514</v>
      </c>
    </row>
    <row r="2500" customFormat="false" ht="12.75" hidden="false" customHeight="true" outlineLevel="0" collapsed="false">
      <c r="D2500" s="51" t="n">
        <v>53015</v>
      </c>
      <c r="E2500" s="52" t="s">
        <v>6495</v>
      </c>
      <c r="F2500" s="52" t="s">
        <v>6515</v>
      </c>
      <c r="G2500" s="52" t="s">
        <v>6516</v>
      </c>
    </row>
    <row r="2501" customFormat="false" ht="12.75" hidden="false" customHeight="true" outlineLevel="0" collapsed="false">
      <c r="D2501" s="51" t="n">
        <v>53015</v>
      </c>
      <c r="E2501" s="52" t="s">
        <v>6495</v>
      </c>
      <c r="F2501" s="52" t="s">
        <v>6517</v>
      </c>
      <c r="G2501" s="52" t="s">
        <v>6518</v>
      </c>
    </row>
    <row r="2502" customFormat="false" ht="12.75" hidden="false" customHeight="true" outlineLevel="0" collapsed="false">
      <c r="D2502" s="51" t="n">
        <v>53015</v>
      </c>
      <c r="E2502" s="52" t="s">
        <v>6495</v>
      </c>
      <c r="F2502" s="52" t="s">
        <v>6519</v>
      </c>
      <c r="G2502" s="52" t="s">
        <v>6520</v>
      </c>
    </row>
    <row r="2503" customFormat="false" ht="12.75" hidden="false" customHeight="true" outlineLevel="0" collapsed="false">
      <c r="D2503" s="51" t="n">
        <v>46018</v>
      </c>
      <c r="E2503" s="52" t="s">
        <v>6521</v>
      </c>
      <c r="F2503" s="52" t="s">
        <v>6522</v>
      </c>
      <c r="G2503" s="52" t="s">
        <v>6523</v>
      </c>
    </row>
    <row r="2504" customFormat="false" ht="12.75" hidden="false" customHeight="true" outlineLevel="0" collapsed="false">
      <c r="D2504" s="51" t="n">
        <v>46018</v>
      </c>
      <c r="E2504" s="52" t="s">
        <v>6521</v>
      </c>
      <c r="F2504" s="52" t="s">
        <v>6524</v>
      </c>
      <c r="G2504" s="52" t="s">
        <v>6525</v>
      </c>
    </row>
    <row r="2505" customFormat="false" ht="12.75" hidden="false" customHeight="true" outlineLevel="0" collapsed="false">
      <c r="D2505" s="51" t="n">
        <v>46018</v>
      </c>
      <c r="E2505" s="52" t="s">
        <v>6521</v>
      </c>
      <c r="F2505" s="52" t="s">
        <v>6526</v>
      </c>
      <c r="G2505" s="52" t="s">
        <v>6527</v>
      </c>
    </row>
    <row r="2506" customFormat="false" ht="12.75" hidden="false" customHeight="true" outlineLevel="0" collapsed="false">
      <c r="D2506" s="51" t="n">
        <v>46018</v>
      </c>
      <c r="E2506" s="52" t="s">
        <v>6521</v>
      </c>
      <c r="F2506" s="52" t="s">
        <v>6528</v>
      </c>
      <c r="G2506" s="52" t="s">
        <v>6529</v>
      </c>
    </row>
    <row r="2507" customFormat="false" ht="12.75" hidden="false" customHeight="true" outlineLevel="0" collapsed="false">
      <c r="D2507" s="51" t="n">
        <v>46018</v>
      </c>
      <c r="E2507" s="52" t="s">
        <v>6521</v>
      </c>
      <c r="F2507" s="52" t="s">
        <v>6530</v>
      </c>
      <c r="G2507" s="52" t="s">
        <v>6531</v>
      </c>
    </row>
    <row r="2508" customFormat="false" ht="12.75" hidden="false" customHeight="true" outlineLevel="0" collapsed="false">
      <c r="D2508" s="51" t="n">
        <v>46018</v>
      </c>
      <c r="E2508" s="52" t="s">
        <v>6521</v>
      </c>
      <c r="F2508" s="52" t="s">
        <v>6532</v>
      </c>
      <c r="G2508" s="52" t="s">
        <v>6533</v>
      </c>
    </row>
    <row r="2509" customFormat="false" ht="12.75" hidden="false" customHeight="true" outlineLevel="0" collapsed="false">
      <c r="D2509" s="51" t="n">
        <v>46018</v>
      </c>
      <c r="E2509" s="52" t="s">
        <v>6521</v>
      </c>
      <c r="F2509" s="52" t="s">
        <v>6534</v>
      </c>
      <c r="G2509" s="52" t="s">
        <v>6535</v>
      </c>
    </row>
    <row r="2510" customFormat="false" ht="12.75" hidden="false" customHeight="true" outlineLevel="0" collapsed="false">
      <c r="D2510" s="51" t="n">
        <v>46018</v>
      </c>
      <c r="E2510" s="52" t="s">
        <v>6521</v>
      </c>
      <c r="F2510" s="52" t="s">
        <v>6536</v>
      </c>
      <c r="G2510" s="52" t="s">
        <v>6537</v>
      </c>
    </row>
    <row r="2511" customFormat="false" ht="12.75" hidden="false" customHeight="true" outlineLevel="0" collapsed="false">
      <c r="D2511" s="51" t="n">
        <v>46018</v>
      </c>
      <c r="E2511" s="52" t="s">
        <v>6521</v>
      </c>
      <c r="F2511" s="52" t="s">
        <v>6538</v>
      </c>
      <c r="G2511" s="52" t="s">
        <v>6539</v>
      </c>
    </row>
    <row r="2512" customFormat="false" ht="12.75" hidden="false" customHeight="true" outlineLevel="0" collapsed="false">
      <c r="D2512" s="51" t="n">
        <v>46018</v>
      </c>
      <c r="E2512" s="52" t="s">
        <v>6521</v>
      </c>
      <c r="F2512" s="52" t="s">
        <v>6540</v>
      </c>
      <c r="G2512" s="52" t="s">
        <v>6541</v>
      </c>
    </row>
    <row r="2513" customFormat="false" ht="12.75" hidden="false" customHeight="true" outlineLevel="0" collapsed="false">
      <c r="D2513" s="51" t="n">
        <v>46018</v>
      </c>
      <c r="E2513" s="52" t="s">
        <v>6521</v>
      </c>
      <c r="F2513" s="52" t="s">
        <v>6542</v>
      </c>
      <c r="G2513" s="52" t="s">
        <v>6543</v>
      </c>
    </row>
    <row r="2514" customFormat="false" ht="12.75" hidden="false" customHeight="true" outlineLevel="0" collapsed="false">
      <c r="D2514" s="51" t="n">
        <v>46018</v>
      </c>
      <c r="E2514" s="52" t="s">
        <v>6521</v>
      </c>
      <c r="F2514" s="52" t="s">
        <v>6544</v>
      </c>
      <c r="G2514" s="52" t="s">
        <v>6545</v>
      </c>
    </row>
    <row r="2515" customFormat="false" ht="12.75" hidden="false" customHeight="true" outlineLevel="0" collapsed="false">
      <c r="D2515" s="51" t="n">
        <v>46018</v>
      </c>
      <c r="E2515" s="52" t="s">
        <v>6521</v>
      </c>
      <c r="F2515" s="52" t="s">
        <v>6546</v>
      </c>
      <c r="G2515" s="52" t="s">
        <v>6547</v>
      </c>
    </row>
    <row r="2516" customFormat="false" ht="12.75" hidden="false" customHeight="true" outlineLevel="0" collapsed="false">
      <c r="D2516" s="51" t="n">
        <v>46018</v>
      </c>
      <c r="E2516" s="52" t="s">
        <v>6521</v>
      </c>
      <c r="F2516" s="52" t="s">
        <v>6548</v>
      </c>
      <c r="G2516" s="52" t="s">
        <v>6549</v>
      </c>
    </row>
    <row r="2517" customFormat="false" ht="12.75" hidden="false" customHeight="true" outlineLevel="0" collapsed="false">
      <c r="D2517" s="51" t="n">
        <v>46018</v>
      </c>
      <c r="E2517" s="52" t="s">
        <v>6521</v>
      </c>
      <c r="F2517" s="52" t="s">
        <v>6550</v>
      </c>
      <c r="G2517" s="52" t="s">
        <v>6551</v>
      </c>
    </row>
    <row r="2518" customFormat="false" ht="12.75" hidden="false" customHeight="true" outlineLevel="0" collapsed="false">
      <c r="D2518" s="51" t="n">
        <v>46018</v>
      </c>
      <c r="E2518" s="52" t="s">
        <v>6521</v>
      </c>
      <c r="F2518" s="52" t="s">
        <v>6552</v>
      </c>
      <c r="G2518" s="52" t="s">
        <v>6553</v>
      </c>
    </row>
    <row r="2519" customFormat="false" ht="12.75" hidden="false" customHeight="true" outlineLevel="0" collapsed="false">
      <c r="D2519" s="51" t="n">
        <v>46018</v>
      </c>
      <c r="E2519" s="52" t="s">
        <v>6521</v>
      </c>
      <c r="F2519" s="52" t="s">
        <v>6554</v>
      </c>
      <c r="G2519" s="52" t="s">
        <v>6555</v>
      </c>
    </row>
    <row r="2520" customFormat="false" ht="12.75" hidden="false" customHeight="true" outlineLevel="0" collapsed="false">
      <c r="D2520" s="51" t="n">
        <v>46018</v>
      </c>
      <c r="E2520" s="52" t="s">
        <v>6521</v>
      </c>
      <c r="F2520" s="52" t="s">
        <v>6556</v>
      </c>
      <c r="G2520" s="52" t="s">
        <v>6557</v>
      </c>
    </row>
    <row r="2521" customFormat="false" ht="12.75" hidden="false" customHeight="true" outlineLevel="0" collapsed="false">
      <c r="D2521" s="51" t="n">
        <v>46018</v>
      </c>
      <c r="E2521" s="52" t="s">
        <v>6521</v>
      </c>
      <c r="F2521" s="52" t="s">
        <v>6558</v>
      </c>
      <c r="G2521" s="52" t="s">
        <v>2828</v>
      </c>
    </row>
    <row r="2522" customFormat="false" ht="12.75" hidden="false" customHeight="true" outlineLevel="0" collapsed="false">
      <c r="D2522" s="51" t="n">
        <v>46019</v>
      </c>
      <c r="E2522" s="52" t="s">
        <v>6559</v>
      </c>
      <c r="F2522" s="52" t="s">
        <v>6560</v>
      </c>
      <c r="G2522" s="52" t="s">
        <v>6561</v>
      </c>
    </row>
    <row r="2523" customFormat="false" ht="12.75" hidden="false" customHeight="true" outlineLevel="0" collapsed="false">
      <c r="D2523" s="51" t="n">
        <v>46019</v>
      </c>
      <c r="E2523" s="52" t="s">
        <v>6559</v>
      </c>
      <c r="F2523" s="52" t="s">
        <v>6562</v>
      </c>
      <c r="G2523" s="52" t="s">
        <v>2309</v>
      </c>
    </row>
    <row r="2524" customFormat="false" ht="12.75" hidden="false" customHeight="true" outlineLevel="0" collapsed="false">
      <c r="D2524" s="51" t="n">
        <v>46019</v>
      </c>
      <c r="E2524" s="52" t="s">
        <v>6559</v>
      </c>
      <c r="F2524" s="52" t="s">
        <v>6563</v>
      </c>
      <c r="G2524" s="52" t="s">
        <v>6564</v>
      </c>
    </row>
    <row r="2525" customFormat="false" ht="12.75" hidden="false" customHeight="true" outlineLevel="0" collapsed="false">
      <c r="D2525" s="51" t="n">
        <v>46019</v>
      </c>
      <c r="E2525" s="52" t="s">
        <v>6559</v>
      </c>
      <c r="F2525" s="52" t="s">
        <v>6565</v>
      </c>
      <c r="G2525" s="52" t="s">
        <v>6566</v>
      </c>
    </row>
    <row r="2526" customFormat="false" ht="12.75" hidden="false" customHeight="true" outlineLevel="0" collapsed="false">
      <c r="D2526" s="51" t="n">
        <v>46019</v>
      </c>
      <c r="E2526" s="52" t="s">
        <v>6559</v>
      </c>
      <c r="F2526" s="52" t="s">
        <v>6567</v>
      </c>
      <c r="G2526" s="52" t="s">
        <v>6568</v>
      </c>
    </row>
    <row r="2527" customFormat="false" ht="12.75" hidden="false" customHeight="true" outlineLevel="0" collapsed="false">
      <c r="D2527" s="51" t="n">
        <v>46019</v>
      </c>
      <c r="E2527" s="52" t="s">
        <v>6559</v>
      </c>
      <c r="F2527" s="52" t="s">
        <v>6569</v>
      </c>
      <c r="G2527" s="52" t="s">
        <v>6570</v>
      </c>
    </row>
    <row r="2528" customFormat="false" ht="12.75" hidden="false" customHeight="true" outlineLevel="0" collapsed="false">
      <c r="D2528" s="51" t="n">
        <v>46019</v>
      </c>
      <c r="E2528" s="52" t="s">
        <v>6559</v>
      </c>
      <c r="F2528" s="52" t="s">
        <v>6571</v>
      </c>
      <c r="G2528" s="52" t="s">
        <v>6572</v>
      </c>
    </row>
    <row r="2529" customFormat="false" ht="12.75" hidden="false" customHeight="true" outlineLevel="0" collapsed="false">
      <c r="D2529" s="51" t="n">
        <v>46019</v>
      </c>
      <c r="E2529" s="52" t="s">
        <v>6559</v>
      </c>
      <c r="F2529" s="52" t="s">
        <v>6573</v>
      </c>
      <c r="G2529" s="52" t="s">
        <v>6574</v>
      </c>
    </row>
    <row r="2530" customFormat="false" ht="12.75" hidden="false" customHeight="true" outlineLevel="0" collapsed="false">
      <c r="D2530" s="51" t="n">
        <v>46019</v>
      </c>
      <c r="E2530" s="52" t="s">
        <v>6559</v>
      </c>
      <c r="F2530" s="52" t="s">
        <v>6575</v>
      </c>
      <c r="G2530" s="52" t="s">
        <v>6576</v>
      </c>
    </row>
    <row r="2531" customFormat="false" ht="12.75" hidden="false" customHeight="true" outlineLevel="0" collapsed="false">
      <c r="D2531" s="51" t="n">
        <v>46019</v>
      </c>
      <c r="E2531" s="52" t="s">
        <v>6559</v>
      </c>
      <c r="F2531" s="52" t="s">
        <v>6577</v>
      </c>
      <c r="G2531" s="52" t="s">
        <v>6578</v>
      </c>
    </row>
    <row r="2532" customFormat="false" ht="12.75" hidden="false" customHeight="true" outlineLevel="0" collapsed="false">
      <c r="D2532" s="51" t="n">
        <v>46019</v>
      </c>
      <c r="E2532" s="52" t="s">
        <v>6559</v>
      </c>
      <c r="F2532" s="52" t="s">
        <v>6579</v>
      </c>
      <c r="G2532" s="52" t="s">
        <v>6580</v>
      </c>
    </row>
    <row r="2533" customFormat="false" ht="12.75" hidden="false" customHeight="true" outlineLevel="0" collapsed="false">
      <c r="D2533" s="51" t="n">
        <v>46019</v>
      </c>
      <c r="E2533" s="52" t="s">
        <v>6559</v>
      </c>
      <c r="F2533" s="52" t="s">
        <v>6581</v>
      </c>
      <c r="G2533" s="52" t="s">
        <v>6582</v>
      </c>
    </row>
    <row r="2534" customFormat="false" ht="12.75" hidden="false" customHeight="true" outlineLevel="0" collapsed="false">
      <c r="D2534" s="51" t="n">
        <v>46019</v>
      </c>
      <c r="E2534" s="52" t="s">
        <v>6559</v>
      </c>
      <c r="F2534" s="52" t="s">
        <v>6583</v>
      </c>
      <c r="G2534" s="52" t="s">
        <v>6584</v>
      </c>
    </row>
    <row r="2535" customFormat="false" ht="12.75" hidden="false" customHeight="true" outlineLevel="0" collapsed="false">
      <c r="D2535" s="51" t="n">
        <v>46019</v>
      </c>
      <c r="E2535" s="52" t="s">
        <v>6559</v>
      </c>
      <c r="F2535" s="52" t="s">
        <v>6585</v>
      </c>
      <c r="G2535" s="52" t="s">
        <v>6586</v>
      </c>
    </row>
    <row r="2536" customFormat="false" ht="12.75" hidden="false" customHeight="true" outlineLevel="0" collapsed="false">
      <c r="D2536" s="51" t="n">
        <v>46020</v>
      </c>
      <c r="E2536" s="52" t="s">
        <v>6587</v>
      </c>
      <c r="F2536" s="52" t="s">
        <v>6588</v>
      </c>
      <c r="G2536" s="52" t="s">
        <v>6589</v>
      </c>
    </row>
    <row r="2537" customFormat="false" ht="12.75" hidden="false" customHeight="true" outlineLevel="0" collapsed="false">
      <c r="D2537" s="51" t="n">
        <v>46020</v>
      </c>
      <c r="E2537" s="52" t="s">
        <v>6587</v>
      </c>
      <c r="F2537" s="52" t="s">
        <v>6590</v>
      </c>
      <c r="G2537" s="52" t="s">
        <v>6591</v>
      </c>
    </row>
    <row r="2538" customFormat="false" ht="12.75" hidden="false" customHeight="true" outlineLevel="0" collapsed="false">
      <c r="D2538" s="51" t="n">
        <v>46020</v>
      </c>
      <c r="E2538" s="52" t="s">
        <v>6587</v>
      </c>
      <c r="F2538" s="52" t="s">
        <v>6592</v>
      </c>
      <c r="G2538" s="52" t="s">
        <v>6593</v>
      </c>
    </row>
    <row r="2539" customFormat="false" ht="12.75" hidden="false" customHeight="true" outlineLevel="0" collapsed="false">
      <c r="D2539" s="51" t="n">
        <v>46020</v>
      </c>
      <c r="E2539" s="52" t="s">
        <v>6587</v>
      </c>
      <c r="F2539" s="52" t="s">
        <v>6594</v>
      </c>
      <c r="G2539" s="52" t="s">
        <v>6595</v>
      </c>
    </row>
    <row r="2540" customFormat="false" ht="12.75" hidden="false" customHeight="true" outlineLevel="0" collapsed="false">
      <c r="D2540" s="51" t="n">
        <v>46020</v>
      </c>
      <c r="E2540" s="52" t="s">
        <v>6587</v>
      </c>
      <c r="F2540" s="52" t="s">
        <v>6596</v>
      </c>
      <c r="G2540" s="52" t="s">
        <v>6597</v>
      </c>
    </row>
    <row r="2541" customFormat="false" ht="12.75" hidden="false" customHeight="true" outlineLevel="0" collapsed="false">
      <c r="D2541" s="51" t="n">
        <v>46020</v>
      </c>
      <c r="E2541" s="52" t="s">
        <v>6587</v>
      </c>
      <c r="F2541" s="52" t="s">
        <v>6598</v>
      </c>
      <c r="G2541" s="52" t="s">
        <v>6599</v>
      </c>
    </row>
    <row r="2542" customFormat="false" ht="12.75" hidden="false" customHeight="true" outlineLevel="0" collapsed="false">
      <c r="D2542" s="51" t="n">
        <v>46020</v>
      </c>
      <c r="E2542" s="52" t="s">
        <v>6587</v>
      </c>
      <c r="F2542" s="52" t="s">
        <v>6600</v>
      </c>
      <c r="G2542" s="52" t="s">
        <v>6601</v>
      </c>
    </row>
    <row r="2543" customFormat="false" ht="12.75" hidden="false" customHeight="true" outlineLevel="0" collapsed="false">
      <c r="D2543" s="51" t="n">
        <v>46020</v>
      </c>
      <c r="E2543" s="52" t="s">
        <v>6587</v>
      </c>
      <c r="F2543" s="52" t="s">
        <v>6602</v>
      </c>
      <c r="G2543" s="52" t="s">
        <v>6603</v>
      </c>
    </row>
    <row r="2544" customFormat="false" ht="12.75" hidden="false" customHeight="true" outlineLevel="0" collapsed="false">
      <c r="D2544" s="51" t="n">
        <v>46020</v>
      </c>
      <c r="E2544" s="52" t="s">
        <v>6587</v>
      </c>
      <c r="F2544" s="52" t="s">
        <v>6604</v>
      </c>
      <c r="G2544" s="52" t="s">
        <v>6605</v>
      </c>
    </row>
    <row r="2545" customFormat="false" ht="12.75" hidden="false" customHeight="true" outlineLevel="0" collapsed="false">
      <c r="D2545" s="51" t="n">
        <v>46020</v>
      </c>
      <c r="E2545" s="52" t="s">
        <v>6587</v>
      </c>
      <c r="F2545" s="52" t="s">
        <v>6606</v>
      </c>
      <c r="G2545" s="52" t="s">
        <v>6607</v>
      </c>
    </row>
    <row r="2546" customFormat="false" ht="12.75" hidden="false" customHeight="true" outlineLevel="0" collapsed="false">
      <c r="D2546" s="51" t="n">
        <v>46020</v>
      </c>
      <c r="E2546" s="52" t="s">
        <v>6587</v>
      </c>
      <c r="F2546" s="52" t="s">
        <v>6608</v>
      </c>
      <c r="G2546" s="52" t="s">
        <v>6609</v>
      </c>
    </row>
    <row r="2547" customFormat="false" ht="12.75" hidden="false" customHeight="true" outlineLevel="0" collapsed="false">
      <c r="D2547" s="51" t="n">
        <v>46020</v>
      </c>
      <c r="E2547" s="52" t="s">
        <v>6587</v>
      </c>
      <c r="F2547" s="52" t="s">
        <v>6610</v>
      </c>
      <c r="G2547" s="52" t="s">
        <v>6611</v>
      </c>
    </row>
    <row r="2548" customFormat="false" ht="12.75" hidden="false" customHeight="true" outlineLevel="0" collapsed="false">
      <c r="D2548" s="51" t="n">
        <v>46020</v>
      </c>
      <c r="E2548" s="52" t="s">
        <v>6587</v>
      </c>
      <c r="F2548" s="52" t="s">
        <v>6612</v>
      </c>
      <c r="G2548" s="52" t="s">
        <v>6613</v>
      </c>
    </row>
    <row r="2549" customFormat="false" ht="12.75" hidden="false" customHeight="true" outlineLevel="0" collapsed="false">
      <c r="D2549" s="51" t="n">
        <v>46020</v>
      </c>
      <c r="E2549" s="52" t="s">
        <v>6587</v>
      </c>
      <c r="F2549" s="52" t="s">
        <v>6614</v>
      </c>
      <c r="G2549" s="52" t="s">
        <v>6615</v>
      </c>
    </row>
    <row r="2550" customFormat="false" ht="12.75" hidden="false" customHeight="true" outlineLevel="0" collapsed="false">
      <c r="D2550" s="51" t="n">
        <v>47009</v>
      </c>
      <c r="E2550" s="52" t="s">
        <v>6616</v>
      </c>
      <c r="F2550" s="52" t="s">
        <v>6617</v>
      </c>
      <c r="G2550" s="52" t="s">
        <v>6618</v>
      </c>
    </row>
    <row r="2551" customFormat="false" ht="12.75" hidden="false" customHeight="true" outlineLevel="0" collapsed="false">
      <c r="D2551" s="51" t="n">
        <v>47009</v>
      </c>
      <c r="E2551" s="52" t="s">
        <v>6616</v>
      </c>
      <c r="F2551" s="52" t="s">
        <v>6619</v>
      </c>
      <c r="G2551" s="52" t="s">
        <v>6620</v>
      </c>
    </row>
    <row r="2552" customFormat="false" ht="12.75" hidden="false" customHeight="true" outlineLevel="0" collapsed="false">
      <c r="D2552" s="51" t="n">
        <v>47009</v>
      </c>
      <c r="E2552" s="52" t="s">
        <v>6616</v>
      </c>
      <c r="F2552" s="52" t="s">
        <v>6621</v>
      </c>
      <c r="G2552" s="52" t="s">
        <v>6622</v>
      </c>
    </row>
    <row r="2553" customFormat="false" ht="12.75" hidden="false" customHeight="true" outlineLevel="0" collapsed="false">
      <c r="D2553" s="51" t="n">
        <v>47009</v>
      </c>
      <c r="E2553" s="52" t="s">
        <v>6616</v>
      </c>
      <c r="F2553" s="52" t="s">
        <v>6623</v>
      </c>
      <c r="G2553" s="52" t="s">
        <v>6624</v>
      </c>
    </row>
    <row r="2554" customFormat="false" ht="12.75" hidden="false" customHeight="true" outlineLevel="0" collapsed="false">
      <c r="D2554" s="51" t="n">
        <v>47009</v>
      </c>
      <c r="E2554" s="52" t="s">
        <v>6616</v>
      </c>
      <c r="F2554" s="52" t="s">
        <v>6625</v>
      </c>
      <c r="G2554" s="52" t="s">
        <v>6626</v>
      </c>
    </row>
    <row r="2555" customFormat="false" ht="12.75" hidden="false" customHeight="true" outlineLevel="0" collapsed="false">
      <c r="D2555" s="51" t="n">
        <v>47009</v>
      </c>
      <c r="E2555" s="52" t="s">
        <v>6616</v>
      </c>
      <c r="F2555" s="52" t="s">
        <v>6627</v>
      </c>
      <c r="G2555" s="52" t="s">
        <v>6628</v>
      </c>
    </row>
    <row r="2556" customFormat="false" ht="12.75" hidden="false" customHeight="true" outlineLevel="0" collapsed="false">
      <c r="D2556" s="51" t="n">
        <v>47009</v>
      </c>
      <c r="E2556" s="52" t="s">
        <v>6616</v>
      </c>
      <c r="F2556" s="52" t="s">
        <v>6629</v>
      </c>
      <c r="G2556" s="52" t="s">
        <v>6630</v>
      </c>
    </row>
    <row r="2557" customFormat="false" ht="12.75" hidden="false" customHeight="true" outlineLevel="0" collapsed="false">
      <c r="D2557" s="51" t="n">
        <v>47009</v>
      </c>
      <c r="E2557" s="52" t="s">
        <v>6616</v>
      </c>
      <c r="F2557" s="52" t="s">
        <v>6631</v>
      </c>
      <c r="G2557" s="52" t="s">
        <v>6632</v>
      </c>
    </row>
    <row r="2558" customFormat="false" ht="12.75" hidden="false" customHeight="true" outlineLevel="0" collapsed="false">
      <c r="D2558" s="51" t="n">
        <v>47009</v>
      </c>
      <c r="E2558" s="52" t="s">
        <v>6616</v>
      </c>
      <c r="F2558" s="52" t="s">
        <v>6633</v>
      </c>
      <c r="G2558" s="52" t="s">
        <v>6634</v>
      </c>
    </row>
    <row r="2559" customFormat="false" ht="12.75" hidden="false" customHeight="true" outlineLevel="0" collapsed="false">
      <c r="D2559" s="51" t="n">
        <v>47009</v>
      </c>
      <c r="E2559" s="52" t="s">
        <v>6616</v>
      </c>
      <c r="F2559" s="52" t="s">
        <v>6635</v>
      </c>
      <c r="G2559" s="52" t="s">
        <v>6636</v>
      </c>
    </row>
    <row r="2560" customFormat="false" ht="12.75" hidden="false" customHeight="true" outlineLevel="0" collapsed="false">
      <c r="D2560" s="51" t="n">
        <v>47009</v>
      </c>
      <c r="E2560" s="52" t="s">
        <v>6616</v>
      </c>
      <c r="F2560" s="52" t="s">
        <v>6637</v>
      </c>
      <c r="G2560" s="52" t="s">
        <v>6638</v>
      </c>
    </row>
    <row r="2561" customFormat="false" ht="12.75" hidden="false" customHeight="true" outlineLevel="0" collapsed="false">
      <c r="D2561" s="51" t="n">
        <v>48027</v>
      </c>
      <c r="E2561" s="52" t="s">
        <v>6639</v>
      </c>
      <c r="F2561" s="52" t="s">
        <v>6640</v>
      </c>
      <c r="G2561" s="52" t="s">
        <v>6641</v>
      </c>
    </row>
    <row r="2562" customFormat="false" ht="12.75" hidden="false" customHeight="true" outlineLevel="0" collapsed="false">
      <c r="D2562" s="51" t="n">
        <v>48027</v>
      </c>
      <c r="E2562" s="52" t="s">
        <v>6639</v>
      </c>
      <c r="F2562" s="52" t="s">
        <v>6642</v>
      </c>
      <c r="G2562" s="52" t="s">
        <v>6643</v>
      </c>
    </row>
    <row r="2563" customFormat="false" ht="12.75" hidden="false" customHeight="true" outlineLevel="0" collapsed="false">
      <c r="D2563" s="51" t="n">
        <v>48027</v>
      </c>
      <c r="E2563" s="52" t="s">
        <v>6639</v>
      </c>
      <c r="F2563" s="52" t="s">
        <v>6644</v>
      </c>
      <c r="G2563" s="52" t="s">
        <v>6645</v>
      </c>
    </row>
    <row r="2564" customFormat="false" ht="12.75" hidden="false" customHeight="true" outlineLevel="0" collapsed="false">
      <c r="D2564" s="51" t="n">
        <v>48027</v>
      </c>
      <c r="E2564" s="52" t="s">
        <v>6639</v>
      </c>
      <c r="F2564" s="52" t="s">
        <v>6646</v>
      </c>
      <c r="G2564" s="52" t="s">
        <v>6647</v>
      </c>
    </row>
    <row r="2565" customFormat="false" ht="12.75" hidden="false" customHeight="true" outlineLevel="0" collapsed="false">
      <c r="D2565" s="51" t="n">
        <v>48027</v>
      </c>
      <c r="E2565" s="52" t="s">
        <v>6639</v>
      </c>
      <c r="F2565" s="52" t="s">
        <v>6648</v>
      </c>
      <c r="G2565" s="52" t="s">
        <v>6649</v>
      </c>
    </row>
    <row r="2566" customFormat="false" ht="12.75" hidden="false" customHeight="true" outlineLevel="0" collapsed="false">
      <c r="D2566" s="51" t="n">
        <v>48027</v>
      </c>
      <c r="E2566" s="52" t="s">
        <v>6639</v>
      </c>
      <c r="F2566" s="52" t="s">
        <v>6650</v>
      </c>
      <c r="G2566" s="52" t="s">
        <v>6651</v>
      </c>
    </row>
    <row r="2567" customFormat="false" ht="12.75" hidden="false" customHeight="true" outlineLevel="0" collapsed="false">
      <c r="D2567" s="51" t="n">
        <v>48027</v>
      </c>
      <c r="E2567" s="52" t="s">
        <v>6639</v>
      </c>
      <c r="F2567" s="52" t="s">
        <v>6652</v>
      </c>
      <c r="G2567" s="52" t="s">
        <v>6653</v>
      </c>
    </row>
    <row r="2568" customFormat="false" ht="12.75" hidden="false" customHeight="true" outlineLevel="0" collapsed="false">
      <c r="D2568" s="51" t="n">
        <v>48027</v>
      </c>
      <c r="E2568" s="52" t="s">
        <v>6639</v>
      </c>
      <c r="F2568" s="52" t="s">
        <v>6654</v>
      </c>
      <c r="G2568" s="52" t="s">
        <v>6655</v>
      </c>
    </row>
    <row r="2569" customFormat="false" ht="12.75" hidden="false" customHeight="true" outlineLevel="0" collapsed="false">
      <c r="D2569" s="51" t="n">
        <v>48027</v>
      </c>
      <c r="E2569" s="52" t="s">
        <v>6639</v>
      </c>
      <c r="F2569" s="52" t="s">
        <v>6656</v>
      </c>
      <c r="G2569" s="52" t="s">
        <v>6657</v>
      </c>
    </row>
    <row r="2570" customFormat="false" ht="12.75" hidden="false" customHeight="true" outlineLevel="0" collapsed="false">
      <c r="D2570" s="51" t="n">
        <v>48027</v>
      </c>
      <c r="E2570" s="52" t="s">
        <v>6639</v>
      </c>
      <c r="F2570" s="52" t="s">
        <v>6658</v>
      </c>
      <c r="G2570" s="52" t="s">
        <v>6659</v>
      </c>
    </row>
    <row r="2571" customFormat="false" ht="12.75" hidden="false" customHeight="true" outlineLevel="0" collapsed="false">
      <c r="D2571" s="51" t="n">
        <v>48027</v>
      </c>
      <c r="E2571" s="52" t="s">
        <v>6639</v>
      </c>
      <c r="F2571" s="52" t="s">
        <v>6660</v>
      </c>
      <c r="G2571" s="52" t="s">
        <v>2849</v>
      </c>
    </row>
    <row r="2572" customFormat="false" ht="12.75" hidden="false" customHeight="true" outlineLevel="0" collapsed="false">
      <c r="D2572" s="51" t="n">
        <v>48027</v>
      </c>
      <c r="E2572" s="52" t="s">
        <v>6639</v>
      </c>
      <c r="F2572" s="52" t="s">
        <v>6661</v>
      </c>
      <c r="G2572" s="52" t="s">
        <v>6662</v>
      </c>
    </row>
    <row r="2573" customFormat="false" ht="12.75" hidden="false" customHeight="true" outlineLevel="0" collapsed="false">
      <c r="D2573" s="51" t="n">
        <v>48027</v>
      </c>
      <c r="E2573" s="52" t="s">
        <v>6639</v>
      </c>
      <c r="F2573" s="52" t="s">
        <v>6663</v>
      </c>
      <c r="G2573" s="52" t="s">
        <v>6664</v>
      </c>
    </row>
    <row r="2574" customFormat="false" ht="12.75" hidden="false" customHeight="true" outlineLevel="0" collapsed="false">
      <c r="D2574" s="49" t="n">
        <v>52037</v>
      </c>
      <c r="E2574" s="50" t="s">
        <v>1732</v>
      </c>
      <c r="F2574" s="52" t="s">
        <v>6665</v>
      </c>
      <c r="G2574" s="52" t="s">
        <v>6666</v>
      </c>
    </row>
    <row r="2575" customFormat="false" ht="12.75" hidden="false" customHeight="true" outlineLevel="0" collapsed="false">
      <c r="D2575" s="49" t="n">
        <v>52037</v>
      </c>
      <c r="E2575" s="50" t="s">
        <v>1732</v>
      </c>
      <c r="F2575" s="52" t="s">
        <v>6667</v>
      </c>
      <c r="G2575" s="52" t="s">
        <v>6668</v>
      </c>
    </row>
    <row r="2576" customFormat="false" ht="12.75" hidden="false" customHeight="true" outlineLevel="0" collapsed="false">
      <c r="D2576" s="49" t="n">
        <v>52037</v>
      </c>
      <c r="E2576" s="50" t="s">
        <v>1732</v>
      </c>
      <c r="F2576" s="52" t="s">
        <v>6669</v>
      </c>
      <c r="G2576" s="52" t="s">
        <v>6670</v>
      </c>
    </row>
    <row r="2577" customFormat="false" ht="12.75" hidden="false" customHeight="true" outlineLevel="0" collapsed="false">
      <c r="D2577" s="49" t="n">
        <v>52037</v>
      </c>
      <c r="E2577" s="50" t="s">
        <v>1732</v>
      </c>
      <c r="F2577" s="52" t="s">
        <v>6671</v>
      </c>
      <c r="G2577" s="52" t="s">
        <v>6672</v>
      </c>
    </row>
    <row r="2578" customFormat="false" ht="12.75" hidden="false" customHeight="true" outlineLevel="0" collapsed="false">
      <c r="D2578" s="49" t="n">
        <v>52037</v>
      </c>
      <c r="E2578" s="50" t="s">
        <v>1732</v>
      </c>
      <c r="F2578" s="52" t="s">
        <v>6673</v>
      </c>
      <c r="G2578" s="52" t="s">
        <v>4015</v>
      </c>
    </row>
    <row r="2579" customFormat="false" ht="12.75" hidden="false" customHeight="true" outlineLevel="0" collapsed="false">
      <c r="D2579" s="49" t="n">
        <v>52037</v>
      </c>
      <c r="E2579" s="50" t="s">
        <v>1732</v>
      </c>
      <c r="F2579" s="52" t="s">
        <v>6674</v>
      </c>
      <c r="G2579" s="52" t="s">
        <v>6675</v>
      </c>
    </row>
    <row r="2580" customFormat="false" ht="12.75" hidden="false" customHeight="true" outlineLevel="0" collapsed="false">
      <c r="D2580" s="49" t="n">
        <v>52037</v>
      </c>
      <c r="E2580" s="50" t="s">
        <v>1732</v>
      </c>
      <c r="F2580" s="52" t="s">
        <v>6676</v>
      </c>
      <c r="G2580" s="52" t="s">
        <v>6677</v>
      </c>
    </row>
    <row r="2581" customFormat="false" ht="12.75" hidden="false" customHeight="true" outlineLevel="0" collapsed="false">
      <c r="D2581" s="49" t="n">
        <v>52037</v>
      </c>
      <c r="E2581" s="50" t="s">
        <v>1732</v>
      </c>
      <c r="F2581" s="52" t="s">
        <v>6678</v>
      </c>
      <c r="G2581" s="52" t="s">
        <v>1505</v>
      </c>
    </row>
    <row r="2582" customFormat="false" ht="12.75" hidden="false" customHeight="true" outlineLevel="0" collapsed="false">
      <c r="D2582" s="49" t="n">
        <v>52037</v>
      </c>
      <c r="E2582" s="50" t="s">
        <v>1732</v>
      </c>
      <c r="F2582" s="52" t="s">
        <v>6679</v>
      </c>
      <c r="G2582" s="52" t="s">
        <v>6680</v>
      </c>
    </row>
    <row r="2583" customFormat="false" ht="12.75" hidden="false" customHeight="true" outlineLevel="0" collapsed="false">
      <c r="D2583" s="51" t="n">
        <v>47010</v>
      </c>
      <c r="E2583" s="52" t="s">
        <v>6681</v>
      </c>
      <c r="F2583" s="52" t="s">
        <v>6682</v>
      </c>
      <c r="G2583" s="52" t="s">
        <v>6683</v>
      </c>
    </row>
    <row r="2584" customFormat="false" ht="12.75" hidden="false" customHeight="true" outlineLevel="0" collapsed="false">
      <c r="D2584" s="51" t="n">
        <v>47010</v>
      </c>
      <c r="E2584" s="52" t="s">
        <v>6681</v>
      </c>
      <c r="F2584" s="52" t="s">
        <v>6684</v>
      </c>
      <c r="G2584" s="52" t="s">
        <v>5101</v>
      </c>
    </row>
    <row r="2585" customFormat="false" ht="12.75" hidden="false" customHeight="true" outlineLevel="0" collapsed="false">
      <c r="D2585" s="51" t="n">
        <v>47010</v>
      </c>
      <c r="E2585" s="52" t="s">
        <v>6681</v>
      </c>
      <c r="F2585" s="52" t="s">
        <v>6685</v>
      </c>
      <c r="G2585" s="52" t="s">
        <v>4587</v>
      </c>
    </row>
    <row r="2586" customFormat="false" ht="12.75" hidden="false" customHeight="true" outlineLevel="0" collapsed="false">
      <c r="D2586" s="51" t="n">
        <v>47010</v>
      </c>
      <c r="E2586" s="52" t="s">
        <v>6681</v>
      </c>
      <c r="F2586" s="52" t="s">
        <v>6686</v>
      </c>
      <c r="G2586" s="52" t="s">
        <v>3282</v>
      </c>
    </row>
    <row r="2587" customFormat="false" ht="12.75" hidden="false" customHeight="true" outlineLevel="0" collapsed="false">
      <c r="D2587" s="51" t="n">
        <v>47010</v>
      </c>
      <c r="E2587" s="52" t="s">
        <v>6681</v>
      </c>
      <c r="F2587" s="52" t="s">
        <v>6687</v>
      </c>
      <c r="G2587" s="52" t="s">
        <v>6688</v>
      </c>
    </row>
    <row r="2588" customFormat="false" ht="12.75" hidden="false" customHeight="true" outlineLevel="0" collapsed="false">
      <c r="D2588" s="51" t="n">
        <v>53016</v>
      </c>
      <c r="E2588" s="52" t="s">
        <v>6689</v>
      </c>
      <c r="F2588" s="52" t="s">
        <v>6690</v>
      </c>
      <c r="G2588" s="52" t="s">
        <v>6691</v>
      </c>
    </row>
    <row r="2589" customFormat="false" ht="12.75" hidden="false" customHeight="true" outlineLevel="0" collapsed="false">
      <c r="D2589" s="51" t="n">
        <v>53016</v>
      </c>
      <c r="E2589" s="52" t="s">
        <v>6689</v>
      </c>
      <c r="F2589" s="52" t="s">
        <v>6692</v>
      </c>
      <c r="G2589" s="52" t="s">
        <v>6693</v>
      </c>
    </row>
    <row r="2590" customFormat="false" ht="12.75" hidden="false" customHeight="true" outlineLevel="0" collapsed="false">
      <c r="D2590" s="51" t="n">
        <v>53016</v>
      </c>
      <c r="E2590" s="52" t="s">
        <v>6689</v>
      </c>
      <c r="F2590" s="52" t="s">
        <v>6694</v>
      </c>
      <c r="G2590" s="52" t="s">
        <v>6695</v>
      </c>
    </row>
    <row r="2591" customFormat="false" ht="12.75" hidden="false" customHeight="true" outlineLevel="0" collapsed="false">
      <c r="D2591" s="51" t="n">
        <v>53016</v>
      </c>
      <c r="E2591" s="52" t="s">
        <v>6689</v>
      </c>
      <c r="F2591" s="52" t="s">
        <v>6696</v>
      </c>
      <c r="G2591" s="52" t="s">
        <v>6697</v>
      </c>
    </row>
    <row r="2592" customFormat="false" ht="12.75" hidden="false" customHeight="true" outlineLevel="0" collapsed="false">
      <c r="D2592" s="51" t="n">
        <v>53016</v>
      </c>
      <c r="E2592" s="52" t="s">
        <v>6689</v>
      </c>
      <c r="F2592" s="52" t="s">
        <v>6698</v>
      </c>
      <c r="G2592" s="52" t="s">
        <v>6699</v>
      </c>
    </row>
    <row r="2593" customFormat="false" ht="12.75" hidden="false" customHeight="true" outlineLevel="0" collapsed="false">
      <c r="D2593" s="51" t="n">
        <v>53016</v>
      </c>
      <c r="E2593" s="52" t="s">
        <v>6689</v>
      </c>
      <c r="F2593" s="52" t="s">
        <v>6700</v>
      </c>
      <c r="G2593" s="52" t="s">
        <v>6701</v>
      </c>
    </row>
    <row r="2594" customFormat="false" ht="12.75" hidden="false" customHeight="true" outlineLevel="0" collapsed="false">
      <c r="D2594" s="51" t="n">
        <v>53016</v>
      </c>
      <c r="E2594" s="52" t="s">
        <v>6689</v>
      </c>
      <c r="F2594" s="52" t="s">
        <v>6702</v>
      </c>
      <c r="G2594" s="52" t="s">
        <v>6703</v>
      </c>
    </row>
    <row r="2595" customFormat="false" ht="12.75" hidden="false" customHeight="true" outlineLevel="0" collapsed="false">
      <c r="D2595" s="51" t="n">
        <v>53016</v>
      </c>
      <c r="E2595" s="52" t="s">
        <v>6689</v>
      </c>
      <c r="F2595" s="52" t="s">
        <v>6704</v>
      </c>
      <c r="G2595" s="52" t="s">
        <v>6705</v>
      </c>
    </row>
    <row r="2596" customFormat="false" ht="12.75" hidden="false" customHeight="true" outlineLevel="0" collapsed="false">
      <c r="D2596" s="51" t="n">
        <v>53016</v>
      </c>
      <c r="E2596" s="52" t="s">
        <v>6689</v>
      </c>
      <c r="F2596" s="52" t="s">
        <v>6706</v>
      </c>
      <c r="G2596" s="52" t="s">
        <v>6707</v>
      </c>
    </row>
    <row r="2597" customFormat="false" ht="12.75" hidden="false" customHeight="true" outlineLevel="0" collapsed="false">
      <c r="D2597" s="51" t="n">
        <v>53016</v>
      </c>
      <c r="E2597" s="52" t="s">
        <v>6689</v>
      </c>
      <c r="F2597" s="52" t="s">
        <v>6708</v>
      </c>
      <c r="G2597" s="52" t="s">
        <v>6709</v>
      </c>
    </row>
    <row r="2598" customFormat="false" ht="12.75" hidden="false" customHeight="true" outlineLevel="0" collapsed="false">
      <c r="D2598" s="51" t="n">
        <v>53016</v>
      </c>
      <c r="E2598" s="52" t="s">
        <v>6689</v>
      </c>
      <c r="F2598" s="52" t="s">
        <v>6710</v>
      </c>
      <c r="G2598" s="52" t="s">
        <v>6711</v>
      </c>
    </row>
    <row r="2599" customFormat="false" ht="12.75" hidden="false" customHeight="true" outlineLevel="0" collapsed="false">
      <c r="D2599" s="51" t="n">
        <v>53016</v>
      </c>
      <c r="E2599" s="52" t="s">
        <v>6689</v>
      </c>
      <c r="F2599" s="52" t="s">
        <v>6712</v>
      </c>
      <c r="G2599" s="52" t="s">
        <v>6713</v>
      </c>
    </row>
    <row r="2600" customFormat="false" ht="12.75" hidden="false" customHeight="true" outlineLevel="0" collapsed="false">
      <c r="D2600" s="51" t="n">
        <v>53016</v>
      </c>
      <c r="E2600" s="52" t="s">
        <v>6689</v>
      </c>
      <c r="F2600" s="52" t="s">
        <v>6714</v>
      </c>
      <c r="G2600" s="52" t="s">
        <v>6715</v>
      </c>
    </row>
    <row r="2601" customFormat="false" ht="12.75" hidden="false" customHeight="true" outlineLevel="0" collapsed="false">
      <c r="D2601" s="51" t="n">
        <v>53016</v>
      </c>
      <c r="E2601" s="52" t="s">
        <v>6689</v>
      </c>
      <c r="F2601" s="52" t="s">
        <v>6716</v>
      </c>
      <c r="G2601" s="52" t="s">
        <v>1770</v>
      </c>
    </row>
    <row r="2602" customFormat="false" ht="12.75" hidden="false" customHeight="true" outlineLevel="0" collapsed="false">
      <c r="D2602" s="51" t="n">
        <v>51025</v>
      </c>
      <c r="E2602" s="52" t="s">
        <v>6717</v>
      </c>
      <c r="F2602" s="52" t="s">
        <v>6718</v>
      </c>
      <c r="G2602" s="52" t="s">
        <v>6719</v>
      </c>
    </row>
    <row r="2603" customFormat="false" ht="12.75" hidden="false" customHeight="true" outlineLevel="0" collapsed="false">
      <c r="D2603" s="51" t="n">
        <v>51025</v>
      </c>
      <c r="E2603" s="52" t="s">
        <v>6717</v>
      </c>
      <c r="F2603" s="52" t="s">
        <v>6720</v>
      </c>
      <c r="G2603" s="52" t="s">
        <v>3974</v>
      </c>
    </row>
    <row r="2604" customFormat="false" ht="12.75" hidden="false" customHeight="true" outlineLevel="0" collapsed="false">
      <c r="D2604" s="51" t="n">
        <v>51025</v>
      </c>
      <c r="E2604" s="52" t="s">
        <v>6717</v>
      </c>
      <c r="F2604" s="52" t="s">
        <v>6721</v>
      </c>
      <c r="G2604" s="52" t="s">
        <v>6722</v>
      </c>
    </row>
    <row r="2605" customFormat="false" ht="12.75" hidden="false" customHeight="true" outlineLevel="0" collapsed="false">
      <c r="D2605" s="51" t="n">
        <v>51025</v>
      </c>
      <c r="E2605" s="52" t="s">
        <v>6717</v>
      </c>
      <c r="F2605" s="52" t="s">
        <v>6723</v>
      </c>
      <c r="G2605" s="52" t="s">
        <v>6724</v>
      </c>
    </row>
    <row r="2606" customFormat="false" ht="12.75" hidden="false" customHeight="true" outlineLevel="0" collapsed="false">
      <c r="D2606" s="51" t="n">
        <v>51025</v>
      </c>
      <c r="E2606" s="52" t="s">
        <v>6717</v>
      </c>
      <c r="F2606" s="52" t="s">
        <v>6725</v>
      </c>
      <c r="G2606" s="52" t="s">
        <v>6726</v>
      </c>
    </row>
    <row r="2607" customFormat="false" ht="12.75" hidden="false" customHeight="true" outlineLevel="0" collapsed="false">
      <c r="D2607" s="51" t="n">
        <v>51025</v>
      </c>
      <c r="E2607" s="52" t="s">
        <v>6717</v>
      </c>
      <c r="F2607" s="52" t="s">
        <v>6727</v>
      </c>
      <c r="G2607" s="52" t="s">
        <v>6728</v>
      </c>
    </row>
    <row r="2608" customFormat="false" ht="12.75" hidden="false" customHeight="true" outlineLevel="0" collapsed="false">
      <c r="D2608" s="51" t="n">
        <v>51025</v>
      </c>
      <c r="E2608" s="52" t="s">
        <v>6717</v>
      </c>
      <c r="F2608" s="52" t="s">
        <v>6729</v>
      </c>
      <c r="G2608" s="52" t="s">
        <v>6730</v>
      </c>
    </row>
    <row r="2609" customFormat="false" ht="12.75" hidden="false" customHeight="true" outlineLevel="0" collapsed="false">
      <c r="D2609" s="51" t="n">
        <v>51025</v>
      </c>
      <c r="E2609" s="52" t="s">
        <v>6717</v>
      </c>
      <c r="F2609" s="52" t="s">
        <v>6731</v>
      </c>
      <c r="G2609" s="52" t="s">
        <v>6732</v>
      </c>
    </row>
    <row r="2610" customFormat="false" ht="12.75" hidden="false" customHeight="true" outlineLevel="0" collapsed="false">
      <c r="D2610" s="51" t="n">
        <v>51025</v>
      </c>
      <c r="E2610" s="52" t="s">
        <v>6717</v>
      </c>
      <c r="F2610" s="52" t="s">
        <v>6733</v>
      </c>
      <c r="G2610" s="52" t="s">
        <v>6734</v>
      </c>
    </row>
    <row r="2611" customFormat="false" ht="12.75" hidden="false" customHeight="true" outlineLevel="0" collapsed="false">
      <c r="D2611" s="51" t="n">
        <v>51025</v>
      </c>
      <c r="E2611" s="52" t="s">
        <v>6717</v>
      </c>
      <c r="F2611" s="52" t="s">
        <v>6735</v>
      </c>
      <c r="G2611" s="52" t="s">
        <v>6736</v>
      </c>
    </row>
    <row r="2612" customFormat="false" ht="12.75" hidden="false" customHeight="true" outlineLevel="0" collapsed="false">
      <c r="D2612" s="51" t="n">
        <v>51025</v>
      </c>
      <c r="E2612" s="52" t="s">
        <v>6717</v>
      </c>
      <c r="F2612" s="52" t="s">
        <v>6737</v>
      </c>
      <c r="G2612" s="52" t="s">
        <v>6738</v>
      </c>
    </row>
    <row r="2613" customFormat="false" ht="12.75" hidden="false" customHeight="true" outlineLevel="0" collapsed="false">
      <c r="D2613" s="51" t="n">
        <v>51025</v>
      </c>
      <c r="E2613" s="52" t="s">
        <v>6717</v>
      </c>
      <c r="F2613" s="52" t="s">
        <v>6739</v>
      </c>
      <c r="G2613" s="52" t="s">
        <v>6740</v>
      </c>
    </row>
    <row r="2614" customFormat="false" ht="12.75" hidden="false" customHeight="true" outlineLevel="0" collapsed="false">
      <c r="D2614" s="51" t="n">
        <v>51025</v>
      </c>
      <c r="E2614" s="52" t="s">
        <v>6717</v>
      </c>
      <c r="F2614" s="52" t="s">
        <v>6741</v>
      </c>
      <c r="G2614" s="52" t="s">
        <v>6742</v>
      </c>
    </row>
    <row r="2615" customFormat="false" ht="12.75" hidden="false" customHeight="true" outlineLevel="0" collapsed="false">
      <c r="D2615" s="51" t="n">
        <v>51025</v>
      </c>
      <c r="E2615" s="52" t="s">
        <v>6717</v>
      </c>
      <c r="F2615" s="52" t="s">
        <v>6743</v>
      </c>
      <c r="G2615" s="52" t="s">
        <v>6744</v>
      </c>
    </row>
    <row r="2616" customFormat="false" ht="12.75" hidden="false" customHeight="true" outlineLevel="0" collapsed="false">
      <c r="D2616" s="51" t="n">
        <v>51025</v>
      </c>
      <c r="E2616" s="52" t="s">
        <v>6717</v>
      </c>
      <c r="F2616" s="52" t="s">
        <v>6745</v>
      </c>
      <c r="G2616" s="52" t="s">
        <v>6746</v>
      </c>
    </row>
    <row r="2617" customFormat="false" ht="12.75" hidden="false" customHeight="true" outlineLevel="0" collapsed="false">
      <c r="D2617" s="51" t="n">
        <v>51025</v>
      </c>
      <c r="E2617" s="52" t="s">
        <v>6717</v>
      </c>
      <c r="F2617" s="52" t="s">
        <v>6747</v>
      </c>
      <c r="G2617" s="52" t="s">
        <v>6748</v>
      </c>
    </row>
    <row r="2618" customFormat="false" ht="12.75" hidden="false" customHeight="true" outlineLevel="0" collapsed="false">
      <c r="D2618" s="51" t="n">
        <v>51025</v>
      </c>
      <c r="E2618" s="52" t="s">
        <v>6717</v>
      </c>
      <c r="F2618" s="52" t="s">
        <v>6749</v>
      </c>
      <c r="G2618" s="52" t="s">
        <v>6750</v>
      </c>
    </row>
    <row r="2619" customFormat="false" ht="12.75" hidden="false" customHeight="true" outlineLevel="0" collapsed="false">
      <c r="D2619" s="51" t="n">
        <v>51025</v>
      </c>
      <c r="E2619" s="52" t="s">
        <v>6717</v>
      </c>
      <c r="F2619" s="52" t="s">
        <v>6751</v>
      </c>
      <c r="G2619" s="52" t="s">
        <v>6752</v>
      </c>
    </row>
    <row r="2620" customFormat="false" ht="12.75" hidden="false" customHeight="true" outlineLevel="0" collapsed="false">
      <c r="D2620" s="51" t="n">
        <v>51025</v>
      </c>
      <c r="E2620" s="52" t="s">
        <v>6717</v>
      </c>
      <c r="F2620" s="52" t="s">
        <v>6753</v>
      </c>
      <c r="G2620" s="52" t="s">
        <v>6754</v>
      </c>
    </row>
    <row r="2621" customFormat="false" ht="12.75" hidden="false" customHeight="true" outlineLevel="0" collapsed="false">
      <c r="D2621" s="51" t="n">
        <v>51025</v>
      </c>
      <c r="E2621" s="52" t="s">
        <v>6717</v>
      </c>
      <c r="F2621" s="52" t="s">
        <v>6755</v>
      </c>
      <c r="G2621" s="52" t="s">
        <v>6756</v>
      </c>
    </row>
    <row r="2622" customFormat="false" ht="12.75" hidden="false" customHeight="true" outlineLevel="0" collapsed="false">
      <c r="D2622" s="51" t="n">
        <v>51025</v>
      </c>
      <c r="E2622" s="52" t="s">
        <v>6717</v>
      </c>
      <c r="F2622" s="52" t="s">
        <v>6757</v>
      </c>
      <c r="G2622" s="52" t="s">
        <v>6758</v>
      </c>
    </row>
    <row r="2623" customFormat="false" ht="12.75" hidden="false" customHeight="true" outlineLevel="0" collapsed="false">
      <c r="D2623" s="51" t="n">
        <v>51025</v>
      </c>
      <c r="E2623" s="52" t="s">
        <v>6717</v>
      </c>
      <c r="F2623" s="52" t="s">
        <v>6759</v>
      </c>
      <c r="G2623" s="52" t="s">
        <v>6760</v>
      </c>
    </row>
    <row r="2624" customFormat="false" ht="12.75" hidden="false" customHeight="true" outlineLevel="0" collapsed="false">
      <c r="D2624" s="51" t="n">
        <v>51025</v>
      </c>
      <c r="E2624" s="52" t="s">
        <v>6717</v>
      </c>
      <c r="F2624" s="52" t="s">
        <v>6761</v>
      </c>
      <c r="G2624" s="52" t="s">
        <v>6762</v>
      </c>
    </row>
    <row r="2625" customFormat="false" ht="12.75" hidden="false" customHeight="true" outlineLevel="0" collapsed="false">
      <c r="D2625" s="51" t="n">
        <v>51025</v>
      </c>
      <c r="E2625" s="52" t="s">
        <v>6717</v>
      </c>
      <c r="F2625" s="52" t="s">
        <v>6763</v>
      </c>
      <c r="G2625" s="52" t="s">
        <v>6764</v>
      </c>
    </row>
    <row r="2626" customFormat="false" ht="12.75" hidden="false" customHeight="true" outlineLevel="0" collapsed="false">
      <c r="D2626" s="51" t="n">
        <v>51025</v>
      </c>
      <c r="E2626" s="52" t="s">
        <v>6717</v>
      </c>
      <c r="F2626" s="52" t="s">
        <v>6765</v>
      </c>
      <c r="G2626" s="52" t="s">
        <v>6766</v>
      </c>
    </row>
    <row r="2627" customFormat="false" ht="12.75" hidden="false" customHeight="true" outlineLevel="0" collapsed="false">
      <c r="D2627" s="51" t="n">
        <v>51025</v>
      </c>
      <c r="E2627" s="52" t="s">
        <v>6717</v>
      </c>
      <c r="F2627" s="52" t="s">
        <v>6767</v>
      </c>
      <c r="G2627" s="52" t="s">
        <v>6768</v>
      </c>
    </row>
    <row r="2628" customFormat="false" ht="12.75" hidden="false" customHeight="true" outlineLevel="0" collapsed="false">
      <c r="D2628" s="51" t="n">
        <v>51025</v>
      </c>
      <c r="E2628" s="52" t="s">
        <v>6717</v>
      </c>
      <c r="F2628" s="52" t="s">
        <v>6769</v>
      </c>
      <c r="G2628" s="52" t="s">
        <v>6770</v>
      </c>
    </row>
    <row r="2629" customFormat="false" ht="12.75" hidden="false" customHeight="true" outlineLevel="0" collapsed="false">
      <c r="D2629" s="51" t="n">
        <v>51025</v>
      </c>
      <c r="E2629" s="52" t="s">
        <v>6717</v>
      </c>
      <c r="F2629" s="52" t="s">
        <v>6771</v>
      </c>
      <c r="G2629" s="52" t="s">
        <v>5684</v>
      </c>
    </row>
    <row r="2630" customFormat="false" ht="12.75" hidden="false" customHeight="true" outlineLevel="0" collapsed="false">
      <c r="D2630" s="51" t="n">
        <v>51025</v>
      </c>
      <c r="E2630" s="52" t="s">
        <v>6717</v>
      </c>
      <c r="F2630" s="52" t="s">
        <v>6772</v>
      </c>
      <c r="G2630" s="52" t="s">
        <v>6773</v>
      </c>
    </row>
    <row r="2631" customFormat="false" ht="12.75" hidden="false" customHeight="true" outlineLevel="0" collapsed="false">
      <c r="D2631" s="51" t="n">
        <v>51025</v>
      </c>
      <c r="E2631" s="52" t="s">
        <v>6717</v>
      </c>
      <c r="F2631" s="52" t="s">
        <v>6774</v>
      </c>
      <c r="G2631" s="52" t="s">
        <v>6775</v>
      </c>
    </row>
    <row r="2632" customFormat="false" ht="12.75" hidden="false" customHeight="true" outlineLevel="0" collapsed="false">
      <c r="D2632" s="51" t="n">
        <v>51025</v>
      </c>
      <c r="E2632" s="52" t="s">
        <v>6717</v>
      </c>
      <c r="F2632" s="52" t="s">
        <v>6776</v>
      </c>
      <c r="G2632" s="52" t="s">
        <v>3167</v>
      </c>
    </row>
    <row r="2633" customFormat="false" ht="12.75" hidden="false" customHeight="true" outlineLevel="0" collapsed="false">
      <c r="D2633" s="51" t="n">
        <v>51025</v>
      </c>
      <c r="E2633" s="52" t="s">
        <v>6717</v>
      </c>
      <c r="F2633" s="52" t="s">
        <v>6777</v>
      </c>
      <c r="G2633" s="52" t="s">
        <v>6778</v>
      </c>
    </row>
    <row r="2634" customFormat="false" ht="12.75" hidden="false" customHeight="true" outlineLevel="0" collapsed="false">
      <c r="D2634" s="51" t="n">
        <v>46021</v>
      </c>
      <c r="E2634" s="52" t="s">
        <v>6779</v>
      </c>
      <c r="F2634" s="52" t="s">
        <v>6780</v>
      </c>
      <c r="G2634" s="52" t="s">
        <v>6781</v>
      </c>
    </row>
    <row r="2635" customFormat="false" ht="12.75" hidden="false" customHeight="true" outlineLevel="0" collapsed="false">
      <c r="D2635" s="51" t="n">
        <v>46021</v>
      </c>
      <c r="E2635" s="52" t="s">
        <v>6779</v>
      </c>
      <c r="F2635" s="52" t="s">
        <v>6782</v>
      </c>
      <c r="G2635" s="52" t="s">
        <v>6783</v>
      </c>
    </row>
    <row r="2636" customFormat="false" ht="12.75" hidden="false" customHeight="true" outlineLevel="0" collapsed="false">
      <c r="D2636" s="51" t="n">
        <v>46021</v>
      </c>
      <c r="E2636" s="52" t="s">
        <v>6779</v>
      </c>
      <c r="F2636" s="52" t="s">
        <v>6784</v>
      </c>
      <c r="G2636" s="52" t="s">
        <v>6785</v>
      </c>
    </row>
    <row r="2637" customFormat="false" ht="12.75" hidden="false" customHeight="true" outlineLevel="0" collapsed="false">
      <c r="D2637" s="51" t="n">
        <v>46021</v>
      </c>
      <c r="E2637" s="52" t="s">
        <v>6779</v>
      </c>
      <c r="F2637" s="52" t="s">
        <v>6786</v>
      </c>
      <c r="G2637" s="52" t="s">
        <v>6787</v>
      </c>
    </row>
    <row r="2638" customFormat="false" ht="12.75" hidden="false" customHeight="true" outlineLevel="0" collapsed="false">
      <c r="D2638" s="51" t="n">
        <v>46021</v>
      </c>
      <c r="E2638" s="52" t="s">
        <v>6779</v>
      </c>
      <c r="F2638" s="52" t="s">
        <v>6788</v>
      </c>
      <c r="G2638" s="52" t="s">
        <v>6789</v>
      </c>
    </row>
    <row r="2639" customFormat="false" ht="12.75" hidden="false" customHeight="true" outlineLevel="0" collapsed="false">
      <c r="D2639" s="51" t="n">
        <v>46021</v>
      </c>
      <c r="E2639" s="52" t="s">
        <v>6779</v>
      </c>
      <c r="F2639" s="52" t="s">
        <v>6790</v>
      </c>
      <c r="G2639" s="52" t="s">
        <v>6791</v>
      </c>
    </row>
    <row r="2640" customFormat="false" ht="12.75" hidden="false" customHeight="true" outlineLevel="0" collapsed="false">
      <c r="D2640" s="51" t="n">
        <v>46021</v>
      </c>
      <c r="E2640" s="52" t="s">
        <v>6779</v>
      </c>
      <c r="F2640" s="52" t="s">
        <v>6792</v>
      </c>
      <c r="G2640" s="52" t="s">
        <v>6793</v>
      </c>
    </row>
    <row r="2641" customFormat="false" ht="12.75" hidden="false" customHeight="true" outlineLevel="0" collapsed="false">
      <c r="D2641" s="51" t="n">
        <v>46021</v>
      </c>
      <c r="E2641" s="52" t="s">
        <v>6779</v>
      </c>
      <c r="F2641" s="52" t="s">
        <v>6794</v>
      </c>
      <c r="G2641" s="52" t="s">
        <v>4117</v>
      </c>
    </row>
    <row r="2642" customFormat="false" ht="12.75" hidden="false" customHeight="true" outlineLevel="0" collapsed="false">
      <c r="D2642" s="51" t="n">
        <v>46021</v>
      </c>
      <c r="E2642" s="52" t="s">
        <v>6779</v>
      </c>
      <c r="F2642" s="52" t="s">
        <v>6795</v>
      </c>
      <c r="G2642" s="52" t="s">
        <v>2862</v>
      </c>
    </row>
    <row r="2643" customFormat="false" ht="12.75" hidden="false" customHeight="true" outlineLevel="0" collapsed="false">
      <c r="D2643" s="51" t="n">
        <v>46021</v>
      </c>
      <c r="E2643" s="52" t="s">
        <v>6779</v>
      </c>
      <c r="F2643" s="52" t="s">
        <v>6796</v>
      </c>
      <c r="G2643" s="52" t="s">
        <v>6797</v>
      </c>
    </row>
    <row r="2644" customFormat="false" ht="12.75" hidden="false" customHeight="true" outlineLevel="0" collapsed="false">
      <c r="D2644" s="51" t="n">
        <v>46021</v>
      </c>
      <c r="E2644" s="52" t="s">
        <v>6779</v>
      </c>
      <c r="F2644" s="52" t="s">
        <v>6798</v>
      </c>
      <c r="G2644" s="52" t="s">
        <v>6799</v>
      </c>
    </row>
    <row r="2645" customFormat="false" ht="12.75" hidden="false" customHeight="true" outlineLevel="0" collapsed="false">
      <c r="D2645" s="51" t="n">
        <v>46021</v>
      </c>
      <c r="E2645" s="52" t="s">
        <v>6779</v>
      </c>
      <c r="F2645" s="52" t="s">
        <v>6800</v>
      </c>
      <c r="G2645" s="52" t="s">
        <v>6801</v>
      </c>
    </row>
    <row r="2646" customFormat="false" ht="12.75" hidden="false" customHeight="true" outlineLevel="0" collapsed="false">
      <c r="D2646" s="51" t="n">
        <v>46021</v>
      </c>
      <c r="E2646" s="52" t="s">
        <v>6779</v>
      </c>
      <c r="F2646" s="52" t="s">
        <v>6802</v>
      </c>
      <c r="G2646" s="52" t="s">
        <v>6803</v>
      </c>
    </row>
    <row r="2647" customFormat="false" ht="12.75" hidden="false" customHeight="true" outlineLevel="0" collapsed="false">
      <c r="D2647" s="51" t="n">
        <v>46021</v>
      </c>
      <c r="E2647" s="52" t="s">
        <v>6779</v>
      </c>
      <c r="F2647" s="52" t="s">
        <v>6804</v>
      </c>
      <c r="G2647" s="52" t="s">
        <v>6805</v>
      </c>
    </row>
    <row r="2648" customFormat="false" ht="12.75" hidden="false" customHeight="true" outlineLevel="0" collapsed="false">
      <c r="D2648" s="51" t="n">
        <v>46021</v>
      </c>
      <c r="E2648" s="52" t="s">
        <v>6779</v>
      </c>
      <c r="F2648" s="52" t="s">
        <v>6806</v>
      </c>
      <c r="G2648" s="52" t="s">
        <v>6807</v>
      </c>
    </row>
    <row r="2649" customFormat="false" ht="12.75" hidden="false" customHeight="true" outlineLevel="0" collapsed="false">
      <c r="D2649" s="51" t="n">
        <v>46021</v>
      </c>
      <c r="E2649" s="52" t="s">
        <v>6779</v>
      </c>
      <c r="F2649" s="52" t="s">
        <v>6808</v>
      </c>
      <c r="G2649" s="52" t="s">
        <v>6809</v>
      </c>
    </row>
    <row r="2650" customFormat="false" ht="12.75" hidden="false" customHeight="true" outlineLevel="0" collapsed="false">
      <c r="D2650" s="51" t="n">
        <v>46021</v>
      </c>
      <c r="E2650" s="52" t="s">
        <v>6779</v>
      </c>
      <c r="F2650" s="52" t="s">
        <v>6810</v>
      </c>
      <c r="G2650" s="52" t="s">
        <v>6811</v>
      </c>
    </row>
    <row r="2651" customFormat="false" ht="12.75" hidden="false" customHeight="true" outlineLevel="0" collapsed="false">
      <c r="D2651" s="51" t="n">
        <v>46021</v>
      </c>
      <c r="E2651" s="52" t="s">
        <v>6779</v>
      </c>
      <c r="F2651" s="52" t="s">
        <v>6812</v>
      </c>
      <c r="G2651" s="52" t="s">
        <v>6813</v>
      </c>
    </row>
    <row r="2652" customFormat="false" ht="12.75" hidden="false" customHeight="true" outlineLevel="0" collapsed="false">
      <c r="D2652" s="51" t="n">
        <v>46021</v>
      </c>
      <c r="E2652" s="52" t="s">
        <v>6779</v>
      </c>
      <c r="F2652" s="52" t="s">
        <v>6814</v>
      </c>
      <c r="G2652" s="52" t="s">
        <v>6815</v>
      </c>
    </row>
    <row r="2653" customFormat="false" ht="12.75" hidden="false" customHeight="true" outlineLevel="0" collapsed="false">
      <c r="D2653" s="51" t="n">
        <v>46021</v>
      </c>
      <c r="E2653" s="52" t="s">
        <v>6779</v>
      </c>
      <c r="F2653" s="52" t="s">
        <v>6816</v>
      </c>
      <c r="G2653" s="52" t="s">
        <v>1441</v>
      </c>
    </row>
    <row r="2654" customFormat="false" ht="12.75" hidden="false" customHeight="true" outlineLevel="0" collapsed="false">
      <c r="D2654" s="51" t="n">
        <v>46021</v>
      </c>
      <c r="E2654" s="52" t="s">
        <v>6779</v>
      </c>
      <c r="F2654" s="52" t="s">
        <v>6817</v>
      </c>
      <c r="G2654" s="52" t="s">
        <v>6818</v>
      </c>
    </row>
    <row r="2655" customFormat="false" ht="12.75" hidden="false" customHeight="true" outlineLevel="0" collapsed="false">
      <c r="D2655" s="51" t="n">
        <v>50019</v>
      </c>
      <c r="E2655" s="52" t="s">
        <v>6819</v>
      </c>
      <c r="F2655" s="52" t="s">
        <v>6820</v>
      </c>
      <c r="G2655" s="52" t="s">
        <v>2528</v>
      </c>
    </row>
    <row r="2656" customFormat="false" ht="12.75" hidden="false" customHeight="true" outlineLevel="0" collapsed="false">
      <c r="D2656" s="51" t="n">
        <v>50019</v>
      </c>
      <c r="E2656" s="52" t="s">
        <v>6819</v>
      </c>
      <c r="F2656" s="52" t="s">
        <v>6821</v>
      </c>
      <c r="G2656" s="52" t="s">
        <v>6822</v>
      </c>
    </row>
    <row r="2657" customFormat="false" ht="12.75" hidden="false" customHeight="true" outlineLevel="0" collapsed="false">
      <c r="D2657" s="51" t="n">
        <v>50019</v>
      </c>
      <c r="E2657" s="52" t="s">
        <v>6819</v>
      </c>
      <c r="F2657" s="52" t="s">
        <v>6823</v>
      </c>
      <c r="G2657" s="52" t="s">
        <v>5751</v>
      </c>
    </row>
    <row r="2658" customFormat="false" ht="12.75" hidden="false" customHeight="true" outlineLevel="0" collapsed="false">
      <c r="D2658" s="51" t="n">
        <v>50019</v>
      </c>
      <c r="E2658" s="52" t="s">
        <v>6819</v>
      </c>
      <c r="F2658" s="52" t="s">
        <v>6824</v>
      </c>
      <c r="G2658" s="52" t="s">
        <v>2708</v>
      </c>
    </row>
    <row r="2659" customFormat="false" ht="12.75" hidden="false" customHeight="true" outlineLevel="0" collapsed="false">
      <c r="D2659" s="51" t="n">
        <v>50019</v>
      </c>
      <c r="E2659" s="52" t="s">
        <v>6819</v>
      </c>
      <c r="F2659" s="52" t="s">
        <v>6825</v>
      </c>
      <c r="G2659" s="52" t="s">
        <v>6826</v>
      </c>
    </row>
    <row r="2660" customFormat="false" ht="12.75" hidden="false" customHeight="true" outlineLevel="0" collapsed="false">
      <c r="D2660" s="51" t="n">
        <v>50019</v>
      </c>
      <c r="E2660" s="52" t="s">
        <v>6819</v>
      </c>
      <c r="F2660" s="52" t="s">
        <v>6827</v>
      </c>
      <c r="G2660" s="52" t="s">
        <v>6828</v>
      </c>
    </row>
    <row r="2661" customFormat="false" ht="12.75" hidden="false" customHeight="true" outlineLevel="0" collapsed="false">
      <c r="D2661" s="51" t="n">
        <v>50019</v>
      </c>
      <c r="E2661" s="52" t="s">
        <v>6819</v>
      </c>
      <c r="F2661" s="52" t="s">
        <v>6829</v>
      </c>
      <c r="G2661" s="52" t="s">
        <v>6830</v>
      </c>
    </row>
    <row r="2662" customFormat="false" ht="12.75" hidden="false" customHeight="true" outlineLevel="0" collapsed="false">
      <c r="D2662" s="51" t="n">
        <v>50019</v>
      </c>
      <c r="E2662" s="52" t="s">
        <v>6819</v>
      </c>
      <c r="F2662" s="52" t="s">
        <v>6831</v>
      </c>
      <c r="G2662" s="52" t="s">
        <v>6832</v>
      </c>
    </row>
    <row r="2663" customFormat="false" ht="12.75" hidden="false" customHeight="true" outlineLevel="0" collapsed="false">
      <c r="D2663" s="51" t="n">
        <v>50019</v>
      </c>
      <c r="E2663" s="52" t="s">
        <v>6819</v>
      </c>
      <c r="F2663" s="52" t="s">
        <v>6833</v>
      </c>
      <c r="G2663" s="52" t="s">
        <v>6834</v>
      </c>
    </row>
    <row r="2664" customFormat="false" ht="12.75" hidden="false" customHeight="true" outlineLevel="0" collapsed="false">
      <c r="D2664" s="51" t="n">
        <v>50019</v>
      </c>
      <c r="E2664" s="52" t="s">
        <v>6819</v>
      </c>
      <c r="F2664" s="52" t="s">
        <v>6835</v>
      </c>
      <c r="G2664" s="52" t="s">
        <v>6836</v>
      </c>
    </row>
    <row r="2665" customFormat="false" ht="12.75" hidden="false" customHeight="true" outlineLevel="0" collapsed="false">
      <c r="D2665" s="51" t="n">
        <v>50019</v>
      </c>
      <c r="E2665" s="52" t="s">
        <v>6819</v>
      </c>
      <c r="F2665" s="52" t="s">
        <v>6837</v>
      </c>
      <c r="G2665" s="52" t="s">
        <v>6838</v>
      </c>
    </row>
    <row r="2666" customFormat="false" ht="12.75" hidden="false" customHeight="true" outlineLevel="0" collapsed="false">
      <c r="D2666" s="51" t="n">
        <v>50019</v>
      </c>
      <c r="E2666" s="52" t="s">
        <v>6819</v>
      </c>
      <c r="F2666" s="52" t="s">
        <v>6839</v>
      </c>
      <c r="G2666" s="52" t="s">
        <v>6840</v>
      </c>
    </row>
    <row r="2667" customFormat="false" ht="12.75" hidden="false" customHeight="true" outlineLevel="0" collapsed="false">
      <c r="D2667" s="51" t="n">
        <v>47011</v>
      </c>
      <c r="E2667" s="52" t="s">
        <v>6841</v>
      </c>
      <c r="F2667" s="52" t="s">
        <v>6842</v>
      </c>
      <c r="G2667" s="52" t="s">
        <v>6843</v>
      </c>
    </row>
    <row r="2668" customFormat="false" ht="12.75" hidden="false" customHeight="true" outlineLevel="0" collapsed="false">
      <c r="D2668" s="51" t="n">
        <v>47011</v>
      </c>
      <c r="E2668" s="52" t="s">
        <v>6841</v>
      </c>
      <c r="F2668" s="52" t="s">
        <v>6844</v>
      </c>
      <c r="G2668" s="52" t="s">
        <v>6845</v>
      </c>
    </row>
    <row r="2669" customFormat="false" ht="12.75" hidden="false" customHeight="true" outlineLevel="0" collapsed="false">
      <c r="D2669" s="51" t="n">
        <v>47011</v>
      </c>
      <c r="E2669" s="52" t="s">
        <v>6841</v>
      </c>
      <c r="F2669" s="52" t="s">
        <v>6846</v>
      </c>
      <c r="G2669" s="52" t="s">
        <v>6847</v>
      </c>
    </row>
    <row r="2670" customFormat="false" ht="12.75" hidden="false" customHeight="true" outlineLevel="0" collapsed="false">
      <c r="D2670" s="51" t="n">
        <v>47011</v>
      </c>
      <c r="E2670" s="52" t="s">
        <v>6841</v>
      </c>
      <c r="F2670" s="52" t="s">
        <v>6848</v>
      </c>
      <c r="G2670" s="52" t="s">
        <v>6849</v>
      </c>
    </row>
    <row r="2671" customFormat="false" ht="12.75" hidden="false" customHeight="true" outlineLevel="0" collapsed="false">
      <c r="D2671" s="51" t="n">
        <v>47011</v>
      </c>
      <c r="E2671" s="52" t="s">
        <v>6841</v>
      </c>
      <c r="F2671" s="52" t="s">
        <v>6850</v>
      </c>
      <c r="G2671" s="52" t="s">
        <v>2230</v>
      </c>
    </row>
    <row r="2672" customFormat="false" ht="12.75" hidden="false" customHeight="true" outlineLevel="0" collapsed="false">
      <c r="D2672" s="51" t="n">
        <v>48028</v>
      </c>
      <c r="E2672" s="52" t="s">
        <v>6851</v>
      </c>
      <c r="F2672" s="52" t="s">
        <v>6852</v>
      </c>
      <c r="G2672" s="52" t="s">
        <v>6853</v>
      </c>
    </row>
    <row r="2673" customFormat="false" ht="12.75" hidden="false" customHeight="true" outlineLevel="0" collapsed="false">
      <c r="D2673" s="51" t="n">
        <v>48028</v>
      </c>
      <c r="E2673" s="52" t="s">
        <v>6851</v>
      </c>
      <c r="F2673" s="52" t="s">
        <v>6854</v>
      </c>
      <c r="G2673" s="52" t="s">
        <v>6855</v>
      </c>
    </row>
    <row r="2674" customFormat="false" ht="12.75" hidden="false" customHeight="true" outlineLevel="0" collapsed="false">
      <c r="D2674" s="51" t="n">
        <v>48028</v>
      </c>
      <c r="E2674" s="52" t="s">
        <v>6851</v>
      </c>
      <c r="F2674" s="52" t="s">
        <v>6856</v>
      </c>
      <c r="G2674" s="52" t="s">
        <v>6857</v>
      </c>
    </row>
    <row r="2675" customFormat="false" ht="12.75" hidden="false" customHeight="true" outlineLevel="0" collapsed="false">
      <c r="D2675" s="51" t="n">
        <v>48028</v>
      </c>
      <c r="E2675" s="52" t="s">
        <v>6851</v>
      </c>
      <c r="F2675" s="52" t="s">
        <v>6858</v>
      </c>
      <c r="G2675" s="52" t="s">
        <v>6859</v>
      </c>
    </row>
    <row r="2676" customFormat="false" ht="12.75" hidden="false" customHeight="true" outlineLevel="0" collapsed="false">
      <c r="D2676" s="51" t="n">
        <v>48028</v>
      </c>
      <c r="E2676" s="52" t="s">
        <v>6851</v>
      </c>
      <c r="F2676" s="52" t="s">
        <v>6860</v>
      </c>
      <c r="G2676" s="52" t="s">
        <v>6861</v>
      </c>
    </row>
    <row r="2677" customFormat="false" ht="12.75" hidden="false" customHeight="true" outlineLevel="0" collapsed="false">
      <c r="D2677" s="51" t="n">
        <v>48028</v>
      </c>
      <c r="E2677" s="52" t="s">
        <v>6851</v>
      </c>
      <c r="F2677" s="52" t="s">
        <v>6862</v>
      </c>
      <c r="G2677" s="52" t="s">
        <v>6863</v>
      </c>
    </row>
    <row r="2678" customFormat="false" ht="12.75" hidden="false" customHeight="true" outlineLevel="0" collapsed="false">
      <c r="D2678" s="51" t="n">
        <v>48028</v>
      </c>
      <c r="E2678" s="52" t="s">
        <v>6851</v>
      </c>
      <c r="F2678" s="52" t="s">
        <v>6864</v>
      </c>
      <c r="G2678" s="52" t="s">
        <v>6865</v>
      </c>
    </row>
    <row r="2679" customFormat="false" ht="12.75" hidden="false" customHeight="true" outlineLevel="0" collapsed="false">
      <c r="D2679" s="51" t="n">
        <v>48028</v>
      </c>
      <c r="E2679" s="52" t="s">
        <v>6851</v>
      </c>
      <c r="F2679" s="52" t="s">
        <v>6866</v>
      </c>
      <c r="G2679" s="52" t="s">
        <v>6867</v>
      </c>
    </row>
    <row r="2680" customFormat="false" ht="12.75" hidden="false" customHeight="true" outlineLevel="0" collapsed="false">
      <c r="D2680" s="51" t="n">
        <v>48028</v>
      </c>
      <c r="E2680" s="52" t="s">
        <v>6851</v>
      </c>
      <c r="F2680" s="52" t="s">
        <v>6868</v>
      </c>
      <c r="G2680" s="52" t="s">
        <v>6869</v>
      </c>
    </row>
    <row r="2681" customFormat="false" ht="12.75" hidden="false" customHeight="true" outlineLevel="0" collapsed="false">
      <c r="D2681" s="51" t="n">
        <v>48028</v>
      </c>
      <c r="E2681" s="52" t="s">
        <v>6851</v>
      </c>
      <c r="F2681" s="52" t="s">
        <v>6870</v>
      </c>
      <c r="G2681" s="52" t="s">
        <v>6871</v>
      </c>
    </row>
    <row r="2682" customFormat="false" ht="12.75" hidden="false" customHeight="true" outlineLevel="0" collapsed="false">
      <c r="D2682" s="51" t="n">
        <v>51023</v>
      </c>
      <c r="E2682" s="52" t="s">
        <v>6872</v>
      </c>
      <c r="F2682" s="52" t="s">
        <v>6873</v>
      </c>
      <c r="G2682" s="52" t="s">
        <v>6874</v>
      </c>
    </row>
    <row r="2683" customFormat="false" ht="12.75" hidden="false" customHeight="true" outlineLevel="0" collapsed="false">
      <c r="D2683" s="51" t="n">
        <v>51023</v>
      </c>
      <c r="E2683" s="52" t="s">
        <v>6872</v>
      </c>
      <c r="F2683" s="52" t="s">
        <v>6875</v>
      </c>
      <c r="G2683" s="52" t="s">
        <v>6876</v>
      </c>
    </row>
    <row r="2684" customFormat="false" ht="12.75" hidden="false" customHeight="true" outlineLevel="0" collapsed="false">
      <c r="D2684" s="51" t="n">
        <v>51023</v>
      </c>
      <c r="E2684" s="52" t="s">
        <v>6872</v>
      </c>
      <c r="F2684" s="52" t="s">
        <v>6877</v>
      </c>
      <c r="G2684" s="52" t="s">
        <v>1331</v>
      </c>
    </row>
    <row r="2685" customFormat="false" ht="12.75" hidden="false" customHeight="true" outlineLevel="0" collapsed="false">
      <c r="D2685" s="51" t="n">
        <v>51023</v>
      </c>
      <c r="E2685" s="52" t="s">
        <v>6872</v>
      </c>
      <c r="F2685" s="52" t="s">
        <v>6878</v>
      </c>
      <c r="G2685" s="52" t="s">
        <v>6879</v>
      </c>
    </row>
    <row r="2686" customFormat="false" ht="12.75" hidden="false" customHeight="true" outlineLevel="0" collapsed="false">
      <c r="D2686" s="51" t="n">
        <v>51023</v>
      </c>
      <c r="E2686" s="52" t="s">
        <v>6872</v>
      </c>
      <c r="F2686" s="52" t="s">
        <v>6880</v>
      </c>
      <c r="G2686" s="52" t="s">
        <v>6881</v>
      </c>
    </row>
    <row r="2687" customFormat="false" ht="12.75" hidden="false" customHeight="true" outlineLevel="0" collapsed="false">
      <c r="D2687" s="51" t="n">
        <v>51023</v>
      </c>
      <c r="E2687" s="52" t="s">
        <v>6872</v>
      </c>
      <c r="F2687" s="52" t="s">
        <v>6882</v>
      </c>
      <c r="G2687" s="52" t="s">
        <v>6883</v>
      </c>
    </row>
    <row r="2688" customFormat="false" ht="12.75" hidden="false" customHeight="true" outlineLevel="0" collapsed="false">
      <c r="D2688" s="51" t="n">
        <v>100003</v>
      </c>
      <c r="E2688" s="52" t="s">
        <v>6884</v>
      </c>
      <c r="F2688" s="52" t="s">
        <v>6885</v>
      </c>
      <c r="G2688" s="52" t="s">
        <v>6886</v>
      </c>
    </row>
    <row r="2689" customFormat="false" ht="12.75" hidden="false" customHeight="true" outlineLevel="0" collapsed="false">
      <c r="D2689" s="51" t="n">
        <v>100003</v>
      </c>
      <c r="E2689" s="52" t="s">
        <v>6884</v>
      </c>
      <c r="F2689" s="52" t="s">
        <v>6887</v>
      </c>
      <c r="G2689" s="52" t="s">
        <v>6888</v>
      </c>
    </row>
    <row r="2690" customFormat="false" ht="12.75" hidden="false" customHeight="true" outlineLevel="0" collapsed="false">
      <c r="D2690" s="51" t="n">
        <v>100003</v>
      </c>
      <c r="E2690" s="52" t="s">
        <v>6884</v>
      </c>
      <c r="F2690" s="52" t="s">
        <v>6889</v>
      </c>
      <c r="G2690" s="52" t="s">
        <v>6890</v>
      </c>
    </row>
    <row r="2691" customFormat="false" ht="12.75" hidden="false" customHeight="true" outlineLevel="0" collapsed="false">
      <c r="D2691" s="51" t="n">
        <v>100003</v>
      </c>
      <c r="E2691" s="52" t="s">
        <v>6884</v>
      </c>
      <c r="F2691" s="52" t="s">
        <v>6891</v>
      </c>
      <c r="G2691" s="52" t="s">
        <v>2462</v>
      </c>
    </row>
    <row r="2692" customFormat="false" ht="12.75" hidden="false" customHeight="true" outlineLevel="0" collapsed="false">
      <c r="D2692" s="51" t="n">
        <v>100003</v>
      </c>
      <c r="E2692" s="52" t="s">
        <v>6884</v>
      </c>
      <c r="F2692" s="52" t="s">
        <v>6892</v>
      </c>
      <c r="G2692" s="52" t="s">
        <v>6893</v>
      </c>
    </row>
    <row r="2693" customFormat="false" ht="12.75" hidden="false" customHeight="true" outlineLevel="0" collapsed="false">
      <c r="D2693" s="51" t="n">
        <v>100003</v>
      </c>
      <c r="E2693" s="52" t="s">
        <v>6884</v>
      </c>
      <c r="F2693" s="52" t="s">
        <v>6894</v>
      </c>
      <c r="G2693" s="52" t="s">
        <v>6895</v>
      </c>
    </row>
    <row r="2694" customFormat="false" ht="12.75" hidden="false" customHeight="true" outlineLevel="0" collapsed="false">
      <c r="D2694" s="51" t="n">
        <v>52015</v>
      </c>
      <c r="E2694" s="52" t="s">
        <v>6896</v>
      </c>
      <c r="F2694" s="52" t="s">
        <v>6897</v>
      </c>
      <c r="G2694" s="52" t="s">
        <v>6898</v>
      </c>
    </row>
    <row r="2695" customFormat="false" ht="12.75" hidden="false" customHeight="true" outlineLevel="0" collapsed="false">
      <c r="D2695" s="51" t="n">
        <v>52015</v>
      </c>
      <c r="E2695" s="52" t="s">
        <v>6896</v>
      </c>
      <c r="F2695" s="52" t="s">
        <v>6899</v>
      </c>
      <c r="G2695" s="52" t="s">
        <v>2765</v>
      </c>
    </row>
    <row r="2696" customFormat="false" ht="12.75" hidden="false" customHeight="true" outlineLevel="0" collapsed="false">
      <c r="D2696" s="51" t="n">
        <v>52015</v>
      </c>
      <c r="E2696" s="52" t="s">
        <v>6896</v>
      </c>
      <c r="F2696" s="52" t="s">
        <v>6900</v>
      </c>
      <c r="G2696" s="52" t="s">
        <v>6901</v>
      </c>
    </row>
    <row r="2697" customFormat="false" ht="12.75" hidden="false" customHeight="true" outlineLevel="0" collapsed="false">
      <c r="D2697" s="51" t="n">
        <v>52015</v>
      </c>
      <c r="E2697" s="52" t="s">
        <v>6896</v>
      </c>
      <c r="F2697" s="52" t="s">
        <v>6902</v>
      </c>
      <c r="G2697" s="52" t="s">
        <v>6903</v>
      </c>
    </row>
    <row r="2698" customFormat="false" ht="12.75" hidden="false" customHeight="true" outlineLevel="0" collapsed="false">
      <c r="D2698" s="51" t="n">
        <v>52015</v>
      </c>
      <c r="E2698" s="52" t="s">
        <v>6896</v>
      </c>
      <c r="F2698" s="52" t="s">
        <v>6904</v>
      </c>
      <c r="G2698" s="52" t="s">
        <v>6905</v>
      </c>
    </row>
    <row r="2699" customFormat="false" ht="12.75" hidden="false" customHeight="true" outlineLevel="0" collapsed="false">
      <c r="D2699" s="51" t="n">
        <v>52015</v>
      </c>
      <c r="E2699" s="52" t="s">
        <v>6896</v>
      </c>
      <c r="F2699" s="52" t="s">
        <v>6906</v>
      </c>
      <c r="G2699" s="52" t="s">
        <v>6907</v>
      </c>
    </row>
    <row r="2700" customFormat="false" ht="12.75" hidden="false" customHeight="true" outlineLevel="0" collapsed="false">
      <c r="D2700" s="51" t="n">
        <v>52015</v>
      </c>
      <c r="E2700" s="52" t="s">
        <v>6896</v>
      </c>
      <c r="F2700" s="52" t="s">
        <v>6908</v>
      </c>
      <c r="G2700" s="52" t="s">
        <v>6909</v>
      </c>
    </row>
    <row r="2701" customFormat="false" ht="12.75" hidden="false" customHeight="true" outlineLevel="0" collapsed="false">
      <c r="D2701" s="51" t="n">
        <v>52015</v>
      </c>
      <c r="E2701" s="52" t="s">
        <v>6896</v>
      </c>
      <c r="F2701" s="52" t="s">
        <v>6910</v>
      </c>
      <c r="G2701" s="52" t="s">
        <v>6911</v>
      </c>
    </row>
    <row r="2702" customFormat="false" ht="12.75" hidden="false" customHeight="true" outlineLevel="0" collapsed="false">
      <c r="D2702" s="51" t="n">
        <v>52015</v>
      </c>
      <c r="E2702" s="52" t="s">
        <v>6896</v>
      </c>
      <c r="F2702" s="52" t="s">
        <v>6912</v>
      </c>
      <c r="G2702" s="52" t="s">
        <v>6527</v>
      </c>
    </row>
    <row r="2703" customFormat="false" ht="12.75" hidden="false" customHeight="true" outlineLevel="0" collapsed="false">
      <c r="D2703" s="51" t="n">
        <v>52015</v>
      </c>
      <c r="E2703" s="52" t="s">
        <v>6896</v>
      </c>
      <c r="F2703" s="52" t="s">
        <v>6913</v>
      </c>
      <c r="G2703" s="52" t="s">
        <v>4332</v>
      </c>
    </row>
    <row r="2704" customFormat="false" ht="12.75" hidden="false" customHeight="true" outlineLevel="0" collapsed="false">
      <c r="D2704" s="51" t="n">
        <v>52015</v>
      </c>
      <c r="E2704" s="52" t="s">
        <v>6896</v>
      </c>
      <c r="F2704" s="52" t="s">
        <v>6914</v>
      </c>
      <c r="G2704" s="52" t="s">
        <v>3533</v>
      </c>
    </row>
    <row r="2705" customFormat="false" ht="12.75" hidden="false" customHeight="true" outlineLevel="0" collapsed="false">
      <c r="D2705" s="51" t="n">
        <v>52015</v>
      </c>
      <c r="E2705" s="52" t="s">
        <v>6896</v>
      </c>
      <c r="F2705" s="52" t="s">
        <v>6915</v>
      </c>
      <c r="G2705" s="52" t="s">
        <v>6916</v>
      </c>
    </row>
    <row r="2706" customFormat="false" ht="12.75" hidden="false" customHeight="true" outlineLevel="0" collapsed="false">
      <c r="D2706" s="51" t="n">
        <v>52015</v>
      </c>
      <c r="E2706" s="52" t="s">
        <v>6896</v>
      </c>
      <c r="F2706" s="52" t="s">
        <v>6917</v>
      </c>
      <c r="G2706" s="52" t="s">
        <v>4579</v>
      </c>
    </row>
    <row r="2707" customFormat="false" ht="12.75" hidden="false" customHeight="true" outlineLevel="0" collapsed="false">
      <c r="D2707" s="51" t="n">
        <v>52015</v>
      </c>
      <c r="E2707" s="52" t="s">
        <v>6896</v>
      </c>
      <c r="F2707" s="52" t="s">
        <v>6918</v>
      </c>
      <c r="G2707" s="52" t="s">
        <v>6919</v>
      </c>
    </row>
    <row r="2708" customFormat="false" ht="12.75" hidden="false" customHeight="true" outlineLevel="0" collapsed="false">
      <c r="D2708" s="51" t="n">
        <v>52015</v>
      </c>
      <c r="E2708" s="52" t="s">
        <v>6896</v>
      </c>
      <c r="F2708" s="52" t="s">
        <v>6920</v>
      </c>
      <c r="G2708" s="52" t="s">
        <v>6921</v>
      </c>
    </row>
    <row r="2709" customFormat="false" ht="12.75" hidden="false" customHeight="true" outlineLevel="0" collapsed="false">
      <c r="D2709" s="51" t="n">
        <v>52015</v>
      </c>
      <c r="E2709" s="52" t="s">
        <v>6896</v>
      </c>
      <c r="F2709" s="52" t="s">
        <v>6922</v>
      </c>
      <c r="G2709" s="52" t="s">
        <v>6923</v>
      </c>
    </row>
    <row r="2710" customFormat="false" ht="12.75" hidden="false" customHeight="true" outlineLevel="0" collapsed="false">
      <c r="D2710" s="51" t="n">
        <v>52015</v>
      </c>
      <c r="E2710" s="52" t="s">
        <v>6896</v>
      </c>
      <c r="F2710" s="52" t="s">
        <v>6924</v>
      </c>
      <c r="G2710" s="52" t="s">
        <v>6925</v>
      </c>
    </row>
    <row r="2711" customFormat="false" ht="12.75" hidden="false" customHeight="true" outlineLevel="0" collapsed="false">
      <c r="D2711" s="51" t="n">
        <v>52015</v>
      </c>
      <c r="E2711" s="52" t="s">
        <v>6896</v>
      </c>
      <c r="F2711" s="52" t="s">
        <v>6926</v>
      </c>
      <c r="G2711" s="52" t="s">
        <v>6927</v>
      </c>
    </row>
    <row r="2712" customFormat="false" ht="12.75" hidden="false" customHeight="true" outlineLevel="0" collapsed="false">
      <c r="D2712" s="51" t="n">
        <v>52015</v>
      </c>
      <c r="E2712" s="52" t="s">
        <v>6896</v>
      </c>
      <c r="F2712" s="52" t="s">
        <v>6928</v>
      </c>
      <c r="G2712" s="52" t="s">
        <v>6929</v>
      </c>
    </row>
    <row r="2713" customFormat="false" ht="12.75" hidden="false" customHeight="true" outlineLevel="0" collapsed="false">
      <c r="D2713" s="51" t="n">
        <v>52015</v>
      </c>
      <c r="E2713" s="52" t="s">
        <v>6896</v>
      </c>
      <c r="F2713" s="52" t="s">
        <v>6930</v>
      </c>
      <c r="G2713" s="52" t="s">
        <v>6931</v>
      </c>
    </row>
    <row r="2714" customFormat="false" ht="12.75" hidden="false" customHeight="true" outlineLevel="0" collapsed="false">
      <c r="D2714" s="51" t="n">
        <v>52015</v>
      </c>
      <c r="E2714" s="52" t="s">
        <v>6896</v>
      </c>
      <c r="F2714" s="52" t="s">
        <v>6932</v>
      </c>
      <c r="G2714" s="52" t="s">
        <v>6933</v>
      </c>
    </row>
    <row r="2715" customFormat="false" ht="12.75" hidden="false" customHeight="true" outlineLevel="0" collapsed="false">
      <c r="D2715" s="51" t="n">
        <v>52015</v>
      </c>
      <c r="E2715" s="52" t="s">
        <v>6896</v>
      </c>
      <c r="F2715" s="52" t="s">
        <v>6934</v>
      </c>
      <c r="G2715" s="52" t="s">
        <v>4317</v>
      </c>
    </row>
    <row r="2716" customFormat="false" ht="12.75" hidden="false" customHeight="true" outlineLevel="0" collapsed="false">
      <c r="D2716" s="51" t="n">
        <v>52015</v>
      </c>
      <c r="E2716" s="52" t="s">
        <v>6896</v>
      </c>
      <c r="F2716" s="52" t="s">
        <v>6935</v>
      </c>
      <c r="G2716" s="52" t="s">
        <v>6936</v>
      </c>
    </row>
    <row r="2717" customFormat="false" ht="12.75" hidden="false" customHeight="true" outlineLevel="0" collapsed="false">
      <c r="D2717" s="51" t="n">
        <v>52015</v>
      </c>
      <c r="E2717" s="52" t="s">
        <v>6896</v>
      </c>
      <c r="F2717" s="52" t="s">
        <v>6937</v>
      </c>
      <c r="G2717" s="52" t="s">
        <v>6938</v>
      </c>
    </row>
    <row r="2718" customFormat="false" ht="12.75" hidden="false" customHeight="true" outlineLevel="0" collapsed="false">
      <c r="D2718" s="51" t="n">
        <v>52015</v>
      </c>
      <c r="E2718" s="52" t="s">
        <v>6896</v>
      </c>
      <c r="F2718" s="52" t="s">
        <v>6939</v>
      </c>
      <c r="G2718" s="52" t="s">
        <v>6940</v>
      </c>
    </row>
    <row r="2719" customFormat="false" ht="12.75" hidden="false" customHeight="true" outlineLevel="0" collapsed="false">
      <c r="D2719" s="51" t="n">
        <v>52015</v>
      </c>
      <c r="E2719" s="52" t="s">
        <v>6896</v>
      </c>
      <c r="F2719" s="52" t="s">
        <v>6941</v>
      </c>
      <c r="G2719" s="52" t="s">
        <v>6942</v>
      </c>
    </row>
    <row r="2720" customFormat="false" ht="12.75" hidden="false" customHeight="true" outlineLevel="0" collapsed="false">
      <c r="D2720" s="51" t="n">
        <v>52015</v>
      </c>
      <c r="E2720" s="52" t="s">
        <v>6896</v>
      </c>
      <c r="F2720" s="52" t="s">
        <v>6943</v>
      </c>
      <c r="G2720" s="52" t="s">
        <v>6944</v>
      </c>
    </row>
    <row r="2721" customFormat="false" ht="12.75" hidden="false" customHeight="true" outlineLevel="0" collapsed="false">
      <c r="D2721" s="51" t="n">
        <v>52015</v>
      </c>
      <c r="E2721" s="52" t="s">
        <v>6896</v>
      </c>
      <c r="F2721" s="52" t="s">
        <v>6945</v>
      </c>
      <c r="G2721" s="52" t="s">
        <v>6946</v>
      </c>
    </row>
    <row r="2722" customFormat="false" ht="12.75" hidden="false" customHeight="true" outlineLevel="0" collapsed="false">
      <c r="D2722" s="51" t="n">
        <v>52015</v>
      </c>
      <c r="E2722" s="52" t="s">
        <v>6896</v>
      </c>
      <c r="F2722" s="52" t="s">
        <v>6947</v>
      </c>
      <c r="G2722" s="52" t="s">
        <v>6948</v>
      </c>
    </row>
    <row r="2723" customFormat="false" ht="12.75" hidden="false" customHeight="true" outlineLevel="0" collapsed="false">
      <c r="D2723" s="51" t="n">
        <v>52015</v>
      </c>
      <c r="E2723" s="52" t="s">
        <v>6896</v>
      </c>
      <c r="F2723" s="52" t="s">
        <v>6949</v>
      </c>
      <c r="G2723" s="52" t="s">
        <v>6950</v>
      </c>
    </row>
    <row r="2724" customFormat="false" ht="12.75" hidden="false" customHeight="true" outlineLevel="0" collapsed="false">
      <c r="D2724" s="51" t="n">
        <v>52015</v>
      </c>
      <c r="E2724" s="52" t="s">
        <v>6896</v>
      </c>
      <c r="F2724" s="52" t="s">
        <v>6951</v>
      </c>
      <c r="G2724" s="52" t="s">
        <v>6952</v>
      </c>
    </row>
    <row r="2725" customFormat="false" ht="12.75" hidden="false" customHeight="true" outlineLevel="0" collapsed="false">
      <c r="D2725" s="51" t="n">
        <v>52015</v>
      </c>
      <c r="E2725" s="52" t="s">
        <v>6896</v>
      </c>
      <c r="F2725" s="52" t="s">
        <v>6953</v>
      </c>
      <c r="G2725" s="52" t="s">
        <v>6954</v>
      </c>
    </row>
    <row r="2726" customFormat="false" ht="12.75" hidden="false" customHeight="true" outlineLevel="0" collapsed="false">
      <c r="D2726" s="51" t="n">
        <v>52015</v>
      </c>
      <c r="E2726" s="52" t="s">
        <v>6896</v>
      </c>
      <c r="F2726" s="52" t="s">
        <v>6955</v>
      </c>
      <c r="G2726" s="52" t="s">
        <v>6956</v>
      </c>
    </row>
    <row r="2727" customFormat="false" ht="12.75" hidden="false" customHeight="true" outlineLevel="0" collapsed="false">
      <c r="D2727" s="51" t="n">
        <v>52015</v>
      </c>
      <c r="E2727" s="52" t="s">
        <v>6896</v>
      </c>
      <c r="F2727" s="52" t="s">
        <v>6957</v>
      </c>
      <c r="G2727" s="52" t="s">
        <v>6248</v>
      </c>
    </row>
    <row r="2728" customFormat="false" ht="12.75" hidden="false" customHeight="true" outlineLevel="0" collapsed="false">
      <c r="D2728" s="51" t="n">
        <v>52015</v>
      </c>
      <c r="E2728" s="52" t="s">
        <v>6896</v>
      </c>
      <c r="F2728" s="52" t="s">
        <v>6958</v>
      </c>
      <c r="G2728" s="52" t="s">
        <v>6959</v>
      </c>
    </row>
    <row r="2729" customFormat="false" ht="12.75" hidden="false" customHeight="true" outlineLevel="0" collapsed="false">
      <c r="D2729" s="51" t="n">
        <v>52015</v>
      </c>
      <c r="E2729" s="52" t="s">
        <v>6896</v>
      </c>
      <c r="F2729" s="52" t="s">
        <v>6960</v>
      </c>
      <c r="G2729" s="52" t="s">
        <v>6961</v>
      </c>
    </row>
    <row r="2730" customFormat="false" ht="12.75" hidden="false" customHeight="true" outlineLevel="0" collapsed="false">
      <c r="D2730" s="51" t="n">
        <v>52015</v>
      </c>
      <c r="E2730" s="52" t="s">
        <v>6896</v>
      </c>
      <c r="F2730" s="52" t="s">
        <v>6962</v>
      </c>
      <c r="G2730" s="52" t="s">
        <v>6963</v>
      </c>
    </row>
    <row r="2731" customFormat="false" ht="12.75" hidden="false" customHeight="true" outlineLevel="0" collapsed="false">
      <c r="D2731" s="51" t="n">
        <v>52015</v>
      </c>
      <c r="E2731" s="52" t="s">
        <v>6896</v>
      </c>
      <c r="F2731" s="52" t="s">
        <v>6964</v>
      </c>
      <c r="G2731" s="52" t="s">
        <v>6965</v>
      </c>
    </row>
    <row r="2732" customFormat="false" ht="12.75" hidden="false" customHeight="true" outlineLevel="0" collapsed="false">
      <c r="D2732" s="51" t="n">
        <v>52015</v>
      </c>
      <c r="E2732" s="52" t="s">
        <v>6896</v>
      </c>
      <c r="F2732" s="52" t="s">
        <v>6966</v>
      </c>
      <c r="G2732" s="52" t="s">
        <v>6967</v>
      </c>
    </row>
    <row r="2733" customFormat="false" ht="12.75" hidden="false" customHeight="true" outlineLevel="0" collapsed="false">
      <c r="D2733" s="51" t="n">
        <v>51024</v>
      </c>
      <c r="E2733" s="52" t="s">
        <v>6968</v>
      </c>
      <c r="F2733" s="52" t="s">
        <v>6969</v>
      </c>
      <c r="G2733" s="52" t="s">
        <v>6970</v>
      </c>
    </row>
    <row r="2734" customFormat="false" ht="12.75" hidden="false" customHeight="true" outlineLevel="0" collapsed="false">
      <c r="D2734" s="51" t="n">
        <v>51024</v>
      </c>
      <c r="E2734" s="52" t="s">
        <v>6968</v>
      </c>
      <c r="F2734" s="52" t="s">
        <v>6971</v>
      </c>
      <c r="G2734" s="52" t="s">
        <v>6972</v>
      </c>
    </row>
    <row r="2735" customFormat="false" ht="12.75" hidden="false" customHeight="true" outlineLevel="0" collapsed="false">
      <c r="D2735" s="51" t="n">
        <v>51024</v>
      </c>
      <c r="E2735" s="52" t="s">
        <v>6968</v>
      </c>
      <c r="F2735" s="52" t="s">
        <v>6973</v>
      </c>
      <c r="G2735" s="52" t="s">
        <v>6974</v>
      </c>
    </row>
    <row r="2736" customFormat="false" ht="12.75" hidden="false" customHeight="true" outlineLevel="0" collapsed="false">
      <c r="D2736" s="51" t="n">
        <v>51024</v>
      </c>
      <c r="E2736" s="52" t="s">
        <v>6968</v>
      </c>
      <c r="F2736" s="52" t="s">
        <v>6975</v>
      </c>
      <c r="G2736" s="52" t="s">
        <v>3204</v>
      </c>
    </row>
    <row r="2737" customFormat="false" ht="12.75" hidden="false" customHeight="true" outlineLevel="0" collapsed="false">
      <c r="D2737" s="51" t="n">
        <v>51024</v>
      </c>
      <c r="E2737" s="52" t="s">
        <v>6968</v>
      </c>
      <c r="F2737" s="52" t="s">
        <v>6976</v>
      </c>
      <c r="G2737" s="52" t="s">
        <v>6977</v>
      </c>
    </row>
    <row r="2738" customFormat="false" ht="12.75" hidden="false" customHeight="true" outlineLevel="0" collapsed="false">
      <c r="D2738" s="51" t="n">
        <v>51024</v>
      </c>
      <c r="E2738" s="52" t="s">
        <v>6968</v>
      </c>
      <c r="F2738" s="52" t="s">
        <v>6978</v>
      </c>
      <c r="G2738" s="52" t="s">
        <v>6979</v>
      </c>
    </row>
    <row r="2739" customFormat="false" ht="12.75" hidden="false" customHeight="true" outlineLevel="0" collapsed="false">
      <c r="D2739" s="51" t="n">
        <v>51024</v>
      </c>
      <c r="E2739" s="52" t="s">
        <v>6968</v>
      </c>
      <c r="F2739" s="52" t="s">
        <v>6980</v>
      </c>
      <c r="G2739" s="52" t="s">
        <v>6981</v>
      </c>
    </row>
    <row r="2740" customFormat="false" ht="12.75" hidden="false" customHeight="true" outlineLevel="0" collapsed="false">
      <c r="D2740" s="51" t="n">
        <v>51024</v>
      </c>
      <c r="E2740" s="52" t="s">
        <v>6968</v>
      </c>
      <c r="F2740" s="52" t="s">
        <v>6982</v>
      </c>
      <c r="G2740" s="52" t="s">
        <v>6983</v>
      </c>
    </row>
    <row r="2741" customFormat="false" ht="12.75" hidden="false" customHeight="true" outlineLevel="0" collapsed="false">
      <c r="D2741" s="51" t="n">
        <v>51024</v>
      </c>
      <c r="E2741" s="52" t="s">
        <v>6968</v>
      </c>
      <c r="F2741" s="52" t="s">
        <v>6984</v>
      </c>
      <c r="G2741" s="52" t="s">
        <v>4144</v>
      </c>
    </row>
    <row r="2742" customFormat="false" ht="12.75" hidden="false" customHeight="true" outlineLevel="0" collapsed="false">
      <c r="D2742" s="51" t="n">
        <v>51024</v>
      </c>
      <c r="E2742" s="52" t="s">
        <v>6968</v>
      </c>
      <c r="F2742" s="52" t="s">
        <v>6985</v>
      </c>
      <c r="G2742" s="52" t="s">
        <v>6131</v>
      </c>
    </row>
    <row r="2743" customFormat="false" ht="12.75" hidden="false" customHeight="true" outlineLevel="0" collapsed="false">
      <c r="D2743" s="51" t="n">
        <v>52016</v>
      </c>
      <c r="E2743" s="52" t="s">
        <v>6986</v>
      </c>
      <c r="F2743" s="52" t="s">
        <v>6987</v>
      </c>
      <c r="G2743" s="52" t="s">
        <v>6988</v>
      </c>
    </row>
    <row r="2744" customFormat="false" ht="12.75" hidden="false" customHeight="true" outlineLevel="0" collapsed="false">
      <c r="D2744" s="51" t="n">
        <v>52016</v>
      </c>
      <c r="E2744" s="52" t="s">
        <v>6986</v>
      </c>
      <c r="F2744" s="52" t="s">
        <v>6989</v>
      </c>
      <c r="G2744" s="52" t="s">
        <v>2765</v>
      </c>
    </row>
    <row r="2745" customFormat="false" ht="12.75" hidden="false" customHeight="true" outlineLevel="0" collapsed="false">
      <c r="D2745" s="51" t="n">
        <v>52016</v>
      </c>
      <c r="E2745" s="52" t="s">
        <v>6986</v>
      </c>
      <c r="F2745" s="52" t="s">
        <v>6990</v>
      </c>
      <c r="G2745" s="52" t="s">
        <v>6991</v>
      </c>
    </row>
    <row r="2746" customFormat="false" ht="12.75" hidden="false" customHeight="true" outlineLevel="0" collapsed="false">
      <c r="D2746" s="51" t="n">
        <v>52016</v>
      </c>
      <c r="E2746" s="52" t="s">
        <v>6986</v>
      </c>
      <c r="F2746" s="52" t="s">
        <v>6992</v>
      </c>
      <c r="G2746" s="52" t="s">
        <v>6993</v>
      </c>
    </row>
    <row r="2747" customFormat="false" ht="12.75" hidden="false" customHeight="true" outlineLevel="0" collapsed="false">
      <c r="D2747" s="51" t="n">
        <v>52016</v>
      </c>
      <c r="E2747" s="52" t="s">
        <v>6986</v>
      </c>
      <c r="F2747" s="52" t="s">
        <v>6994</v>
      </c>
      <c r="G2747" s="52" t="s">
        <v>6995</v>
      </c>
    </row>
    <row r="2748" customFormat="false" ht="12.75" hidden="false" customHeight="true" outlineLevel="0" collapsed="false">
      <c r="D2748" s="51" t="n">
        <v>52016</v>
      </c>
      <c r="E2748" s="52" t="s">
        <v>6986</v>
      </c>
      <c r="F2748" s="52" t="s">
        <v>6996</v>
      </c>
      <c r="G2748" s="52" t="s">
        <v>6997</v>
      </c>
    </row>
    <row r="2749" customFormat="false" ht="12.75" hidden="false" customHeight="true" outlineLevel="0" collapsed="false">
      <c r="D2749" s="51" t="n">
        <v>52016</v>
      </c>
      <c r="E2749" s="52" t="s">
        <v>6986</v>
      </c>
      <c r="F2749" s="52" t="s">
        <v>6998</v>
      </c>
      <c r="G2749" s="52" t="s">
        <v>6999</v>
      </c>
    </row>
    <row r="2750" customFormat="false" ht="12.75" hidden="false" customHeight="true" outlineLevel="0" collapsed="false">
      <c r="D2750" s="51" t="n">
        <v>52016</v>
      </c>
      <c r="E2750" s="52" t="s">
        <v>6986</v>
      </c>
      <c r="F2750" s="52" t="s">
        <v>7000</v>
      </c>
      <c r="G2750" s="52" t="s">
        <v>7001</v>
      </c>
    </row>
    <row r="2751" customFormat="false" ht="12.75" hidden="false" customHeight="true" outlineLevel="0" collapsed="false">
      <c r="D2751" s="51" t="n">
        <v>52016</v>
      </c>
      <c r="E2751" s="52" t="s">
        <v>6986</v>
      </c>
      <c r="F2751" s="52" t="s">
        <v>7002</v>
      </c>
      <c r="G2751" s="52" t="s">
        <v>7003</v>
      </c>
    </row>
    <row r="2752" customFormat="false" ht="12.75" hidden="false" customHeight="true" outlineLevel="0" collapsed="false">
      <c r="D2752" s="51" t="n">
        <v>52016</v>
      </c>
      <c r="E2752" s="52" t="s">
        <v>6986</v>
      </c>
      <c r="F2752" s="52" t="s">
        <v>7004</v>
      </c>
      <c r="G2752" s="52" t="s">
        <v>7005</v>
      </c>
    </row>
    <row r="2753" customFormat="false" ht="12.75" hidden="false" customHeight="true" outlineLevel="0" collapsed="false">
      <c r="D2753" s="51" t="n">
        <v>52016</v>
      </c>
      <c r="E2753" s="52" t="s">
        <v>6986</v>
      </c>
      <c r="F2753" s="52" t="s">
        <v>7006</v>
      </c>
      <c r="G2753" s="52" t="s">
        <v>2092</v>
      </c>
    </row>
    <row r="2754" customFormat="false" ht="12.75" hidden="false" customHeight="true" outlineLevel="0" collapsed="false">
      <c r="D2754" s="51" t="n">
        <v>52016</v>
      </c>
      <c r="E2754" s="52" t="s">
        <v>6986</v>
      </c>
      <c r="F2754" s="52" t="s">
        <v>7007</v>
      </c>
      <c r="G2754" s="52" t="s">
        <v>7008</v>
      </c>
    </row>
    <row r="2755" customFormat="false" ht="12.75" hidden="false" customHeight="true" outlineLevel="0" collapsed="false">
      <c r="D2755" s="51" t="n">
        <v>52016</v>
      </c>
      <c r="E2755" s="52" t="s">
        <v>6986</v>
      </c>
      <c r="F2755" s="52" t="s">
        <v>7009</v>
      </c>
      <c r="G2755" s="52" t="s">
        <v>7010</v>
      </c>
    </row>
    <row r="2756" customFormat="false" ht="12.75" hidden="false" customHeight="true" outlineLevel="0" collapsed="false">
      <c r="D2756" s="51" t="n">
        <v>52016</v>
      </c>
      <c r="E2756" s="52" t="s">
        <v>6986</v>
      </c>
      <c r="F2756" s="52" t="s">
        <v>7011</v>
      </c>
      <c r="G2756" s="52" t="s">
        <v>3445</v>
      </c>
    </row>
    <row r="2757" customFormat="false" ht="12.75" hidden="false" customHeight="true" outlineLevel="0" collapsed="false">
      <c r="D2757" s="51" t="n">
        <v>52016</v>
      </c>
      <c r="E2757" s="52" t="s">
        <v>6986</v>
      </c>
      <c r="F2757" s="52" t="s">
        <v>7012</v>
      </c>
      <c r="G2757" s="52" t="s">
        <v>7013</v>
      </c>
    </row>
    <row r="2758" customFormat="false" ht="12.75" hidden="false" customHeight="true" outlineLevel="0" collapsed="false">
      <c r="D2758" s="51" t="n">
        <v>52016</v>
      </c>
      <c r="E2758" s="52" t="s">
        <v>6986</v>
      </c>
      <c r="F2758" s="52" t="s">
        <v>7014</v>
      </c>
      <c r="G2758" s="52" t="s">
        <v>7015</v>
      </c>
    </row>
    <row r="2759" customFormat="false" ht="12.75" hidden="false" customHeight="true" outlineLevel="0" collapsed="false">
      <c r="D2759" s="51" t="n">
        <v>52016</v>
      </c>
      <c r="E2759" s="52" t="s">
        <v>6986</v>
      </c>
      <c r="F2759" s="52" t="s">
        <v>7016</v>
      </c>
      <c r="G2759" s="52" t="s">
        <v>7017</v>
      </c>
    </row>
    <row r="2760" customFormat="false" ht="12.75" hidden="false" customHeight="true" outlineLevel="0" collapsed="false">
      <c r="D2760" s="51" t="n">
        <v>52016</v>
      </c>
      <c r="E2760" s="52" t="s">
        <v>6986</v>
      </c>
      <c r="F2760" s="52" t="s">
        <v>7018</v>
      </c>
      <c r="G2760" s="52" t="s">
        <v>7019</v>
      </c>
    </row>
    <row r="2761" customFormat="false" ht="12.75" hidden="false" customHeight="true" outlineLevel="0" collapsed="false">
      <c r="D2761" s="51" t="n">
        <v>52016</v>
      </c>
      <c r="E2761" s="52" t="s">
        <v>6986</v>
      </c>
      <c r="F2761" s="52" t="s">
        <v>7020</v>
      </c>
      <c r="G2761" s="52" t="s">
        <v>6893</v>
      </c>
    </row>
    <row r="2762" customFormat="false" ht="12.75" hidden="false" customHeight="true" outlineLevel="0" collapsed="false">
      <c r="D2762" s="51" t="n">
        <v>52016</v>
      </c>
      <c r="E2762" s="52" t="s">
        <v>6986</v>
      </c>
      <c r="F2762" s="52" t="s">
        <v>7021</v>
      </c>
      <c r="G2762" s="52" t="s">
        <v>7022</v>
      </c>
    </row>
    <row r="2763" customFormat="false" ht="12.75" hidden="false" customHeight="true" outlineLevel="0" collapsed="false">
      <c r="D2763" s="51" t="n">
        <v>52016</v>
      </c>
      <c r="E2763" s="52" t="s">
        <v>6986</v>
      </c>
      <c r="F2763" s="52" t="s">
        <v>7023</v>
      </c>
      <c r="G2763" s="52" t="s">
        <v>7024</v>
      </c>
    </row>
    <row r="2764" customFormat="false" ht="12.75" hidden="false" customHeight="true" outlineLevel="0" collapsed="false">
      <c r="D2764" s="51" t="n">
        <v>52016</v>
      </c>
      <c r="E2764" s="52" t="s">
        <v>6986</v>
      </c>
      <c r="F2764" s="52" t="s">
        <v>7025</v>
      </c>
      <c r="G2764" s="52" t="s">
        <v>7026</v>
      </c>
    </row>
    <row r="2765" customFormat="false" ht="12.75" hidden="false" customHeight="true" outlineLevel="0" collapsed="false">
      <c r="D2765" s="51" t="n">
        <v>52016</v>
      </c>
      <c r="E2765" s="52" t="s">
        <v>6986</v>
      </c>
      <c r="F2765" s="52" t="s">
        <v>7027</v>
      </c>
      <c r="G2765" s="52" t="s">
        <v>3008</v>
      </c>
    </row>
    <row r="2766" customFormat="false" ht="12.75" hidden="false" customHeight="true" outlineLevel="0" collapsed="false">
      <c r="D2766" s="51" t="n">
        <v>52016</v>
      </c>
      <c r="E2766" s="52" t="s">
        <v>6986</v>
      </c>
      <c r="F2766" s="52" t="s">
        <v>7028</v>
      </c>
      <c r="G2766" s="52" t="s">
        <v>7029</v>
      </c>
    </row>
    <row r="2767" customFormat="false" ht="12.75" hidden="false" customHeight="true" outlineLevel="0" collapsed="false">
      <c r="D2767" s="51" t="n">
        <v>52016</v>
      </c>
      <c r="E2767" s="52" t="s">
        <v>6986</v>
      </c>
      <c r="F2767" s="52" t="s">
        <v>7030</v>
      </c>
      <c r="G2767" s="52" t="s">
        <v>7031</v>
      </c>
    </row>
    <row r="2768" customFormat="false" ht="12.75" hidden="false" customHeight="true" outlineLevel="0" collapsed="false">
      <c r="D2768" s="51" t="n">
        <v>52016</v>
      </c>
      <c r="E2768" s="52" t="s">
        <v>6986</v>
      </c>
      <c r="F2768" s="52" t="s">
        <v>7032</v>
      </c>
      <c r="G2768" s="52" t="s">
        <v>7033</v>
      </c>
    </row>
    <row r="2769" customFormat="false" ht="12.75" hidden="false" customHeight="true" outlineLevel="0" collapsed="false">
      <c r="D2769" s="51" t="n">
        <v>52016</v>
      </c>
      <c r="E2769" s="52" t="s">
        <v>6986</v>
      </c>
      <c r="F2769" s="52" t="s">
        <v>7034</v>
      </c>
      <c r="G2769" s="52" t="s">
        <v>2405</v>
      </c>
    </row>
    <row r="2770" customFormat="false" ht="12.75" hidden="false" customHeight="true" outlineLevel="0" collapsed="false">
      <c r="D2770" s="51" t="n">
        <v>52016</v>
      </c>
      <c r="E2770" s="52" t="s">
        <v>6986</v>
      </c>
      <c r="F2770" s="52" t="s">
        <v>7035</v>
      </c>
      <c r="G2770" s="52" t="s">
        <v>3794</v>
      </c>
    </row>
    <row r="2771" customFormat="false" ht="12.75" hidden="false" customHeight="true" outlineLevel="0" collapsed="false">
      <c r="D2771" s="51" t="n">
        <v>52016</v>
      </c>
      <c r="E2771" s="52" t="s">
        <v>6986</v>
      </c>
      <c r="F2771" s="52" t="s">
        <v>7036</v>
      </c>
      <c r="G2771" s="52" t="s">
        <v>7037</v>
      </c>
    </row>
    <row r="2772" customFormat="false" ht="12.75" hidden="false" customHeight="true" outlineLevel="0" collapsed="false">
      <c r="D2772" s="51" t="n">
        <v>52016</v>
      </c>
      <c r="E2772" s="52" t="s">
        <v>6986</v>
      </c>
      <c r="F2772" s="52" t="s">
        <v>7038</v>
      </c>
      <c r="G2772" s="52" t="s">
        <v>7039</v>
      </c>
    </row>
    <row r="2773" customFormat="false" ht="12.75" hidden="false" customHeight="true" outlineLevel="0" collapsed="false">
      <c r="D2773" s="51" t="n">
        <v>52016</v>
      </c>
      <c r="E2773" s="52" t="s">
        <v>6986</v>
      </c>
      <c r="F2773" s="52" t="s">
        <v>7040</v>
      </c>
      <c r="G2773" s="52" t="s">
        <v>2151</v>
      </c>
    </row>
    <row r="2774" customFormat="false" ht="12.75" hidden="false" customHeight="true" outlineLevel="0" collapsed="false">
      <c r="D2774" s="51" t="n">
        <v>52016</v>
      </c>
      <c r="E2774" s="52" t="s">
        <v>6986</v>
      </c>
      <c r="F2774" s="52" t="s">
        <v>7041</v>
      </c>
      <c r="G2774" s="52" t="s">
        <v>7042</v>
      </c>
    </row>
    <row r="2775" customFormat="false" ht="12.75" hidden="false" customHeight="true" outlineLevel="0" collapsed="false">
      <c r="D2775" s="51" t="n">
        <v>52016</v>
      </c>
      <c r="E2775" s="52" t="s">
        <v>6986</v>
      </c>
      <c r="F2775" s="52" t="s">
        <v>7043</v>
      </c>
      <c r="G2775" s="52" t="s">
        <v>2453</v>
      </c>
    </row>
    <row r="2776" customFormat="false" ht="12.75" hidden="false" customHeight="true" outlineLevel="0" collapsed="false">
      <c r="D2776" s="51" t="n">
        <v>52016</v>
      </c>
      <c r="E2776" s="52" t="s">
        <v>6986</v>
      </c>
      <c r="F2776" s="52" t="s">
        <v>7044</v>
      </c>
      <c r="G2776" s="52" t="s">
        <v>2259</v>
      </c>
    </row>
    <row r="2777" customFormat="false" ht="12.75" hidden="false" customHeight="true" outlineLevel="0" collapsed="false">
      <c r="D2777" s="51" t="n">
        <v>52016</v>
      </c>
      <c r="E2777" s="52" t="s">
        <v>6986</v>
      </c>
      <c r="F2777" s="52" t="s">
        <v>7045</v>
      </c>
      <c r="G2777" s="52" t="s">
        <v>3016</v>
      </c>
    </row>
    <row r="2778" customFormat="false" ht="12.75" hidden="false" customHeight="true" outlineLevel="0" collapsed="false">
      <c r="D2778" s="51" t="n">
        <v>52016</v>
      </c>
      <c r="E2778" s="52" t="s">
        <v>6986</v>
      </c>
      <c r="F2778" s="52" t="s">
        <v>7046</v>
      </c>
      <c r="G2778" s="52" t="s">
        <v>7047</v>
      </c>
    </row>
    <row r="2779" customFormat="false" ht="12.75" hidden="false" customHeight="true" outlineLevel="0" collapsed="false">
      <c r="D2779" s="51" t="n">
        <v>52016</v>
      </c>
      <c r="E2779" s="52" t="s">
        <v>6986</v>
      </c>
      <c r="F2779" s="52" t="s">
        <v>7048</v>
      </c>
      <c r="G2779" s="52" t="s">
        <v>7049</v>
      </c>
    </row>
    <row r="2780" customFormat="false" ht="12.75" hidden="false" customHeight="true" outlineLevel="0" collapsed="false">
      <c r="D2780" s="51" t="n">
        <v>52016</v>
      </c>
      <c r="E2780" s="52" t="s">
        <v>6986</v>
      </c>
      <c r="F2780" s="52" t="s">
        <v>7050</v>
      </c>
      <c r="G2780" s="52" t="s">
        <v>7051</v>
      </c>
    </row>
    <row r="2781" customFormat="false" ht="12.75" hidden="false" customHeight="true" outlineLevel="0" collapsed="false">
      <c r="D2781" s="51" t="n">
        <v>52016</v>
      </c>
      <c r="E2781" s="52" t="s">
        <v>6986</v>
      </c>
      <c r="F2781" s="52" t="s">
        <v>7052</v>
      </c>
      <c r="G2781" s="52" t="s">
        <v>7053</v>
      </c>
    </row>
    <row r="2782" customFormat="false" ht="12.75" hidden="false" customHeight="true" outlineLevel="0" collapsed="false">
      <c r="D2782" s="51" t="n">
        <v>52016</v>
      </c>
      <c r="E2782" s="52" t="s">
        <v>6986</v>
      </c>
      <c r="F2782" s="52" t="s">
        <v>7054</v>
      </c>
      <c r="G2782" s="52" t="s">
        <v>7055</v>
      </c>
    </row>
    <row r="2783" customFormat="false" ht="12.75" hidden="false" customHeight="true" outlineLevel="0" collapsed="false">
      <c r="D2783" s="51" t="n">
        <v>52016</v>
      </c>
      <c r="E2783" s="52" t="s">
        <v>6986</v>
      </c>
      <c r="F2783" s="52" t="s">
        <v>7056</v>
      </c>
      <c r="G2783" s="52" t="s">
        <v>7057</v>
      </c>
    </row>
    <row r="2784" customFormat="false" ht="12.75" hidden="false" customHeight="true" outlineLevel="0" collapsed="false">
      <c r="D2784" s="51" t="n">
        <v>52017</v>
      </c>
      <c r="E2784" s="52" t="s">
        <v>7058</v>
      </c>
      <c r="F2784" s="52" t="s">
        <v>7059</v>
      </c>
      <c r="G2784" s="52" t="s">
        <v>7060</v>
      </c>
    </row>
    <row r="2785" customFormat="false" ht="12.75" hidden="false" customHeight="true" outlineLevel="0" collapsed="false">
      <c r="D2785" s="51" t="n">
        <v>52017</v>
      </c>
      <c r="E2785" s="52" t="s">
        <v>7058</v>
      </c>
      <c r="F2785" s="52" t="s">
        <v>7061</v>
      </c>
      <c r="G2785" s="52" t="s">
        <v>7062</v>
      </c>
    </row>
    <row r="2786" customFormat="false" ht="12.75" hidden="false" customHeight="true" outlineLevel="0" collapsed="false">
      <c r="D2786" s="51" t="n">
        <v>52017</v>
      </c>
      <c r="E2786" s="52" t="s">
        <v>7058</v>
      </c>
      <c r="F2786" s="52" t="s">
        <v>7063</v>
      </c>
      <c r="G2786" s="52" t="s">
        <v>7064</v>
      </c>
    </row>
    <row r="2787" customFormat="false" ht="12.75" hidden="false" customHeight="true" outlineLevel="0" collapsed="false">
      <c r="D2787" s="51" t="n">
        <v>52017</v>
      </c>
      <c r="E2787" s="52" t="s">
        <v>7058</v>
      </c>
      <c r="F2787" s="52" t="s">
        <v>7065</v>
      </c>
      <c r="G2787" s="52" t="s">
        <v>7066</v>
      </c>
    </row>
    <row r="2788" customFormat="false" ht="12.75" hidden="false" customHeight="true" outlineLevel="0" collapsed="false">
      <c r="D2788" s="51" t="n">
        <v>52017</v>
      </c>
      <c r="E2788" s="52" t="s">
        <v>7058</v>
      </c>
      <c r="F2788" s="52" t="s">
        <v>7067</v>
      </c>
      <c r="G2788" s="52" t="s">
        <v>7068</v>
      </c>
    </row>
    <row r="2789" customFormat="false" ht="12.75" hidden="false" customHeight="true" outlineLevel="0" collapsed="false">
      <c r="D2789" s="51" t="n">
        <v>52017</v>
      </c>
      <c r="E2789" s="52" t="s">
        <v>7058</v>
      </c>
      <c r="F2789" s="52" t="s">
        <v>7069</v>
      </c>
      <c r="G2789" s="52" t="s">
        <v>7070</v>
      </c>
    </row>
    <row r="2790" customFormat="false" ht="12.75" hidden="false" customHeight="true" outlineLevel="0" collapsed="false">
      <c r="D2790" s="51" t="n">
        <v>52017</v>
      </c>
      <c r="E2790" s="52" t="s">
        <v>7058</v>
      </c>
      <c r="F2790" s="52" t="s">
        <v>7071</v>
      </c>
      <c r="G2790" s="52" t="s">
        <v>7072</v>
      </c>
    </row>
    <row r="2791" customFormat="false" ht="12.75" hidden="false" customHeight="true" outlineLevel="0" collapsed="false">
      <c r="D2791" s="51" t="n">
        <v>52017</v>
      </c>
      <c r="E2791" s="52" t="s">
        <v>7058</v>
      </c>
      <c r="F2791" s="52" t="s">
        <v>7073</v>
      </c>
      <c r="G2791" s="52" t="s">
        <v>2687</v>
      </c>
    </row>
    <row r="2792" customFormat="false" ht="12.75" hidden="false" customHeight="true" outlineLevel="0" collapsed="false">
      <c r="D2792" s="51" t="n">
        <v>52017</v>
      </c>
      <c r="E2792" s="52" t="s">
        <v>7058</v>
      </c>
      <c r="F2792" s="52" t="s">
        <v>7074</v>
      </c>
      <c r="G2792" s="52" t="s">
        <v>7075</v>
      </c>
    </row>
    <row r="2793" customFormat="false" ht="12.75" hidden="false" customHeight="true" outlineLevel="0" collapsed="false">
      <c r="D2793" s="51" t="n">
        <v>52017</v>
      </c>
      <c r="E2793" s="52" t="s">
        <v>7058</v>
      </c>
      <c r="F2793" s="52" t="s">
        <v>7076</v>
      </c>
      <c r="G2793" s="52" t="s">
        <v>7077</v>
      </c>
    </row>
    <row r="2794" customFormat="false" ht="12.75" hidden="false" customHeight="true" outlineLevel="0" collapsed="false">
      <c r="D2794" s="51" t="n">
        <v>52017</v>
      </c>
      <c r="E2794" s="52" t="s">
        <v>7058</v>
      </c>
      <c r="F2794" s="52" t="s">
        <v>7078</v>
      </c>
      <c r="G2794" s="52" t="s">
        <v>7079</v>
      </c>
    </row>
    <row r="2795" customFormat="false" ht="12.75" hidden="false" customHeight="true" outlineLevel="0" collapsed="false">
      <c r="D2795" s="51" t="n">
        <v>53027</v>
      </c>
      <c r="E2795" s="52" t="s">
        <v>7080</v>
      </c>
      <c r="F2795" s="52" t="s">
        <v>7081</v>
      </c>
      <c r="G2795" s="52" t="s">
        <v>7082</v>
      </c>
    </row>
    <row r="2796" customFormat="false" ht="12.75" hidden="false" customHeight="true" outlineLevel="0" collapsed="false">
      <c r="D2796" s="51" t="n">
        <v>53027</v>
      </c>
      <c r="E2796" s="52" t="s">
        <v>7080</v>
      </c>
      <c r="F2796" s="52" t="s">
        <v>7083</v>
      </c>
      <c r="G2796" s="52" t="s">
        <v>7084</v>
      </c>
    </row>
    <row r="2797" customFormat="false" ht="12.75" hidden="false" customHeight="true" outlineLevel="0" collapsed="false">
      <c r="D2797" s="51" t="n">
        <v>53027</v>
      </c>
      <c r="E2797" s="52" t="s">
        <v>7080</v>
      </c>
      <c r="F2797" s="52" t="s">
        <v>7085</v>
      </c>
      <c r="G2797" s="52" t="s">
        <v>7086</v>
      </c>
    </row>
    <row r="2798" customFormat="false" ht="12.75" hidden="false" customHeight="true" outlineLevel="0" collapsed="false">
      <c r="D2798" s="51" t="n">
        <v>53027</v>
      </c>
      <c r="E2798" s="52" t="s">
        <v>7080</v>
      </c>
      <c r="F2798" s="52" t="s">
        <v>7087</v>
      </c>
      <c r="G2798" s="52" t="s">
        <v>7088</v>
      </c>
    </row>
    <row r="2799" customFormat="false" ht="12.75" hidden="false" customHeight="true" outlineLevel="0" collapsed="false">
      <c r="D2799" s="51" t="n">
        <v>53027</v>
      </c>
      <c r="E2799" s="52" t="s">
        <v>7080</v>
      </c>
      <c r="F2799" s="52" t="s">
        <v>7089</v>
      </c>
      <c r="G2799" s="52" t="s">
        <v>7090</v>
      </c>
    </row>
    <row r="2800" customFormat="false" ht="12.75" hidden="false" customHeight="true" outlineLevel="0" collapsed="false">
      <c r="D2800" s="51" t="n">
        <v>50020</v>
      </c>
      <c r="E2800" s="52" t="s">
        <v>7091</v>
      </c>
      <c r="F2800" s="52" t="s">
        <v>7092</v>
      </c>
      <c r="G2800" s="52" t="s">
        <v>1605</v>
      </c>
    </row>
    <row r="2801" customFormat="false" ht="12.75" hidden="false" customHeight="true" outlineLevel="0" collapsed="false">
      <c r="D2801" s="51" t="n">
        <v>50020</v>
      </c>
      <c r="E2801" s="52" t="s">
        <v>7091</v>
      </c>
      <c r="F2801" s="52" t="s">
        <v>7093</v>
      </c>
      <c r="G2801" s="52" t="s">
        <v>7094</v>
      </c>
    </row>
    <row r="2802" customFormat="false" ht="12.75" hidden="false" customHeight="true" outlineLevel="0" collapsed="false">
      <c r="D2802" s="51" t="n">
        <v>50020</v>
      </c>
      <c r="E2802" s="52" t="s">
        <v>7091</v>
      </c>
      <c r="F2802" s="52" t="s">
        <v>7095</v>
      </c>
      <c r="G2802" s="52" t="s">
        <v>7096</v>
      </c>
    </row>
    <row r="2803" customFormat="false" ht="12.75" hidden="false" customHeight="true" outlineLevel="0" collapsed="false">
      <c r="D2803" s="51" t="n">
        <v>50020</v>
      </c>
      <c r="E2803" s="52" t="s">
        <v>7091</v>
      </c>
      <c r="F2803" s="52" t="s">
        <v>7097</v>
      </c>
      <c r="G2803" s="52" t="s">
        <v>7098</v>
      </c>
    </row>
    <row r="2804" customFormat="false" ht="12.75" hidden="false" customHeight="true" outlineLevel="0" collapsed="false">
      <c r="D2804" s="51" t="n">
        <v>50020</v>
      </c>
      <c r="E2804" s="52" t="s">
        <v>7091</v>
      </c>
      <c r="F2804" s="52" t="s">
        <v>7099</v>
      </c>
      <c r="G2804" s="52" t="s">
        <v>7100</v>
      </c>
    </row>
    <row r="2805" customFormat="false" ht="12.75" hidden="false" customHeight="true" outlineLevel="0" collapsed="false">
      <c r="D2805" s="51" t="n">
        <v>50020</v>
      </c>
      <c r="E2805" s="52" t="s">
        <v>7091</v>
      </c>
      <c r="F2805" s="52" t="s">
        <v>7101</v>
      </c>
      <c r="G2805" s="52" t="s">
        <v>7102</v>
      </c>
    </row>
    <row r="2806" customFormat="false" ht="12.75" hidden="false" customHeight="true" outlineLevel="0" collapsed="false">
      <c r="D2806" s="51" t="n">
        <v>48030</v>
      </c>
      <c r="E2806" s="52" t="s">
        <v>7103</v>
      </c>
      <c r="F2806" s="52" t="s">
        <v>7104</v>
      </c>
      <c r="G2806" s="52" t="s">
        <v>7105</v>
      </c>
    </row>
    <row r="2807" customFormat="false" ht="12.75" hidden="false" customHeight="true" outlineLevel="0" collapsed="false">
      <c r="D2807" s="51" t="n">
        <v>48030</v>
      </c>
      <c r="E2807" s="52" t="s">
        <v>7103</v>
      </c>
      <c r="F2807" s="52" t="s">
        <v>7106</v>
      </c>
      <c r="G2807" s="52" t="s">
        <v>7107</v>
      </c>
    </row>
    <row r="2808" customFormat="false" ht="12.75" hidden="false" customHeight="true" outlineLevel="0" collapsed="false">
      <c r="D2808" s="51" t="n">
        <v>48030</v>
      </c>
      <c r="E2808" s="52" t="s">
        <v>7103</v>
      </c>
      <c r="F2808" s="52" t="s">
        <v>7108</v>
      </c>
      <c r="G2808" s="52" t="s">
        <v>7109</v>
      </c>
    </row>
    <row r="2809" customFormat="false" ht="12.75" hidden="false" customHeight="true" outlineLevel="0" collapsed="false">
      <c r="D2809" s="51" t="n">
        <v>48030</v>
      </c>
      <c r="E2809" s="52" t="s">
        <v>7103</v>
      </c>
      <c r="F2809" s="52" t="s">
        <v>7110</v>
      </c>
      <c r="G2809" s="52" t="s">
        <v>7111</v>
      </c>
    </row>
    <row r="2810" customFormat="false" ht="12.75" hidden="false" customHeight="true" outlineLevel="0" collapsed="false">
      <c r="D2810" s="51" t="n">
        <v>48030</v>
      </c>
      <c r="E2810" s="52" t="s">
        <v>7103</v>
      </c>
      <c r="F2810" s="52" t="s">
        <v>7112</v>
      </c>
      <c r="G2810" s="52" t="s">
        <v>7113</v>
      </c>
    </row>
    <row r="2811" customFormat="false" ht="12.75" hidden="false" customHeight="true" outlineLevel="0" collapsed="false">
      <c r="D2811" s="51" t="n">
        <v>48030</v>
      </c>
      <c r="E2811" s="52" t="s">
        <v>7103</v>
      </c>
      <c r="F2811" s="52" t="s">
        <v>7114</v>
      </c>
      <c r="G2811" s="52" t="s">
        <v>7115</v>
      </c>
    </row>
    <row r="2812" customFormat="false" ht="12.75" hidden="false" customHeight="true" outlineLevel="0" collapsed="false">
      <c r="D2812" s="51" t="n">
        <v>48030</v>
      </c>
      <c r="E2812" s="52" t="s">
        <v>7103</v>
      </c>
      <c r="F2812" s="52" t="s">
        <v>7116</v>
      </c>
      <c r="G2812" s="52" t="s">
        <v>7117</v>
      </c>
    </row>
    <row r="2813" customFormat="false" ht="12.75" hidden="false" customHeight="true" outlineLevel="0" collapsed="false">
      <c r="D2813" s="51" t="n">
        <v>48030</v>
      </c>
      <c r="E2813" s="52" t="s">
        <v>7103</v>
      </c>
      <c r="F2813" s="52" t="s">
        <v>7118</v>
      </c>
      <c r="G2813" s="52" t="s">
        <v>4117</v>
      </c>
    </row>
    <row r="2814" customFormat="false" ht="12.75" hidden="false" customHeight="true" outlineLevel="0" collapsed="false">
      <c r="D2814" s="51" t="n">
        <v>48030</v>
      </c>
      <c r="E2814" s="52" t="s">
        <v>7103</v>
      </c>
      <c r="F2814" s="52" t="s">
        <v>7119</v>
      </c>
      <c r="G2814" s="52" t="s">
        <v>2727</v>
      </c>
    </row>
    <row r="2815" customFormat="false" ht="12.75" hidden="false" customHeight="true" outlineLevel="0" collapsed="false">
      <c r="D2815" s="51" t="n">
        <v>48030</v>
      </c>
      <c r="E2815" s="52" t="s">
        <v>7103</v>
      </c>
      <c r="F2815" s="52" t="s">
        <v>7120</v>
      </c>
      <c r="G2815" s="52" t="s">
        <v>7121</v>
      </c>
    </row>
    <row r="2816" customFormat="false" ht="12.75" hidden="false" customHeight="true" outlineLevel="0" collapsed="false">
      <c r="D2816" s="51" t="n">
        <v>48030</v>
      </c>
      <c r="E2816" s="52" t="s">
        <v>7103</v>
      </c>
      <c r="F2816" s="52" t="s">
        <v>7122</v>
      </c>
      <c r="G2816" s="52" t="s">
        <v>7123</v>
      </c>
    </row>
    <row r="2817" customFormat="false" ht="12.75" hidden="false" customHeight="true" outlineLevel="0" collapsed="false">
      <c r="D2817" s="51" t="n">
        <v>48030</v>
      </c>
      <c r="E2817" s="52" t="s">
        <v>7103</v>
      </c>
      <c r="F2817" s="52" t="s">
        <v>7124</v>
      </c>
      <c r="G2817" s="52" t="s">
        <v>7125</v>
      </c>
    </row>
    <row r="2818" customFormat="false" ht="12.75" hidden="false" customHeight="true" outlineLevel="0" collapsed="false">
      <c r="D2818" s="51" t="n">
        <v>48030</v>
      </c>
      <c r="E2818" s="52" t="s">
        <v>7103</v>
      </c>
      <c r="F2818" s="52" t="s">
        <v>7126</v>
      </c>
      <c r="G2818" s="52" t="s">
        <v>1938</v>
      </c>
    </row>
    <row r="2819" customFormat="false" ht="12.75" hidden="false" customHeight="true" outlineLevel="0" collapsed="false">
      <c r="D2819" s="51" t="n">
        <v>48030</v>
      </c>
      <c r="E2819" s="52" t="s">
        <v>7103</v>
      </c>
      <c r="F2819" s="52" t="s">
        <v>7127</v>
      </c>
      <c r="G2819" s="52" t="s">
        <v>7128</v>
      </c>
    </row>
    <row r="2820" customFormat="false" ht="12.75" hidden="false" customHeight="true" outlineLevel="0" collapsed="false">
      <c r="D2820" s="51" t="n">
        <v>48030</v>
      </c>
      <c r="E2820" s="52" t="s">
        <v>7103</v>
      </c>
      <c r="F2820" s="52" t="s">
        <v>7129</v>
      </c>
      <c r="G2820" s="52" t="s">
        <v>7026</v>
      </c>
    </row>
    <row r="2821" customFormat="false" ht="12.75" hidden="false" customHeight="true" outlineLevel="0" collapsed="false">
      <c r="D2821" s="51" t="n">
        <v>48030</v>
      </c>
      <c r="E2821" s="52" t="s">
        <v>7103</v>
      </c>
      <c r="F2821" s="52" t="s">
        <v>7130</v>
      </c>
      <c r="G2821" s="52" t="s">
        <v>2116</v>
      </c>
    </row>
    <row r="2822" customFormat="false" ht="12.75" hidden="false" customHeight="true" outlineLevel="0" collapsed="false">
      <c r="D2822" s="51" t="n">
        <v>48030</v>
      </c>
      <c r="E2822" s="52" t="s">
        <v>7103</v>
      </c>
      <c r="F2822" s="52" t="s">
        <v>7131</v>
      </c>
      <c r="G2822" s="52" t="s">
        <v>7132</v>
      </c>
    </row>
    <row r="2823" customFormat="false" ht="12.75" hidden="false" customHeight="true" outlineLevel="0" collapsed="false">
      <c r="D2823" s="51" t="n">
        <v>48030</v>
      </c>
      <c r="E2823" s="52" t="s">
        <v>7103</v>
      </c>
      <c r="F2823" s="52" t="s">
        <v>7133</v>
      </c>
      <c r="G2823" s="52" t="s">
        <v>7134</v>
      </c>
    </row>
    <row r="2824" customFormat="false" ht="12.75" hidden="false" customHeight="true" outlineLevel="0" collapsed="false">
      <c r="D2824" s="51" t="n">
        <v>48030</v>
      </c>
      <c r="E2824" s="52" t="s">
        <v>7103</v>
      </c>
      <c r="F2824" s="52" t="s">
        <v>7135</v>
      </c>
      <c r="G2824" s="52" t="s">
        <v>7136</v>
      </c>
    </row>
    <row r="2825" customFormat="false" ht="12.75" hidden="false" customHeight="true" outlineLevel="0" collapsed="false">
      <c r="D2825" s="51" t="n">
        <v>48030</v>
      </c>
      <c r="E2825" s="52" t="s">
        <v>7103</v>
      </c>
      <c r="F2825" s="52" t="s">
        <v>7137</v>
      </c>
      <c r="G2825" s="52" t="s">
        <v>7138</v>
      </c>
    </row>
    <row r="2826" customFormat="false" ht="12.75" hidden="false" customHeight="true" outlineLevel="0" collapsed="false">
      <c r="D2826" s="51" t="n">
        <v>48030</v>
      </c>
      <c r="E2826" s="52" t="s">
        <v>7103</v>
      </c>
      <c r="F2826" s="52" t="s">
        <v>7139</v>
      </c>
      <c r="G2826" s="52" t="s">
        <v>5494</v>
      </c>
    </row>
    <row r="2827" customFormat="false" ht="12.75" hidden="false" customHeight="true" outlineLevel="0" collapsed="false">
      <c r="D2827" s="51" t="n">
        <v>48030</v>
      </c>
      <c r="E2827" s="52" t="s">
        <v>7103</v>
      </c>
      <c r="F2827" s="52" t="s">
        <v>7140</v>
      </c>
      <c r="G2827" s="52" t="s">
        <v>4857</v>
      </c>
    </row>
    <row r="2828" customFormat="false" ht="12.75" hidden="false" customHeight="true" outlineLevel="0" collapsed="false">
      <c r="D2828" s="51" t="n">
        <v>48030</v>
      </c>
      <c r="E2828" s="52" t="s">
        <v>7103</v>
      </c>
      <c r="F2828" s="52" t="s">
        <v>7141</v>
      </c>
      <c r="G2828" s="52" t="s">
        <v>7142</v>
      </c>
    </row>
    <row r="2829" customFormat="false" ht="12.75" hidden="false" customHeight="true" outlineLevel="0" collapsed="false">
      <c r="D2829" s="51" t="n">
        <v>48030</v>
      </c>
      <c r="E2829" s="52" t="s">
        <v>7103</v>
      </c>
      <c r="F2829" s="52" t="s">
        <v>7143</v>
      </c>
      <c r="G2829" s="52" t="s">
        <v>7144</v>
      </c>
    </row>
    <row r="2830" customFormat="false" ht="12.75" hidden="false" customHeight="true" outlineLevel="0" collapsed="false">
      <c r="D2830" s="51" t="n">
        <v>48030</v>
      </c>
      <c r="E2830" s="52" t="s">
        <v>7103</v>
      </c>
      <c r="F2830" s="52" t="s">
        <v>7145</v>
      </c>
      <c r="G2830" s="52" t="s">
        <v>6398</v>
      </c>
    </row>
    <row r="2831" customFormat="false" ht="12.75" hidden="false" customHeight="true" outlineLevel="0" collapsed="false">
      <c r="D2831" s="51" t="n">
        <v>48030</v>
      </c>
      <c r="E2831" s="52" t="s">
        <v>7103</v>
      </c>
      <c r="F2831" s="52" t="s">
        <v>7146</v>
      </c>
      <c r="G2831" s="52" t="s">
        <v>7147</v>
      </c>
    </row>
    <row r="2832" customFormat="false" ht="12.75" hidden="false" customHeight="true" outlineLevel="0" collapsed="false">
      <c r="D2832" s="51" t="n">
        <v>48030</v>
      </c>
      <c r="E2832" s="52" t="s">
        <v>7103</v>
      </c>
      <c r="F2832" s="52" t="s">
        <v>7148</v>
      </c>
      <c r="G2832" s="52" t="s">
        <v>7149</v>
      </c>
    </row>
    <row r="2833" customFormat="false" ht="12.75" hidden="false" customHeight="true" outlineLevel="0" collapsed="false">
      <c r="D2833" s="51" t="n">
        <v>48030</v>
      </c>
      <c r="E2833" s="52" t="s">
        <v>7103</v>
      </c>
      <c r="F2833" s="52" t="s">
        <v>7150</v>
      </c>
      <c r="G2833" s="52" t="s">
        <v>7151</v>
      </c>
    </row>
    <row r="2834" customFormat="false" ht="12.75" hidden="false" customHeight="true" outlineLevel="0" collapsed="false">
      <c r="D2834" s="51" t="n">
        <v>48030</v>
      </c>
      <c r="E2834" s="52" t="s">
        <v>7103</v>
      </c>
      <c r="F2834" s="52" t="s">
        <v>7152</v>
      </c>
      <c r="G2834" s="52" t="s">
        <v>3128</v>
      </c>
    </row>
    <row r="2835" customFormat="false" ht="12.75" hidden="false" customHeight="true" outlineLevel="0" collapsed="false">
      <c r="D2835" s="51" t="n">
        <v>48030</v>
      </c>
      <c r="E2835" s="52" t="s">
        <v>7103</v>
      </c>
      <c r="F2835" s="52" t="s">
        <v>7153</v>
      </c>
      <c r="G2835" s="52" t="s">
        <v>7154</v>
      </c>
    </row>
    <row r="2836" customFormat="false" ht="12.75" hidden="false" customHeight="true" outlineLevel="0" collapsed="false">
      <c r="D2836" s="51" t="n">
        <v>48030</v>
      </c>
      <c r="E2836" s="52" t="s">
        <v>7103</v>
      </c>
      <c r="F2836" s="52" t="s">
        <v>7155</v>
      </c>
      <c r="G2836" s="52" t="s">
        <v>7156</v>
      </c>
    </row>
    <row r="2837" customFormat="false" ht="12.75" hidden="false" customHeight="true" outlineLevel="0" collapsed="false">
      <c r="D2837" s="51" t="n">
        <v>48030</v>
      </c>
      <c r="E2837" s="52" t="s">
        <v>7103</v>
      </c>
      <c r="F2837" s="52" t="s">
        <v>7157</v>
      </c>
      <c r="G2837" s="52" t="s">
        <v>7158</v>
      </c>
    </row>
    <row r="2838" customFormat="false" ht="12.75" hidden="false" customHeight="true" outlineLevel="0" collapsed="false">
      <c r="D2838" s="51" t="n">
        <v>48030</v>
      </c>
      <c r="E2838" s="52" t="s">
        <v>7103</v>
      </c>
      <c r="F2838" s="52" t="s">
        <v>7159</v>
      </c>
      <c r="G2838" s="52" t="s">
        <v>7160</v>
      </c>
    </row>
    <row r="2839" customFormat="false" ht="12.75" hidden="false" customHeight="true" outlineLevel="0" collapsed="false">
      <c r="D2839" s="51" t="n">
        <v>48030</v>
      </c>
      <c r="E2839" s="52" t="s">
        <v>7103</v>
      </c>
      <c r="F2839" s="52" t="s">
        <v>7161</v>
      </c>
      <c r="G2839" s="52" t="s">
        <v>7162</v>
      </c>
    </row>
    <row r="2840" customFormat="false" ht="12.75" hidden="false" customHeight="true" outlineLevel="0" collapsed="false">
      <c r="D2840" s="51" t="n">
        <v>48030</v>
      </c>
      <c r="E2840" s="52" t="s">
        <v>7103</v>
      </c>
      <c r="F2840" s="52" t="s">
        <v>7163</v>
      </c>
      <c r="G2840" s="52" t="s">
        <v>2649</v>
      </c>
    </row>
    <row r="2841" customFormat="false" ht="12.75" hidden="false" customHeight="true" outlineLevel="0" collapsed="false">
      <c r="D2841" s="51" t="n">
        <v>48030</v>
      </c>
      <c r="E2841" s="52" t="s">
        <v>7103</v>
      </c>
      <c r="F2841" s="52" t="s">
        <v>7164</v>
      </c>
      <c r="G2841" s="52" t="s">
        <v>7165</v>
      </c>
    </row>
    <row r="2842" customFormat="false" ht="12.75" hidden="false" customHeight="true" outlineLevel="0" collapsed="false">
      <c r="D2842" s="51" t="n">
        <v>48030</v>
      </c>
      <c r="E2842" s="52" t="s">
        <v>7103</v>
      </c>
      <c r="F2842" s="52" t="s">
        <v>7166</v>
      </c>
      <c r="G2842" s="52" t="s">
        <v>7167</v>
      </c>
    </row>
    <row r="2843" customFormat="false" ht="12.75" hidden="false" customHeight="true" outlineLevel="0" collapsed="false">
      <c r="D2843" s="51" t="n">
        <v>48030</v>
      </c>
      <c r="E2843" s="52" t="s">
        <v>7103</v>
      </c>
      <c r="F2843" s="52" t="s">
        <v>7168</v>
      </c>
      <c r="G2843" s="52" t="s">
        <v>7169</v>
      </c>
    </row>
    <row r="2844" customFormat="false" ht="12.75" hidden="false" customHeight="true" outlineLevel="0" collapsed="false">
      <c r="D2844" s="51" t="n">
        <v>48030</v>
      </c>
      <c r="E2844" s="52" t="s">
        <v>7103</v>
      </c>
      <c r="F2844" s="52" t="s">
        <v>7170</v>
      </c>
      <c r="G2844" s="52" t="s">
        <v>7171</v>
      </c>
    </row>
    <row r="2845" customFormat="false" ht="12.75" hidden="false" customHeight="true" outlineLevel="0" collapsed="false">
      <c r="D2845" s="51" t="n">
        <v>48030</v>
      </c>
      <c r="E2845" s="52" t="s">
        <v>7103</v>
      </c>
      <c r="F2845" s="52" t="s">
        <v>7172</v>
      </c>
      <c r="G2845" s="52" t="s">
        <v>7173</v>
      </c>
    </row>
    <row r="2846" customFormat="false" ht="12.75" hidden="false" customHeight="true" outlineLevel="0" collapsed="false">
      <c r="D2846" s="51" t="n">
        <v>48030</v>
      </c>
      <c r="E2846" s="52" t="s">
        <v>7103</v>
      </c>
      <c r="F2846" s="52" t="s">
        <v>7174</v>
      </c>
      <c r="G2846" s="52" t="s">
        <v>6131</v>
      </c>
    </row>
    <row r="2847" customFormat="false" ht="12.75" hidden="false" customHeight="true" outlineLevel="0" collapsed="false">
      <c r="D2847" s="51" t="n">
        <v>51026</v>
      </c>
      <c r="E2847" s="52" t="s">
        <v>7175</v>
      </c>
      <c r="F2847" s="52" t="s">
        <v>7176</v>
      </c>
      <c r="G2847" s="52" t="s">
        <v>7177</v>
      </c>
    </row>
    <row r="2848" customFormat="false" ht="12.75" hidden="false" customHeight="true" outlineLevel="0" collapsed="false">
      <c r="D2848" s="51" t="n">
        <v>51026</v>
      </c>
      <c r="E2848" s="52" t="s">
        <v>7175</v>
      </c>
      <c r="F2848" s="52" t="s">
        <v>7178</v>
      </c>
      <c r="G2848" s="52" t="s">
        <v>7179</v>
      </c>
    </row>
    <row r="2849" customFormat="false" ht="12.75" hidden="false" customHeight="true" outlineLevel="0" collapsed="false">
      <c r="D2849" s="51" t="n">
        <v>51026</v>
      </c>
      <c r="E2849" s="52" t="s">
        <v>7175</v>
      </c>
      <c r="F2849" s="52" t="s">
        <v>7180</v>
      </c>
      <c r="G2849" s="52" t="s">
        <v>7181</v>
      </c>
    </row>
    <row r="2850" customFormat="false" ht="12.75" hidden="false" customHeight="true" outlineLevel="0" collapsed="false">
      <c r="D2850" s="51" t="n">
        <v>51026</v>
      </c>
      <c r="E2850" s="52" t="s">
        <v>7175</v>
      </c>
      <c r="F2850" s="52" t="s">
        <v>7182</v>
      </c>
      <c r="G2850" s="52" t="s">
        <v>7183</v>
      </c>
    </row>
    <row r="2851" customFormat="false" ht="12.75" hidden="false" customHeight="true" outlineLevel="0" collapsed="false">
      <c r="D2851" s="51" t="n">
        <v>51026</v>
      </c>
      <c r="E2851" s="52" t="s">
        <v>7175</v>
      </c>
      <c r="F2851" s="52" t="s">
        <v>7184</v>
      </c>
      <c r="G2851" s="52" t="s">
        <v>7185</v>
      </c>
    </row>
    <row r="2852" customFormat="false" ht="12.75" hidden="false" customHeight="true" outlineLevel="0" collapsed="false">
      <c r="D2852" s="51" t="n">
        <v>51026</v>
      </c>
      <c r="E2852" s="52" t="s">
        <v>7175</v>
      </c>
      <c r="F2852" s="52" t="s">
        <v>7186</v>
      </c>
      <c r="G2852" s="52" t="s">
        <v>7187</v>
      </c>
    </row>
    <row r="2853" customFormat="false" ht="12.75" hidden="false" customHeight="true" outlineLevel="0" collapsed="false">
      <c r="D2853" s="51" t="n">
        <v>51026</v>
      </c>
      <c r="E2853" s="52" t="s">
        <v>7175</v>
      </c>
      <c r="F2853" s="52" t="s">
        <v>7188</v>
      </c>
      <c r="G2853" s="52" t="s">
        <v>7189</v>
      </c>
    </row>
    <row r="2854" customFormat="false" ht="12.75" hidden="false" customHeight="true" outlineLevel="0" collapsed="false">
      <c r="D2854" s="51" t="n">
        <v>51026</v>
      </c>
      <c r="E2854" s="52" t="s">
        <v>7175</v>
      </c>
      <c r="F2854" s="52" t="s">
        <v>7190</v>
      </c>
      <c r="G2854" s="52" t="s">
        <v>2626</v>
      </c>
    </row>
    <row r="2855" customFormat="false" ht="12.75" hidden="false" customHeight="true" outlineLevel="0" collapsed="false">
      <c r="D2855" s="51" t="n">
        <v>51026</v>
      </c>
      <c r="E2855" s="52" t="s">
        <v>7175</v>
      </c>
      <c r="F2855" s="52" t="s">
        <v>7191</v>
      </c>
      <c r="G2855" s="52" t="s">
        <v>7192</v>
      </c>
    </row>
    <row r="2856" customFormat="false" ht="12.75" hidden="false" customHeight="true" outlineLevel="0" collapsed="false">
      <c r="D2856" s="51" t="n">
        <v>51026</v>
      </c>
      <c r="E2856" s="52" t="s">
        <v>7175</v>
      </c>
      <c r="F2856" s="52" t="s">
        <v>7193</v>
      </c>
      <c r="G2856" s="52" t="s">
        <v>7194</v>
      </c>
    </row>
    <row r="2857" customFormat="false" ht="12.75" hidden="false" customHeight="true" outlineLevel="0" collapsed="false">
      <c r="D2857" s="51" t="n">
        <v>51026</v>
      </c>
      <c r="E2857" s="52" t="s">
        <v>7175</v>
      </c>
      <c r="F2857" s="52" t="s">
        <v>7195</v>
      </c>
      <c r="G2857" s="52" t="s">
        <v>7196</v>
      </c>
    </row>
    <row r="2858" customFormat="false" ht="12.75" hidden="false" customHeight="true" outlineLevel="0" collapsed="false">
      <c r="D2858" s="51" t="n">
        <v>51026</v>
      </c>
      <c r="E2858" s="52" t="s">
        <v>7175</v>
      </c>
      <c r="F2858" s="52" t="s">
        <v>7197</v>
      </c>
      <c r="G2858" s="52" t="s">
        <v>7198</v>
      </c>
    </row>
    <row r="2859" customFormat="false" ht="12.75" hidden="false" customHeight="true" outlineLevel="0" collapsed="false">
      <c r="D2859" s="51" t="n">
        <v>51026</v>
      </c>
      <c r="E2859" s="52" t="s">
        <v>7175</v>
      </c>
      <c r="F2859" s="52" t="s">
        <v>7199</v>
      </c>
      <c r="G2859" s="52" t="s">
        <v>7200</v>
      </c>
    </row>
    <row r="2860" customFormat="false" ht="12.75" hidden="false" customHeight="true" outlineLevel="0" collapsed="false">
      <c r="D2860" s="51" t="n">
        <v>51026</v>
      </c>
      <c r="E2860" s="52" t="s">
        <v>7175</v>
      </c>
      <c r="F2860" s="52" t="s">
        <v>7201</v>
      </c>
      <c r="G2860" s="52" t="s">
        <v>7202</v>
      </c>
    </row>
    <row r="2861" customFormat="false" ht="12.75" hidden="false" customHeight="true" outlineLevel="0" collapsed="false">
      <c r="D2861" s="51" t="n">
        <v>51026</v>
      </c>
      <c r="E2861" s="52" t="s">
        <v>7175</v>
      </c>
      <c r="F2861" s="52" t="s">
        <v>7203</v>
      </c>
      <c r="G2861" s="52" t="s">
        <v>7204</v>
      </c>
    </row>
    <row r="2862" customFormat="false" ht="12.75" hidden="false" customHeight="true" outlineLevel="0" collapsed="false">
      <c r="D2862" s="51" t="n">
        <v>51026</v>
      </c>
      <c r="E2862" s="52" t="s">
        <v>7175</v>
      </c>
      <c r="F2862" s="52" t="s">
        <v>7205</v>
      </c>
      <c r="G2862" s="52" t="s">
        <v>7206</v>
      </c>
    </row>
    <row r="2863" customFormat="false" ht="12.75" hidden="false" customHeight="true" outlineLevel="0" collapsed="false">
      <c r="D2863" s="51" t="n">
        <v>51026</v>
      </c>
      <c r="E2863" s="52" t="s">
        <v>7175</v>
      </c>
      <c r="F2863" s="52" t="s">
        <v>7207</v>
      </c>
      <c r="G2863" s="52" t="s">
        <v>7208</v>
      </c>
    </row>
    <row r="2864" customFormat="false" ht="12.75" hidden="false" customHeight="true" outlineLevel="0" collapsed="false">
      <c r="D2864" s="51" t="n">
        <v>51026</v>
      </c>
      <c r="E2864" s="52" t="s">
        <v>7175</v>
      </c>
      <c r="F2864" s="52" t="s">
        <v>7209</v>
      </c>
      <c r="G2864" s="52" t="s">
        <v>7210</v>
      </c>
    </row>
    <row r="2865" customFormat="false" ht="12.75" hidden="false" customHeight="true" outlineLevel="0" collapsed="false">
      <c r="D2865" s="51" t="n">
        <v>50021</v>
      </c>
      <c r="E2865" s="52" t="s">
        <v>7211</v>
      </c>
      <c r="F2865" s="52" t="s">
        <v>7212</v>
      </c>
      <c r="G2865" s="52" t="s">
        <v>2180</v>
      </c>
    </row>
    <row r="2866" customFormat="false" ht="12.75" hidden="false" customHeight="true" outlineLevel="0" collapsed="false">
      <c r="D2866" s="51" t="n">
        <v>50021</v>
      </c>
      <c r="E2866" s="52" t="s">
        <v>7211</v>
      </c>
      <c r="F2866" s="52" t="s">
        <v>7213</v>
      </c>
      <c r="G2866" s="52" t="s">
        <v>7214</v>
      </c>
    </row>
    <row r="2867" customFormat="false" ht="12.75" hidden="false" customHeight="true" outlineLevel="0" collapsed="false">
      <c r="D2867" s="51" t="n">
        <v>50021</v>
      </c>
      <c r="E2867" s="52" t="s">
        <v>7211</v>
      </c>
      <c r="F2867" s="52" t="s">
        <v>7215</v>
      </c>
      <c r="G2867" s="52" t="s">
        <v>7216</v>
      </c>
    </row>
    <row r="2868" customFormat="false" ht="12.75" hidden="false" customHeight="true" outlineLevel="0" collapsed="false">
      <c r="D2868" s="51" t="n">
        <v>50021</v>
      </c>
      <c r="E2868" s="52" t="s">
        <v>7211</v>
      </c>
      <c r="F2868" s="52" t="s">
        <v>7217</v>
      </c>
      <c r="G2868" s="52" t="s">
        <v>7218</v>
      </c>
    </row>
    <row r="2869" customFormat="false" ht="12.75" hidden="false" customHeight="true" outlineLevel="0" collapsed="false">
      <c r="D2869" s="51" t="n">
        <v>52018</v>
      </c>
      <c r="E2869" s="52" t="s">
        <v>7219</v>
      </c>
      <c r="F2869" s="52" t="s">
        <v>7220</v>
      </c>
      <c r="G2869" s="52" t="s">
        <v>7221</v>
      </c>
    </row>
    <row r="2870" customFormat="false" ht="12.75" hidden="false" customHeight="true" outlineLevel="0" collapsed="false">
      <c r="D2870" s="51" t="n">
        <v>52018</v>
      </c>
      <c r="E2870" s="52" t="s">
        <v>7219</v>
      </c>
      <c r="F2870" s="52" t="s">
        <v>7222</v>
      </c>
      <c r="G2870" s="52" t="s">
        <v>7223</v>
      </c>
    </row>
    <row r="2871" customFormat="false" ht="12.75" hidden="false" customHeight="true" outlineLevel="0" collapsed="false">
      <c r="D2871" s="51" t="n">
        <v>52018</v>
      </c>
      <c r="E2871" s="52" t="s">
        <v>7219</v>
      </c>
      <c r="F2871" s="52" t="s">
        <v>7224</v>
      </c>
      <c r="G2871" s="52" t="s">
        <v>7115</v>
      </c>
    </row>
    <row r="2872" customFormat="false" ht="12.75" hidden="false" customHeight="true" outlineLevel="0" collapsed="false">
      <c r="D2872" s="51" t="n">
        <v>52018</v>
      </c>
      <c r="E2872" s="52" t="s">
        <v>7219</v>
      </c>
      <c r="F2872" s="52" t="s">
        <v>7225</v>
      </c>
      <c r="G2872" s="52" t="s">
        <v>3206</v>
      </c>
    </row>
    <row r="2873" customFormat="false" ht="12.75" hidden="false" customHeight="true" outlineLevel="0" collapsed="false">
      <c r="D2873" s="51" t="n">
        <v>52018</v>
      </c>
      <c r="E2873" s="52" t="s">
        <v>7219</v>
      </c>
      <c r="F2873" s="52" t="s">
        <v>7226</v>
      </c>
      <c r="G2873" s="52" t="s">
        <v>7227</v>
      </c>
    </row>
    <row r="2874" customFormat="false" ht="12.75" hidden="false" customHeight="true" outlineLevel="0" collapsed="false">
      <c r="D2874" s="51" t="n">
        <v>52018</v>
      </c>
      <c r="E2874" s="52" t="s">
        <v>7219</v>
      </c>
      <c r="F2874" s="52" t="s">
        <v>7228</v>
      </c>
      <c r="G2874" s="52" t="s">
        <v>1487</v>
      </c>
    </row>
    <row r="2875" customFormat="false" ht="12.75" hidden="false" customHeight="true" outlineLevel="0" collapsed="false">
      <c r="D2875" s="51" t="n">
        <v>52018</v>
      </c>
      <c r="E2875" s="52" t="s">
        <v>7219</v>
      </c>
      <c r="F2875" s="52" t="s">
        <v>7229</v>
      </c>
      <c r="G2875" s="52" t="s">
        <v>7230</v>
      </c>
    </row>
    <row r="2876" customFormat="false" ht="12.75" hidden="false" customHeight="true" outlineLevel="0" collapsed="false">
      <c r="D2876" s="51" t="n">
        <v>52018</v>
      </c>
      <c r="E2876" s="52" t="s">
        <v>7219</v>
      </c>
      <c r="F2876" s="52" t="s">
        <v>7231</v>
      </c>
      <c r="G2876" s="52" t="s">
        <v>7232</v>
      </c>
    </row>
    <row r="2877" customFormat="false" ht="12.75" hidden="false" customHeight="true" outlineLevel="0" collapsed="false">
      <c r="D2877" s="51" t="n">
        <v>52018</v>
      </c>
      <c r="E2877" s="52" t="s">
        <v>7219</v>
      </c>
      <c r="F2877" s="52" t="s">
        <v>7233</v>
      </c>
      <c r="G2877" s="52" t="s">
        <v>5686</v>
      </c>
    </row>
    <row r="2878" customFormat="false" ht="12.75" hidden="false" customHeight="true" outlineLevel="0" collapsed="false">
      <c r="D2878" s="51" t="n">
        <v>52018</v>
      </c>
      <c r="E2878" s="52" t="s">
        <v>7219</v>
      </c>
      <c r="F2878" s="52" t="s">
        <v>7234</v>
      </c>
      <c r="G2878" s="52" t="s">
        <v>7235</v>
      </c>
    </row>
    <row r="2879" customFormat="false" ht="12.75" hidden="false" customHeight="true" outlineLevel="0" collapsed="false">
      <c r="D2879" s="51" t="n">
        <v>53017</v>
      </c>
      <c r="E2879" s="52" t="s">
        <v>7236</v>
      </c>
      <c r="F2879" s="52" t="s">
        <v>7237</v>
      </c>
      <c r="G2879" s="52" t="s">
        <v>7238</v>
      </c>
    </row>
    <row r="2880" customFormat="false" ht="12.75" hidden="false" customHeight="true" outlineLevel="0" collapsed="false">
      <c r="D2880" s="51" t="n">
        <v>53017</v>
      </c>
      <c r="E2880" s="52" t="s">
        <v>7236</v>
      </c>
      <c r="F2880" s="52" t="s">
        <v>7239</v>
      </c>
      <c r="G2880" s="52" t="s">
        <v>7240</v>
      </c>
    </row>
    <row r="2881" customFormat="false" ht="12.75" hidden="false" customHeight="true" outlineLevel="0" collapsed="false">
      <c r="D2881" s="51" t="n">
        <v>53017</v>
      </c>
      <c r="E2881" s="52" t="s">
        <v>7236</v>
      </c>
      <c r="F2881" s="52" t="s">
        <v>7241</v>
      </c>
      <c r="G2881" s="52" t="s">
        <v>7242</v>
      </c>
    </row>
    <row r="2882" customFormat="false" ht="12.75" hidden="false" customHeight="true" outlineLevel="0" collapsed="false">
      <c r="D2882" s="51" t="n">
        <v>53017</v>
      </c>
      <c r="E2882" s="52" t="s">
        <v>7236</v>
      </c>
      <c r="F2882" s="52" t="s">
        <v>7243</v>
      </c>
      <c r="G2882" s="52" t="s">
        <v>7244</v>
      </c>
    </row>
    <row r="2883" customFormat="false" ht="12.75" hidden="false" customHeight="true" outlineLevel="0" collapsed="false">
      <c r="D2883" s="51" t="n">
        <v>53017</v>
      </c>
      <c r="E2883" s="52" t="s">
        <v>7236</v>
      </c>
      <c r="F2883" s="52" t="s">
        <v>7245</v>
      </c>
      <c r="G2883" s="52" t="s">
        <v>7246</v>
      </c>
    </row>
    <row r="2884" customFormat="false" ht="12.75" hidden="false" customHeight="true" outlineLevel="0" collapsed="false">
      <c r="D2884" s="51" t="n">
        <v>53017</v>
      </c>
      <c r="E2884" s="52" t="s">
        <v>7236</v>
      </c>
      <c r="F2884" s="52" t="s">
        <v>7247</v>
      </c>
      <c r="G2884" s="52" t="s">
        <v>7248</v>
      </c>
    </row>
    <row r="2885" customFormat="false" ht="12.75" hidden="false" customHeight="true" outlineLevel="0" collapsed="false">
      <c r="D2885" s="51" t="n">
        <v>53017</v>
      </c>
      <c r="E2885" s="52" t="s">
        <v>7236</v>
      </c>
      <c r="F2885" s="52" t="s">
        <v>7249</v>
      </c>
      <c r="G2885" s="52" t="s">
        <v>7250</v>
      </c>
    </row>
    <row r="2886" customFormat="false" ht="12.75" hidden="false" customHeight="true" outlineLevel="0" collapsed="false">
      <c r="D2886" s="51" t="n">
        <v>53017</v>
      </c>
      <c r="E2886" s="52" t="s">
        <v>7236</v>
      </c>
      <c r="F2886" s="52" t="s">
        <v>7251</v>
      </c>
      <c r="G2886" s="52" t="s">
        <v>4017</v>
      </c>
    </row>
    <row r="2887" customFormat="false" ht="12.75" hidden="false" customHeight="true" outlineLevel="0" collapsed="false">
      <c r="D2887" s="51" t="n">
        <v>53017</v>
      </c>
      <c r="E2887" s="52" t="s">
        <v>7236</v>
      </c>
      <c r="F2887" s="52" t="s">
        <v>7252</v>
      </c>
      <c r="G2887" s="52" t="s">
        <v>7253</v>
      </c>
    </row>
    <row r="2888" customFormat="false" ht="12.75" hidden="false" customHeight="true" outlineLevel="0" collapsed="false">
      <c r="D2888" s="51" t="n">
        <v>45011</v>
      </c>
      <c r="E2888" s="52" t="s">
        <v>7254</v>
      </c>
      <c r="F2888" s="52" t="s">
        <v>7255</v>
      </c>
      <c r="G2888" s="52" t="s">
        <v>7256</v>
      </c>
    </row>
    <row r="2889" customFormat="false" ht="12.75" hidden="false" customHeight="true" outlineLevel="0" collapsed="false">
      <c r="D2889" s="51" t="n">
        <v>45011</v>
      </c>
      <c r="E2889" s="52" t="s">
        <v>7254</v>
      </c>
      <c r="F2889" s="52" t="s">
        <v>7257</v>
      </c>
      <c r="G2889" s="52" t="s">
        <v>7258</v>
      </c>
    </row>
    <row r="2890" customFormat="false" ht="12.75" hidden="false" customHeight="true" outlineLevel="0" collapsed="false">
      <c r="D2890" s="51" t="n">
        <v>45011</v>
      </c>
      <c r="E2890" s="52" t="s">
        <v>7254</v>
      </c>
      <c r="F2890" s="52" t="s">
        <v>7259</v>
      </c>
      <c r="G2890" s="52" t="s">
        <v>7260</v>
      </c>
    </row>
    <row r="2891" customFormat="false" ht="12.75" hidden="false" customHeight="true" outlineLevel="0" collapsed="false">
      <c r="D2891" s="51" t="n">
        <v>45011</v>
      </c>
      <c r="E2891" s="52" t="s">
        <v>7254</v>
      </c>
      <c r="F2891" s="52" t="s">
        <v>7261</v>
      </c>
      <c r="G2891" s="52" t="s">
        <v>4591</v>
      </c>
    </row>
    <row r="2892" customFormat="false" ht="12.75" hidden="false" customHeight="true" outlineLevel="0" collapsed="false">
      <c r="D2892" s="51" t="n">
        <v>45011</v>
      </c>
      <c r="E2892" s="52" t="s">
        <v>7254</v>
      </c>
      <c r="F2892" s="52" t="s">
        <v>7262</v>
      </c>
      <c r="G2892" s="52" t="s">
        <v>7263</v>
      </c>
    </row>
    <row r="2893" customFormat="false" ht="12.75" hidden="false" customHeight="true" outlineLevel="0" collapsed="false">
      <c r="D2893" s="51" t="n">
        <v>45011</v>
      </c>
      <c r="E2893" s="52" t="s">
        <v>7254</v>
      </c>
      <c r="F2893" s="52" t="s">
        <v>7264</v>
      </c>
      <c r="G2893" s="52" t="s">
        <v>7265</v>
      </c>
    </row>
    <row r="2894" customFormat="false" ht="12.75" hidden="false" customHeight="true" outlineLevel="0" collapsed="false">
      <c r="D2894" s="51" t="n">
        <v>45011</v>
      </c>
      <c r="E2894" s="52" t="s">
        <v>7254</v>
      </c>
      <c r="F2894" s="52" t="s">
        <v>7266</v>
      </c>
      <c r="G2894" s="52" t="s">
        <v>7267</v>
      </c>
    </row>
    <row r="2895" customFormat="false" ht="12.75" hidden="false" customHeight="true" outlineLevel="0" collapsed="false">
      <c r="D2895" s="51" t="n">
        <v>50022</v>
      </c>
      <c r="E2895" s="52" t="s">
        <v>7268</v>
      </c>
      <c r="F2895" s="52" t="s">
        <v>7269</v>
      </c>
      <c r="G2895" s="52" t="s">
        <v>7270</v>
      </c>
    </row>
    <row r="2896" customFormat="false" ht="12.75" hidden="false" customHeight="true" outlineLevel="0" collapsed="false">
      <c r="D2896" s="51" t="n">
        <v>50022</v>
      </c>
      <c r="E2896" s="52" t="s">
        <v>7268</v>
      </c>
      <c r="F2896" s="52" t="s">
        <v>7271</v>
      </c>
      <c r="G2896" s="52" t="s">
        <v>7272</v>
      </c>
    </row>
    <row r="2897" customFormat="false" ht="12.75" hidden="false" customHeight="true" outlineLevel="0" collapsed="false">
      <c r="D2897" s="51" t="n">
        <v>50022</v>
      </c>
      <c r="E2897" s="52" t="s">
        <v>7268</v>
      </c>
      <c r="F2897" s="52" t="s">
        <v>7273</v>
      </c>
      <c r="G2897" s="52" t="s">
        <v>7274</v>
      </c>
    </row>
    <row r="2898" customFormat="false" ht="12.75" hidden="false" customHeight="true" outlineLevel="0" collapsed="false">
      <c r="D2898" s="51" t="n">
        <v>50022</v>
      </c>
      <c r="E2898" s="52" t="s">
        <v>7268</v>
      </c>
      <c r="F2898" s="52" t="s">
        <v>7275</v>
      </c>
      <c r="G2898" s="52" t="s">
        <v>7276</v>
      </c>
    </row>
    <row r="2899" customFormat="false" ht="12.75" hidden="false" customHeight="true" outlineLevel="0" collapsed="false">
      <c r="D2899" s="51" t="n">
        <v>50022</v>
      </c>
      <c r="E2899" s="52" t="s">
        <v>7268</v>
      </c>
      <c r="F2899" s="52" t="s">
        <v>7277</v>
      </c>
      <c r="G2899" s="52" t="s">
        <v>7278</v>
      </c>
    </row>
    <row r="2900" customFormat="false" ht="12.75" hidden="false" customHeight="true" outlineLevel="0" collapsed="false">
      <c r="D2900" s="51" t="n">
        <v>50022</v>
      </c>
      <c r="E2900" s="52" t="s">
        <v>7268</v>
      </c>
      <c r="F2900" s="52" t="s">
        <v>7279</v>
      </c>
      <c r="G2900" s="52" t="s">
        <v>7280</v>
      </c>
    </row>
    <row r="2901" customFormat="false" ht="12.75" hidden="false" customHeight="true" outlineLevel="0" collapsed="false">
      <c r="D2901" s="51" t="n">
        <v>50022</v>
      </c>
      <c r="E2901" s="52" t="s">
        <v>7268</v>
      </c>
      <c r="F2901" s="52" t="s">
        <v>7281</v>
      </c>
      <c r="G2901" s="52" t="s">
        <v>7282</v>
      </c>
    </row>
    <row r="2902" customFormat="false" ht="12.75" hidden="false" customHeight="true" outlineLevel="0" collapsed="false">
      <c r="D2902" s="51" t="n">
        <v>50022</v>
      </c>
      <c r="E2902" s="52" t="s">
        <v>7268</v>
      </c>
      <c r="F2902" s="52" t="s">
        <v>7283</v>
      </c>
      <c r="G2902" s="52" t="s">
        <v>7284</v>
      </c>
    </row>
    <row r="2903" customFormat="false" ht="12.75" hidden="false" customHeight="true" outlineLevel="0" collapsed="false">
      <c r="D2903" s="51" t="n">
        <v>50022</v>
      </c>
      <c r="E2903" s="52" t="s">
        <v>7268</v>
      </c>
      <c r="F2903" s="52" t="s">
        <v>7285</v>
      </c>
      <c r="G2903" s="52" t="s">
        <v>1496</v>
      </c>
    </row>
    <row r="2904" customFormat="false" ht="12.75" hidden="false" customHeight="true" outlineLevel="0" collapsed="false">
      <c r="D2904" s="51" t="n">
        <v>50022</v>
      </c>
      <c r="E2904" s="52" t="s">
        <v>7268</v>
      </c>
      <c r="F2904" s="52" t="s">
        <v>7286</v>
      </c>
      <c r="G2904" s="52" t="s">
        <v>2507</v>
      </c>
    </row>
    <row r="2905" customFormat="false" ht="12.75" hidden="false" customHeight="true" outlineLevel="0" collapsed="false">
      <c r="D2905" s="51" t="n">
        <v>50022</v>
      </c>
      <c r="E2905" s="52" t="s">
        <v>7268</v>
      </c>
      <c r="F2905" s="52" t="s">
        <v>7287</v>
      </c>
      <c r="G2905" s="52" t="s">
        <v>7288</v>
      </c>
    </row>
    <row r="2906" customFormat="false" ht="12.75" hidden="false" customHeight="true" outlineLevel="0" collapsed="false">
      <c r="D2906" s="51" t="n">
        <v>50022</v>
      </c>
      <c r="E2906" s="52" t="s">
        <v>7268</v>
      </c>
      <c r="F2906" s="52" t="s">
        <v>7289</v>
      </c>
      <c r="G2906" s="52" t="s">
        <v>7290</v>
      </c>
    </row>
    <row r="2907" customFormat="false" ht="12.75" hidden="false" customHeight="true" outlineLevel="0" collapsed="false">
      <c r="D2907" s="51" t="n">
        <v>45012</v>
      </c>
      <c r="E2907" s="52" t="s">
        <v>7291</v>
      </c>
      <c r="F2907" s="52" t="s">
        <v>7292</v>
      </c>
      <c r="G2907" s="52" t="s">
        <v>7293</v>
      </c>
    </row>
    <row r="2908" customFormat="false" ht="12.75" hidden="false" customHeight="true" outlineLevel="0" collapsed="false">
      <c r="D2908" s="51" t="n">
        <v>45012</v>
      </c>
      <c r="E2908" s="52" t="s">
        <v>7291</v>
      </c>
      <c r="F2908" s="52" t="s">
        <v>7294</v>
      </c>
      <c r="G2908" s="52" t="s">
        <v>7295</v>
      </c>
    </row>
    <row r="2909" customFormat="false" ht="12.75" hidden="false" customHeight="true" outlineLevel="0" collapsed="false">
      <c r="D2909" s="51" t="n">
        <v>45012</v>
      </c>
      <c r="E2909" s="52" t="s">
        <v>7291</v>
      </c>
      <c r="F2909" s="52" t="s">
        <v>7296</v>
      </c>
      <c r="G2909" s="52" t="s">
        <v>7297</v>
      </c>
    </row>
    <row r="2910" customFormat="false" ht="12.75" hidden="false" customHeight="true" outlineLevel="0" collapsed="false">
      <c r="D2910" s="51" t="n">
        <v>45012</v>
      </c>
      <c r="E2910" s="52" t="s">
        <v>7291</v>
      </c>
      <c r="F2910" s="52" t="s">
        <v>7298</v>
      </c>
      <c r="G2910" s="52" t="s">
        <v>7299</v>
      </c>
    </row>
    <row r="2911" customFormat="false" ht="12.75" hidden="false" customHeight="true" outlineLevel="0" collapsed="false">
      <c r="D2911" s="51" t="n">
        <v>45012</v>
      </c>
      <c r="E2911" s="52" t="s">
        <v>7291</v>
      </c>
      <c r="F2911" s="52" t="s">
        <v>7300</v>
      </c>
      <c r="G2911" s="52" t="s">
        <v>7301</v>
      </c>
    </row>
    <row r="2912" customFormat="false" ht="12.75" hidden="false" customHeight="true" outlineLevel="0" collapsed="false">
      <c r="D2912" s="51" t="n">
        <v>45012</v>
      </c>
      <c r="E2912" s="52" t="s">
        <v>7291</v>
      </c>
      <c r="F2912" s="52" t="s">
        <v>7302</v>
      </c>
      <c r="G2912" s="52" t="s">
        <v>7303</v>
      </c>
    </row>
    <row r="2913" customFormat="false" ht="12.75" hidden="false" customHeight="true" outlineLevel="0" collapsed="false">
      <c r="D2913" s="51" t="n">
        <v>45012</v>
      </c>
      <c r="E2913" s="52" t="s">
        <v>7291</v>
      </c>
      <c r="F2913" s="52" t="s">
        <v>7304</v>
      </c>
      <c r="G2913" s="52" t="s">
        <v>7305</v>
      </c>
    </row>
    <row r="2914" customFormat="false" ht="12.75" hidden="false" customHeight="true" outlineLevel="0" collapsed="false">
      <c r="D2914" s="51" t="n">
        <v>45012</v>
      </c>
      <c r="E2914" s="52" t="s">
        <v>7291</v>
      </c>
      <c r="F2914" s="52" t="s">
        <v>7306</v>
      </c>
      <c r="G2914" s="52" t="s">
        <v>7307</v>
      </c>
    </row>
    <row r="2915" customFormat="false" ht="12.75" hidden="false" customHeight="true" outlineLevel="0" collapsed="false">
      <c r="D2915" s="51" t="n">
        <v>45012</v>
      </c>
      <c r="E2915" s="52" t="s">
        <v>7291</v>
      </c>
      <c r="F2915" s="52" t="s">
        <v>7308</v>
      </c>
      <c r="G2915" s="52" t="s">
        <v>7309</v>
      </c>
    </row>
    <row r="2916" customFormat="false" ht="12.75" hidden="false" customHeight="true" outlineLevel="0" collapsed="false">
      <c r="D2916" s="51" t="n">
        <v>45012</v>
      </c>
      <c r="E2916" s="52" t="s">
        <v>7291</v>
      </c>
      <c r="F2916" s="52" t="s">
        <v>7310</v>
      </c>
      <c r="G2916" s="52" t="s">
        <v>7311</v>
      </c>
    </row>
    <row r="2917" customFormat="false" ht="12.75" hidden="false" customHeight="true" outlineLevel="0" collapsed="false">
      <c r="D2917" s="51" t="n">
        <v>45012</v>
      </c>
      <c r="E2917" s="52" t="s">
        <v>7291</v>
      </c>
      <c r="F2917" s="52" t="s">
        <v>7312</v>
      </c>
      <c r="G2917" s="52" t="s">
        <v>7313</v>
      </c>
    </row>
    <row r="2918" customFormat="false" ht="12.75" hidden="false" customHeight="true" outlineLevel="0" collapsed="false">
      <c r="D2918" s="51" t="n">
        <v>45012</v>
      </c>
      <c r="E2918" s="52" t="s">
        <v>7291</v>
      </c>
      <c r="F2918" s="52" t="s">
        <v>7314</v>
      </c>
      <c r="G2918" s="52" t="s">
        <v>7315</v>
      </c>
    </row>
    <row r="2919" customFormat="false" ht="12.75" hidden="false" customHeight="true" outlineLevel="0" collapsed="false">
      <c r="D2919" s="51" t="n">
        <v>45012</v>
      </c>
      <c r="E2919" s="52" t="s">
        <v>7291</v>
      </c>
      <c r="F2919" s="52" t="s">
        <v>7316</v>
      </c>
      <c r="G2919" s="52" t="s">
        <v>7317</v>
      </c>
    </row>
    <row r="2920" customFormat="false" ht="12.75" hidden="false" customHeight="true" outlineLevel="0" collapsed="false">
      <c r="D2920" s="51" t="n">
        <v>45012</v>
      </c>
      <c r="E2920" s="52" t="s">
        <v>7291</v>
      </c>
      <c r="F2920" s="52" t="s">
        <v>7318</v>
      </c>
      <c r="G2920" s="52" t="s">
        <v>7319</v>
      </c>
    </row>
    <row r="2921" customFormat="false" ht="12.75" hidden="false" customHeight="true" outlineLevel="0" collapsed="false">
      <c r="D2921" s="51" t="n">
        <v>45012</v>
      </c>
      <c r="E2921" s="52" t="s">
        <v>7291</v>
      </c>
      <c r="F2921" s="52" t="s">
        <v>7320</v>
      </c>
      <c r="G2921" s="52" t="s">
        <v>7321</v>
      </c>
    </row>
    <row r="2922" customFormat="false" ht="12.75" hidden="false" customHeight="true" outlineLevel="0" collapsed="false">
      <c r="D2922" s="51" t="n">
        <v>45012</v>
      </c>
      <c r="E2922" s="52" t="s">
        <v>7291</v>
      </c>
      <c r="F2922" s="52" t="s">
        <v>7322</v>
      </c>
      <c r="G2922" s="52" t="s">
        <v>7323</v>
      </c>
    </row>
    <row r="2923" customFormat="false" ht="12.75" hidden="false" customHeight="true" outlineLevel="0" collapsed="false">
      <c r="D2923" s="51" t="n">
        <v>45012</v>
      </c>
      <c r="E2923" s="52" t="s">
        <v>7291</v>
      </c>
      <c r="F2923" s="52" t="s">
        <v>7324</v>
      </c>
      <c r="G2923" s="52" t="s">
        <v>7325</v>
      </c>
    </row>
    <row r="2924" customFormat="false" ht="12.75" hidden="false" customHeight="true" outlineLevel="0" collapsed="false">
      <c r="D2924" s="51" t="n">
        <v>45012</v>
      </c>
      <c r="E2924" s="52" t="s">
        <v>7291</v>
      </c>
      <c r="F2924" s="52" t="s">
        <v>7326</v>
      </c>
      <c r="G2924" s="52" t="s">
        <v>7327</v>
      </c>
    </row>
    <row r="2925" customFormat="false" ht="12.75" hidden="false" customHeight="true" outlineLevel="0" collapsed="false">
      <c r="D2925" s="51" t="n">
        <v>45012</v>
      </c>
      <c r="E2925" s="52" t="s">
        <v>7291</v>
      </c>
      <c r="F2925" s="52" t="s">
        <v>7328</v>
      </c>
      <c r="G2925" s="52" t="s">
        <v>2218</v>
      </c>
    </row>
    <row r="2926" customFormat="false" ht="12.75" hidden="false" customHeight="true" outlineLevel="0" collapsed="false">
      <c r="D2926" s="51" t="n">
        <v>45012</v>
      </c>
      <c r="E2926" s="52" t="s">
        <v>7291</v>
      </c>
      <c r="F2926" s="52" t="s">
        <v>7329</v>
      </c>
      <c r="G2926" s="52" t="s">
        <v>7330</v>
      </c>
    </row>
    <row r="2927" customFormat="false" ht="12.75" hidden="false" customHeight="true" outlineLevel="0" collapsed="false">
      <c r="D2927" s="51" t="n">
        <v>45012</v>
      </c>
      <c r="E2927" s="52" t="s">
        <v>7291</v>
      </c>
      <c r="F2927" s="52" t="s">
        <v>7331</v>
      </c>
      <c r="G2927" s="52" t="s">
        <v>7332</v>
      </c>
    </row>
    <row r="2928" customFormat="false" ht="12.75" hidden="false" customHeight="true" outlineLevel="0" collapsed="false">
      <c r="D2928" s="51" t="n">
        <v>45012</v>
      </c>
      <c r="E2928" s="52" t="s">
        <v>7291</v>
      </c>
      <c r="F2928" s="52" t="s">
        <v>7333</v>
      </c>
      <c r="G2928" s="52" t="s">
        <v>7334</v>
      </c>
    </row>
    <row r="2929" customFormat="false" ht="12.75" hidden="false" customHeight="true" outlineLevel="0" collapsed="false">
      <c r="D2929" s="51" t="n">
        <v>45012</v>
      </c>
      <c r="E2929" s="52" t="s">
        <v>7291</v>
      </c>
      <c r="F2929" s="52" t="s">
        <v>7335</v>
      </c>
      <c r="G2929" s="52" t="s">
        <v>7336</v>
      </c>
    </row>
    <row r="2930" customFormat="false" ht="12.75" hidden="false" customHeight="true" outlineLevel="0" collapsed="false">
      <c r="D2930" s="51" t="n">
        <v>45012</v>
      </c>
      <c r="E2930" s="52" t="s">
        <v>7291</v>
      </c>
      <c r="F2930" s="52" t="s">
        <v>7337</v>
      </c>
      <c r="G2930" s="52" t="s">
        <v>7338</v>
      </c>
    </row>
    <row r="2931" customFormat="false" ht="12.75" hidden="false" customHeight="true" outlineLevel="0" collapsed="false">
      <c r="D2931" s="51" t="n">
        <v>45012</v>
      </c>
      <c r="E2931" s="52" t="s">
        <v>7291</v>
      </c>
      <c r="F2931" s="52" t="s">
        <v>7339</v>
      </c>
      <c r="G2931" s="52" t="s">
        <v>7340</v>
      </c>
    </row>
    <row r="2932" customFormat="false" ht="12.75" hidden="false" customHeight="true" outlineLevel="0" collapsed="false">
      <c r="D2932" s="51" t="n">
        <v>52019</v>
      </c>
      <c r="E2932" s="52" t="s">
        <v>7341</v>
      </c>
      <c r="F2932" s="52" t="s">
        <v>7342</v>
      </c>
      <c r="G2932" s="52" t="s">
        <v>7343</v>
      </c>
    </row>
    <row r="2933" customFormat="false" ht="12.75" hidden="false" customHeight="true" outlineLevel="0" collapsed="false">
      <c r="D2933" s="51" t="n">
        <v>52019</v>
      </c>
      <c r="E2933" s="52" t="s">
        <v>7341</v>
      </c>
      <c r="F2933" s="52" t="s">
        <v>7344</v>
      </c>
      <c r="G2933" s="52" t="s">
        <v>7345</v>
      </c>
    </row>
    <row r="2934" customFormat="false" ht="12.75" hidden="false" customHeight="true" outlineLevel="0" collapsed="false">
      <c r="D2934" s="51" t="n">
        <v>52019</v>
      </c>
      <c r="E2934" s="52" t="s">
        <v>7341</v>
      </c>
      <c r="F2934" s="52" t="s">
        <v>7346</v>
      </c>
      <c r="G2934" s="52" t="s">
        <v>7347</v>
      </c>
    </row>
    <row r="2935" customFormat="false" ht="12.75" hidden="false" customHeight="true" outlineLevel="0" collapsed="false">
      <c r="D2935" s="51" t="n">
        <v>52019</v>
      </c>
      <c r="E2935" s="52" t="s">
        <v>7341</v>
      </c>
      <c r="F2935" s="52" t="s">
        <v>7348</v>
      </c>
      <c r="G2935" s="52" t="s">
        <v>7349</v>
      </c>
    </row>
    <row r="2936" customFormat="false" ht="12.75" hidden="false" customHeight="true" outlineLevel="0" collapsed="false">
      <c r="D2936" s="51" t="n">
        <v>52019</v>
      </c>
      <c r="E2936" s="52" t="s">
        <v>7341</v>
      </c>
      <c r="F2936" s="52" t="s">
        <v>7350</v>
      </c>
      <c r="G2936" s="52" t="s">
        <v>7351</v>
      </c>
    </row>
    <row r="2937" customFormat="false" ht="12.75" hidden="false" customHeight="true" outlineLevel="0" collapsed="false">
      <c r="D2937" s="51" t="n">
        <v>52019</v>
      </c>
      <c r="E2937" s="52" t="s">
        <v>7341</v>
      </c>
      <c r="F2937" s="52" t="s">
        <v>7352</v>
      </c>
      <c r="G2937" s="52" t="s">
        <v>7353</v>
      </c>
    </row>
    <row r="2938" customFormat="false" ht="12.75" hidden="false" customHeight="true" outlineLevel="0" collapsed="false">
      <c r="D2938" s="51" t="n">
        <v>52019</v>
      </c>
      <c r="E2938" s="52" t="s">
        <v>7341</v>
      </c>
      <c r="F2938" s="52" t="s">
        <v>7354</v>
      </c>
      <c r="G2938" s="52" t="s">
        <v>7355</v>
      </c>
    </row>
    <row r="2939" customFormat="false" ht="12.75" hidden="false" customHeight="true" outlineLevel="0" collapsed="false">
      <c r="D2939" s="51" t="n">
        <v>52019</v>
      </c>
      <c r="E2939" s="52" t="s">
        <v>7341</v>
      </c>
      <c r="F2939" s="52" t="s">
        <v>7356</v>
      </c>
      <c r="G2939" s="52" t="s">
        <v>7357</v>
      </c>
    </row>
    <row r="2940" customFormat="false" ht="12.75" hidden="false" customHeight="true" outlineLevel="0" collapsed="false">
      <c r="D2940" s="51" t="n">
        <v>52019</v>
      </c>
      <c r="E2940" s="52" t="s">
        <v>7341</v>
      </c>
      <c r="F2940" s="52" t="s">
        <v>7358</v>
      </c>
      <c r="G2940" s="52" t="s">
        <v>7359</v>
      </c>
    </row>
    <row r="2941" customFormat="false" ht="12.75" hidden="false" customHeight="true" outlineLevel="0" collapsed="false">
      <c r="D2941" s="51" t="n">
        <v>52019</v>
      </c>
      <c r="E2941" s="52" t="s">
        <v>7341</v>
      </c>
      <c r="F2941" s="52" t="s">
        <v>7360</v>
      </c>
      <c r="G2941" s="52" t="s">
        <v>7361</v>
      </c>
    </row>
    <row r="2942" customFormat="false" ht="12.75" hidden="false" customHeight="true" outlineLevel="0" collapsed="false">
      <c r="D2942" s="51" t="n">
        <v>52019</v>
      </c>
      <c r="E2942" s="52" t="s">
        <v>7341</v>
      </c>
      <c r="F2942" s="52" t="s">
        <v>7362</v>
      </c>
      <c r="G2942" s="52" t="s">
        <v>7363</v>
      </c>
    </row>
    <row r="2943" customFormat="false" ht="12.75" hidden="false" customHeight="true" outlineLevel="0" collapsed="false">
      <c r="D2943" s="51" t="n">
        <v>52019</v>
      </c>
      <c r="E2943" s="52" t="s">
        <v>7341</v>
      </c>
      <c r="F2943" s="52" t="s">
        <v>7364</v>
      </c>
      <c r="G2943" s="52" t="s">
        <v>7365</v>
      </c>
    </row>
    <row r="2944" customFormat="false" ht="12.75" hidden="false" customHeight="true" outlineLevel="0" collapsed="false">
      <c r="D2944" s="51" t="n">
        <v>53018</v>
      </c>
      <c r="E2944" s="52" t="s">
        <v>7366</v>
      </c>
      <c r="F2944" s="52" t="s">
        <v>7367</v>
      </c>
      <c r="G2944" s="52" t="s">
        <v>7368</v>
      </c>
    </row>
    <row r="2945" customFormat="false" ht="12.75" hidden="false" customHeight="true" outlineLevel="0" collapsed="false">
      <c r="D2945" s="51" t="n">
        <v>53018</v>
      </c>
      <c r="E2945" s="52" t="s">
        <v>7366</v>
      </c>
      <c r="F2945" s="52" t="s">
        <v>7369</v>
      </c>
      <c r="G2945" s="52" t="s">
        <v>7370</v>
      </c>
    </row>
    <row r="2946" customFormat="false" ht="12.75" hidden="false" customHeight="true" outlineLevel="0" collapsed="false">
      <c r="D2946" s="51" t="n">
        <v>53018</v>
      </c>
      <c r="E2946" s="52" t="s">
        <v>7366</v>
      </c>
      <c r="F2946" s="52" t="s">
        <v>7371</v>
      </c>
      <c r="G2946" s="52" t="s">
        <v>7372</v>
      </c>
    </row>
    <row r="2947" customFormat="false" ht="12.75" hidden="false" customHeight="true" outlineLevel="0" collapsed="false">
      <c r="D2947" s="51" t="n">
        <v>53018</v>
      </c>
      <c r="E2947" s="52" t="s">
        <v>7366</v>
      </c>
      <c r="F2947" s="52" t="s">
        <v>7373</v>
      </c>
      <c r="G2947" s="52" t="s">
        <v>7374</v>
      </c>
    </row>
    <row r="2948" customFormat="false" ht="12.75" hidden="false" customHeight="true" outlineLevel="0" collapsed="false">
      <c r="D2948" s="51" t="n">
        <v>53018</v>
      </c>
      <c r="E2948" s="52" t="s">
        <v>7366</v>
      </c>
      <c r="F2948" s="52" t="s">
        <v>7375</v>
      </c>
      <c r="G2948" s="52" t="s">
        <v>7376</v>
      </c>
    </row>
    <row r="2949" customFormat="false" ht="12.75" hidden="false" customHeight="true" outlineLevel="0" collapsed="false">
      <c r="D2949" s="51" t="n">
        <v>53018</v>
      </c>
      <c r="E2949" s="52" t="s">
        <v>7366</v>
      </c>
      <c r="F2949" s="52" t="s">
        <v>7377</v>
      </c>
      <c r="G2949" s="52" t="s">
        <v>7378</v>
      </c>
    </row>
    <row r="2950" customFormat="false" ht="12.75" hidden="false" customHeight="true" outlineLevel="0" collapsed="false">
      <c r="D2950" s="51" t="n">
        <v>53018</v>
      </c>
      <c r="E2950" s="52" t="s">
        <v>7366</v>
      </c>
      <c r="F2950" s="52" t="s">
        <v>7379</v>
      </c>
      <c r="G2950" s="52" t="s">
        <v>7380</v>
      </c>
    </row>
    <row r="2951" customFormat="false" ht="12.75" hidden="false" customHeight="true" outlineLevel="0" collapsed="false">
      <c r="D2951" s="51" t="n">
        <v>53018</v>
      </c>
      <c r="E2951" s="52" t="s">
        <v>7366</v>
      </c>
      <c r="F2951" s="52" t="s">
        <v>7381</v>
      </c>
      <c r="G2951" s="52" t="s">
        <v>7382</v>
      </c>
    </row>
    <row r="2952" customFormat="false" ht="12.75" hidden="false" customHeight="true" outlineLevel="0" collapsed="false">
      <c r="D2952" s="51" t="n">
        <v>53018</v>
      </c>
      <c r="E2952" s="52" t="s">
        <v>7366</v>
      </c>
      <c r="F2952" s="52" t="s">
        <v>7383</v>
      </c>
      <c r="G2952" s="52" t="s">
        <v>2451</v>
      </c>
    </row>
    <row r="2953" customFormat="false" ht="12.75" hidden="false" customHeight="true" outlineLevel="0" collapsed="false">
      <c r="D2953" s="51" t="n">
        <v>53018</v>
      </c>
      <c r="E2953" s="52" t="s">
        <v>7366</v>
      </c>
      <c r="F2953" s="52" t="s">
        <v>7384</v>
      </c>
      <c r="G2953" s="52" t="s">
        <v>7385</v>
      </c>
    </row>
    <row r="2954" customFormat="false" ht="12.75" hidden="false" customHeight="true" outlineLevel="0" collapsed="false">
      <c r="D2954" s="51" t="n">
        <v>53018</v>
      </c>
      <c r="E2954" s="52" t="s">
        <v>7366</v>
      </c>
      <c r="F2954" s="52" t="s">
        <v>7386</v>
      </c>
      <c r="G2954" s="52" t="s">
        <v>7387</v>
      </c>
    </row>
    <row r="2955" customFormat="false" ht="12.75" hidden="false" customHeight="true" outlineLevel="0" collapsed="false">
      <c r="D2955" s="51" t="n">
        <v>53018</v>
      </c>
      <c r="E2955" s="52" t="s">
        <v>7366</v>
      </c>
      <c r="F2955" s="52" t="s">
        <v>7388</v>
      </c>
      <c r="G2955" s="52" t="s">
        <v>7389</v>
      </c>
    </row>
    <row r="2956" customFormat="false" ht="12.75" hidden="false" customHeight="true" outlineLevel="0" collapsed="false">
      <c r="D2956" s="51" t="n">
        <v>53018</v>
      </c>
      <c r="E2956" s="52" t="s">
        <v>7366</v>
      </c>
      <c r="F2956" s="52" t="s">
        <v>7390</v>
      </c>
      <c r="G2956" s="52" t="s">
        <v>7391</v>
      </c>
    </row>
    <row r="2957" customFormat="false" ht="12.75" hidden="false" customHeight="true" outlineLevel="0" collapsed="false">
      <c r="D2957" s="51" t="n">
        <v>53018</v>
      </c>
      <c r="E2957" s="52" t="s">
        <v>7366</v>
      </c>
      <c r="F2957" s="52" t="s">
        <v>7392</v>
      </c>
      <c r="G2957" s="52" t="s">
        <v>7393</v>
      </c>
    </row>
    <row r="2958" customFormat="false" ht="12.75" hidden="false" customHeight="true" outlineLevel="0" collapsed="false">
      <c r="D2958" s="51" t="n">
        <v>50023</v>
      </c>
      <c r="E2958" s="52" t="s">
        <v>7394</v>
      </c>
      <c r="F2958" s="52" t="s">
        <v>7395</v>
      </c>
      <c r="G2958" s="52" t="s">
        <v>7396</v>
      </c>
    </row>
    <row r="2959" customFormat="false" ht="12.75" hidden="false" customHeight="true" outlineLevel="0" collapsed="false">
      <c r="D2959" s="51" t="n">
        <v>50023</v>
      </c>
      <c r="E2959" s="52" t="s">
        <v>7394</v>
      </c>
      <c r="F2959" s="52" t="s">
        <v>7397</v>
      </c>
      <c r="G2959" s="52" t="s">
        <v>7398</v>
      </c>
    </row>
    <row r="2960" customFormat="false" ht="12.75" hidden="false" customHeight="true" outlineLevel="0" collapsed="false">
      <c r="D2960" s="51" t="n">
        <v>50023</v>
      </c>
      <c r="E2960" s="52" t="s">
        <v>7394</v>
      </c>
      <c r="F2960" s="52" t="s">
        <v>7399</v>
      </c>
      <c r="G2960" s="52" t="s">
        <v>6269</v>
      </c>
    </row>
    <row r="2961" customFormat="false" ht="12.75" hidden="false" customHeight="true" outlineLevel="0" collapsed="false">
      <c r="D2961" s="51" t="n">
        <v>51027</v>
      </c>
      <c r="E2961" s="52" t="s">
        <v>7400</v>
      </c>
      <c r="F2961" s="52" t="s">
        <v>7401</v>
      </c>
      <c r="G2961" s="52" t="s">
        <v>7402</v>
      </c>
    </row>
    <row r="2962" customFormat="false" ht="12.75" hidden="false" customHeight="true" outlineLevel="0" collapsed="false">
      <c r="D2962" s="51" t="n">
        <v>51027</v>
      </c>
      <c r="E2962" s="52" t="s">
        <v>7400</v>
      </c>
      <c r="F2962" s="52" t="s">
        <v>7403</v>
      </c>
      <c r="G2962" s="52" t="s">
        <v>7404</v>
      </c>
    </row>
    <row r="2963" customFormat="false" ht="12.75" hidden="false" customHeight="true" outlineLevel="0" collapsed="false">
      <c r="D2963" s="51" t="n">
        <v>51027</v>
      </c>
      <c r="E2963" s="52" t="s">
        <v>7400</v>
      </c>
      <c r="F2963" s="52" t="s">
        <v>7405</v>
      </c>
      <c r="G2963" s="52" t="s">
        <v>7406</v>
      </c>
    </row>
    <row r="2964" customFormat="false" ht="12.75" hidden="false" customHeight="true" outlineLevel="0" collapsed="false">
      <c r="D2964" s="51" t="n">
        <v>51027</v>
      </c>
      <c r="E2964" s="52" t="s">
        <v>7400</v>
      </c>
      <c r="F2964" s="52" t="s">
        <v>7407</v>
      </c>
      <c r="G2964" s="52" t="s">
        <v>7408</v>
      </c>
    </row>
    <row r="2965" customFormat="false" ht="12.75" hidden="false" customHeight="true" outlineLevel="0" collapsed="false">
      <c r="D2965" s="51" t="n">
        <v>51027</v>
      </c>
      <c r="E2965" s="52" t="s">
        <v>7400</v>
      </c>
      <c r="F2965" s="52" t="s">
        <v>7409</v>
      </c>
      <c r="G2965" s="52" t="s">
        <v>7410</v>
      </c>
    </row>
    <row r="2966" customFormat="false" ht="12.75" hidden="false" customHeight="true" outlineLevel="0" collapsed="false">
      <c r="D2966" s="51" t="n">
        <v>51027</v>
      </c>
      <c r="E2966" s="52" t="s">
        <v>7400</v>
      </c>
      <c r="F2966" s="52" t="s">
        <v>7411</v>
      </c>
      <c r="G2966" s="52" t="s">
        <v>3804</v>
      </c>
    </row>
    <row r="2967" customFormat="false" ht="12.75" hidden="false" customHeight="true" outlineLevel="0" collapsed="false">
      <c r="D2967" s="51" t="n">
        <v>51027</v>
      </c>
      <c r="E2967" s="52" t="s">
        <v>7400</v>
      </c>
      <c r="F2967" s="52" t="s">
        <v>7412</v>
      </c>
      <c r="G2967" s="52" t="s">
        <v>2714</v>
      </c>
    </row>
    <row r="2968" customFormat="false" ht="12.75" hidden="false" customHeight="true" outlineLevel="0" collapsed="false">
      <c r="D2968" s="51" t="n">
        <v>50024</v>
      </c>
      <c r="E2968" s="52" t="s">
        <v>7413</v>
      </c>
      <c r="F2968" s="52" t="s">
        <v>7414</v>
      </c>
      <c r="G2968" s="52" t="s">
        <v>7415</v>
      </c>
    </row>
    <row r="2969" customFormat="false" ht="12.75" hidden="false" customHeight="true" outlineLevel="0" collapsed="false">
      <c r="D2969" s="51" t="n">
        <v>50024</v>
      </c>
      <c r="E2969" s="52" t="s">
        <v>7413</v>
      </c>
      <c r="F2969" s="52" t="s">
        <v>7416</v>
      </c>
      <c r="G2969" s="52" t="s">
        <v>7417</v>
      </c>
    </row>
    <row r="2970" customFormat="false" ht="12.75" hidden="false" customHeight="true" outlineLevel="0" collapsed="false">
      <c r="D2970" s="51" t="n">
        <v>50024</v>
      </c>
      <c r="E2970" s="52" t="s">
        <v>7413</v>
      </c>
      <c r="F2970" s="52" t="s">
        <v>7418</v>
      </c>
      <c r="G2970" s="52" t="s">
        <v>7419</v>
      </c>
    </row>
    <row r="2971" customFormat="false" ht="12.75" hidden="false" customHeight="true" outlineLevel="0" collapsed="false">
      <c r="D2971" s="51" t="n">
        <v>50024</v>
      </c>
      <c r="E2971" s="52" t="s">
        <v>7413</v>
      </c>
      <c r="F2971" s="52" t="s">
        <v>7420</v>
      </c>
      <c r="G2971" s="52" t="s">
        <v>7421</v>
      </c>
    </row>
    <row r="2972" customFormat="false" ht="12.75" hidden="false" customHeight="true" outlineLevel="0" collapsed="false">
      <c r="D2972" s="51" t="n">
        <v>50024</v>
      </c>
      <c r="E2972" s="52" t="s">
        <v>7413</v>
      </c>
      <c r="F2972" s="52" t="s">
        <v>7422</v>
      </c>
      <c r="G2972" s="52" t="s">
        <v>7423</v>
      </c>
    </row>
    <row r="2973" customFormat="false" ht="12.75" hidden="false" customHeight="true" outlineLevel="0" collapsed="false">
      <c r="D2973" s="51" t="n">
        <v>50024</v>
      </c>
      <c r="E2973" s="52" t="s">
        <v>7413</v>
      </c>
      <c r="F2973" s="52" t="s">
        <v>7424</v>
      </c>
      <c r="G2973" s="52" t="s">
        <v>7425</v>
      </c>
    </row>
    <row r="2974" customFormat="false" ht="12.75" hidden="false" customHeight="true" outlineLevel="0" collapsed="false">
      <c r="D2974" s="51" t="n">
        <v>50024</v>
      </c>
      <c r="E2974" s="52" t="s">
        <v>7413</v>
      </c>
      <c r="F2974" s="52" t="s">
        <v>7426</v>
      </c>
      <c r="G2974" s="52" t="s">
        <v>7427</v>
      </c>
    </row>
    <row r="2975" customFormat="false" ht="12.75" hidden="false" customHeight="true" outlineLevel="0" collapsed="false">
      <c r="D2975" s="51" t="n">
        <v>50024</v>
      </c>
      <c r="E2975" s="52" t="s">
        <v>7413</v>
      </c>
      <c r="F2975" s="52" t="s">
        <v>7428</v>
      </c>
      <c r="G2975" s="52" t="s">
        <v>7429</v>
      </c>
    </row>
    <row r="2976" customFormat="false" ht="12.75" hidden="false" customHeight="true" outlineLevel="0" collapsed="false">
      <c r="D2976" s="51" t="n">
        <v>50024</v>
      </c>
      <c r="E2976" s="52" t="s">
        <v>7413</v>
      </c>
      <c r="F2976" s="52" t="s">
        <v>7430</v>
      </c>
      <c r="G2976" s="52" t="s">
        <v>7431</v>
      </c>
    </row>
    <row r="2977" customFormat="false" ht="12.75" hidden="false" customHeight="true" outlineLevel="0" collapsed="false">
      <c r="D2977" s="51" t="n">
        <v>48031</v>
      </c>
      <c r="E2977" s="52" t="s">
        <v>7432</v>
      </c>
      <c r="F2977" s="52" t="s">
        <v>7433</v>
      </c>
      <c r="G2977" s="52" t="s">
        <v>7434</v>
      </c>
    </row>
    <row r="2978" customFormat="false" ht="12.75" hidden="false" customHeight="true" outlineLevel="0" collapsed="false">
      <c r="D2978" s="51" t="n">
        <v>48031</v>
      </c>
      <c r="E2978" s="52" t="s">
        <v>7432</v>
      </c>
      <c r="F2978" s="52" t="s">
        <v>7435</v>
      </c>
      <c r="G2978" s="52" t="s">
        <v>7436</v>
      </c>
    </row>
    <row r="2979" customFormat="false" ht="12.75" hidden="false" customHeight="true" outlineLevel="0" collapsed="false">
      <c r="D2979" s="51" t="n">
        <v>48031</v>
      </c>
      <c r="E2979" s="52" t="s">
        <v>7432</v>
      </c>
      <c r="F2979" s="52" t="s">
        <v>7437</v>
      </c>
      <c r="G2979" s="52" t="s">
        <v>7438</v>
      </c>
    </row>
    <row r="2980" customFormat="false" ht="12.75" hidden="false" customHeight="true" outlineLevel="0" collapsed="false">
      <c r="D2980" s="51" t="n">
        <v>50025</v>
      </c>
      <c r="E2980" s="52" t="s">
        <v>7439</v>
      </c>
      <c r="F2980" s="52" t="s">
        <v>7440</v>
      </c>
      <c r="G2980" s="52" t="s">
        <v>7441</v>
      </c>
    </row>
    <row r="2981" customFormat="false" ht="12.75" hidden="false" customHeight="true" outlineLevel="0" collapsed="false">
      <c r="D2981" s="51" t="n">
        <v>50025</v>
      </c>
      <c r="E2981" s="52" t="s">
        <v>7439</v>
      </c>
      <c r="F2981" s="52" t="s">
        <v>7442</v>
      </c>
      <c r="G2981" s="52" t="s">
        <v>7443</v>
      </c>
    </row>
    <row r="2982" customFormat="false" ht="12.75" hidden="false" customHeight="true" outlineLevel="0" collapsed="false">
      <c r="D2982" s="51" t="n">
        <v>50025</v>
      </c>
      <c r="E2982" s="52" t="s">
        <v>7439</v>
      </c>
      <c r="F2982" s="52" t="s">
        <v>7444</v>
      </c>
      <c r="G2982" s="52" t="s">
        <v>7445</v>
      </c>
    </row>
    <row r="2983" customFormat="false" ht="12.75" hidden="false" customHeight="true" outlineLevel="0" collapsed="false">
      <c r="D2983" s="51" t="n">
        <v>50025</v>
      </c>
      <c r="E2983" s="52" t="s">
        <v>7439</v>
      </c>
      <c r="F2983" s="52" t="s">
        <v>7446</v>
      </c>
      <c r="G2983" s="52" t="s">
        <v>7447</v>
      </c>
    </row>
    <row r="2984" customFormat="false" ht="12.75" hidden="false" customHeight="true" outlineLevel="0" collapsed="false">
      <c r="D2984" s="51" t="n">
        <v>50025</v>
      </c>
      <c r="E2984" s="52" t="s">
        <v>7439</v>
      </c>
      <c r="F2984" s="52" t="s">
        <v>7448</v>
      </c>
      <c r="G2984" s="52" t="s">
        <v>7449</v>
      </c>
    </row>
    <row r="2985" customFormat="false" ht="12.75" hidden="false" customHeight="true" outlineLevel="0" collapsed="false">
      <c r="D2985" s="51" t="n">
        <v>50025</v>
      </c>
      <c r="E2985" s="52" t="s">
        <v>7439</v>
      </c>
      <c r="F2985" s="52" t="s">
        <v>7450</v>
      </c>
      <c r="G2985" s="52" t="s">
        <v>7451</v>
      </c>
    </row>
    <row r="2986" customFormat="false" ht="12.75" hidden="false" customHeight="true" outlineLevel="0" collapsed="false">
      <c r="D2986" s="51" t="n">
        <v>50025</v>
      </c>
      <c r="E2986" s="52" t="s">
        <v>7439</v>
      </c>
      <c r="F2986" s="52" t="s">
        <v>7452</v>
      </c>
      <c r="G2986" s="52" t="s">
        <v>3910</v>
      </c>
    </row>
    <row r="2987" customFormat="false" ht="12.75" hidden="false" customHeight="true" outlineLevel="0" collapsed="false">
      <c r="D2987" s="51" t="n">
        <v>50025</v>
      </c>
      <c r="E2987" s="52" t="s">
        <v>7439</v>
      </c>
      <c r="F2987" s="52" t="s">
        <v>7453</v>
      </c>
      <c r="G2987" s="52" t="s">
        <v>7454</v>
      </c>
    </row>
    <row r="2988" customFormat="false" ht="12.75" hidden="false" customHeight="true" outlineLevel="0" collapsed="false">
      <c r="D2988" s="51" t="n">
        <v>50025</v>
      </c>
      <c r="E2988" s="52" t="s">
        <v>7439</v>
      </c>
      <c r="F2988" s="52" t="s">
        <v>7455</v>
      </c>
      <c r="G2988" s="52" t="s">
        <v>7456</v>
      </c>
    </row>
    <row r="2989" customFormat="false" ht="12.75" hidden="false" customHeight="true" outlineLevel="0" collapsed="false">
      <c r="D2989" s="51" t="n">
        <v>50025</v>
      </c>
      <c r="E2989" s="52" t="s">
        <v>7439</v>
      </c>
      <c r="F2989" s="52" t="s">
        <v>7457</v>
      </c>
      <c r="G2989" s="52" t="s">
        <v>7458</v>
      </c>
    </row>
    <row r="2990" customFormat="false" ht="12.75" hidden="false" customHeight="true" outlineLevel="0" collapsed="false">
      <c r="D2990" s="51" t="n">
        <v>48032</v>
      </c>
      <c r="E2990" s="52" t="s">
        <v>7459</v>
      </c>
      <c r="F2990" s="52" t="s">
        <v>7460</v>
      </c>
      <c r="G2990" s="52" t="s">
        <v>7461</v>
      </c>
    </row>
    <row r="2991" customFormat="false" ht="12.75" hidden="false" customHeight="true" outlineLevel="0" collapsed="false">
      <c r="D2991" s="51" t="n">
        <v>48032</v>
      </c>
      <c r="E2991" s="52" t="s">
        <v>7459</v>
      </c>
      <c r="F2991" s="52" t="s">
        <v>7462</v>
      </c>
      <c r="G2991" s="52" t="s">
        <v>7463</v>
      </c>
    </row>
    <row r="2992" customFormat="false" ht="12.75" hidden="false" customHeight="true" outlineLevel="0" collapsed="false">
      <c r="D2992" s="51" t="n">
        <v>48032</v>
      </c>
      <c r="E2992" s="52" t="s">
        <v>7459</v>
      </c>
      <c r="F2992" s="52" t="s">
        <v>7464</v>
      </c>
      <c r="G2992" s="52" t="s">
        <v>4811</v>
      </c>
    </row>
    <row r="2993" customFormat="false" ht="12.75" hidden="false" customHeight="true" outlineLevel="0" collapsed="false">
      <c r="D2993" s="51" t="n">
        <v>48032</v>
      </c>
      <c r="E2993" s="52" t="s">
        <v>7459</v>
      </c>
      <c r="F2993" s="52" t="s">
        <v>7465</v>
      </c>
      <c r="G2993" s="52" t="s">
        <v>7466</v>
      </c>
    </row>
    <row r="2994" customFormat="false" ht="12.75" hidden="false" customHeight="true" outlineLevel="0" collapsed="false">
      <c r="D2994" s="51" t="n">
        <v>48032</v>
      </c>
      <c r="E2994" s="52" t="s">
        <v>7459</v>
      </c>
      <c r="F2994" s="52" t="s">
        <v>7467</v>
      </c>
      <c r="G2994" s="52" t="s">
        <v>1993</v>
      </c>
    </row>
    <row r="2995" customFormat="false" ht="12.75" hidden="false" customHeight="true" outlineLevel="0" collapsed="false">
      <c r="D2995" s="51" t="n">
        <v>48032</v>
      </c>
      <c r="E2995" s="52" t="s">
        <v>7459</v>
      </c>
      <c r="F2995" s="52" t="s">
        <v>7468</v>
      </c>
      <c r="G2995" s="52" t="s">
        <v>1331</v>
      </c>
    </row>
    <row r="2996" customFormat="false" ht="12.75" hidden="false" customHeight="true" outlineLevel="0" collapsed="false">
      <c r="D2996" s="51" t="n">
        <v>48032</v>
      </c>
      <c r="E2996" s="52" t="s">
        <v>7459</v>
      </c>
      <c r="F2996" s="52" t="s">
        <v>7469</v>
      </c>
      <c r="G2996" s="52" t="s">
        <v>7470</v>
      </c>
    </row>
    <row r="2997" customFormat="false" ht="12.75" hidden="false" customHeight="true" outlineLevel="0" collapsed="false">
      <c r="D2997" s="51" t="n">
        <v>48032</v>
      </c>
      <c r="E2997" s="52" t="s">
        <v>7459</v>
      </c>
      <c r="F2997" s="52" t="s">
        <v>7471</v>
      </c>
      <c r="G2997" s="52" t="s">
        <v>7472</v>
      </c>
    </row>
    <row r="2998" customFormat="false" ht="12.75" hidden="false" customHeight="true" outlineLevel="0" collapsed="false">
      <c r="D2998" s="51" t="n">
        <v>48032</v>
      </c>
      <c r="E2998" s="52" t="s">
        <v>7459</v>
      </c>
      <c r="F2998" s="52" t="s">
        <v>7473</v>
      </c>
      <c r="G2998" s="52" t="s">
        <v>7474</v>
      </c>
    </row>
    <row r="2999" customFormat="false" ht="12.75" hidden="false" customHeight="true" outlineLevel="0" collapsed="false">
      <c r="D2999" s="51" t="n">
        <v>48032</v>
      </c>
      <c r="E2999" s="52" t="s">
        <v>7459</v>
      </c>
      <c r="F2999" s="52" t="s">
        <v>7475</v>
      </c>
      <c r="G2999" s="52" t="s">
        <v>7476</v>
      </c>
    </row>
    <row r="3000" customFormat="false" ht="12.75" hidden="false" customHeight="true" outlineLevel="0" collapsed="false">
      <c r="D3000" s="51" t="n">
        <v>48032</v>
      </c>
      <c r="E3000" s="52" t="s">
        <v>7459</v>
      </c>
      <c r="F3000" s="52" t="s">
        <v>7477</v>
      </c>
      <c r="G3000" s="52" t="s">
        <v>2618</v>
      </c>
    </row>
    <row r="3001" customFormat="false" ht="12.75" hidden="false" customHeight="true" outlineLevel="0" collapsed="false">
      <c r="D3001" s="51" t="n">
        <v>48032</v>
      </c>
      <c r="E3001" s="52" t="s">
        <v>7459</v>
      </c>
      <c r="F3001" s="52" t="s">
        <v>7478</v>
      </c>
      <c r="G3001" s="52" t="s">
        <v>7479</v>
      </c>
    </row>
    <row r="3002" customFormat="false" ht="12.75" hidden="false" customHeight="true" outlineLevel="0" collapsed="false">
      <c r="D3002" s="51" t="n">
        <v>48032</v>
      </c>
      <c r="E3002" s="52" t="s">
        <v>7459</v>
      </c>
      <c r="F3002" s="52" t="s">
        <v>7480</v>
      </c>
      <c r="G3002" s="52" t="s">
        <v>7481</v>
      </c>
    </row>
    <row r="3003" customFormat="false" ht="12.75" hidden="false" customHeight="true" outlineLevel="0" collapsed="false">
      <c r="D3003" s="51" t="n">
        <v>48032</v>
      </c>
      <c r="E3003" s="52" t="s">
        <v>7459</v>
      </c>
      <c r="F3003" s="52" t="s">
        <v>7482</v>
      </c>
      <c r="G3003" s="52" t="s">
        <v>7483</v>
      </c>
    </row>
    <row r="3004" customFormat="false" ht="12.75" hidden="false" customHeight="true" outlineLevel="0" collapsed="false">
      <c r="D3004" s="51" t="n">
        <v>48032</v>
      </c>
      <c r="E3004" s="52" t="s">
        <v>7459</v>
      </c>
      <c r="F3004" s="52" t="s">
        <v>7484</v>
      </c>
      <c r="G3004" s="52" t="s">
        <v>7485</v>
      </c>
    </row>
    <row r="3005" customFormat="false" ht="12.75" hidden="false" customHeight="true" outlineLevel="0" collapsed="false">
      <c r="D3005" s="51" t="n">
        <v>48032</v>
      </c>
      <c r="E3005" s="52" t="s">
        <v>7459</v>
      </c>
      <c r="F3005" s="52" t="s">
        <v>7486</v>
      </c>
      <c r="G3005" s="52" t="s">
        <v>7487</v>
      </c>
    </row>
    <row r="3006" customFormat="false" ht="12.75" hidden="false" customHeight="true" outlineLevel="0" collapsed="false">
      <c r="D3006" s="51" t="n">
        <v>48032</v>
      </c>
      <c r="E3006" s="52" t="s">
        <v>7459</v>
      </c>
      <c r="F3006" s="52" t="s">
        <v>7488</v>
      </c>
      <c r="G3006" s="52" t="s">
        <v>7489</v>
      </c>
    </row>
    <row r="3007" customFormat="false" ht="12.75" hidden="false" customHeight="true" outlineLevel="0" collapsed="false">
      <c r="D3007" s="51" t="n">
        <v>48032</v>
      </c>
      <c r="E3007" s="52" t="s">
        <v>7459</v>
      </c>
      <c r="F3007" s="52" t="s">
        <v>7490</v>
      </c>
      <c r="G3007" s="52" t="s">
        <v>7491</v>
      </c>
    </row>
    <row r="3008" customFormat="false" ht="12.75" hidden="false" customHeight="true" outlineLevel="0" collapsed="false">
      <c r="D3008" s="51" t="n">
        <v>48032</v>
      </c>
      <c r="E3008" s="52" t="s">
        <v>7459</v>
      </c>
      <c r="F3008" s="52" t="s">
        <v>7492</v>
      </c>
      <c r="G3008" s="52" t="s">
        <v>2133</v>
      </c>
    </row>
    <row r="3009" customFormat="false" ht="12.75" hidden="false" customHeight="true" outlineLevel="0" collapsed="false">
      <c r="D3009" s="51" t="n">
        <v>48032</v>
      </c>
      <c r="E3009" s="52" t="s">
        <v>7459</v>
      </c>
      <c r="F3009" s="52" t="s">
        <v>7493</v>
      </c>
      <c r="G3009" s="52" t="s">
        <v>7494</v>
      </c>
    </row>
    <row r="3010" customFormat="false" ht="12.75" hidden="false" customHeight="true" outlineLevel="0" collapsed="false">
      <c r="D3010" s="51" t="n">
        <v>48032</v>
      </c>
      <c r="E3010" s="52" t="s">
        <v>7459</v>
      </c>
      <c r="F3010" s="52" t="s">
        <v>7495</v>
      </c>
      <c r="G3010" s="52" t="s">
        <v>7496</v>
      </c>
    </row>
    <row r="3011" customFormat="false" ht="12.75" hidden="false" customHeight="true" outlineLevel="0" collapsed="false">
      <c r="D3011" s="51" t="n">
        <v>48032</v>
      </c>
      <c r="E3011" s="52" t="s">
        <v>7459</v>
      </c>
      <c r="F3011" s="52" t="s">
        <v>7497</v>
      </c>
      <c r="G3011" s="52" t="s">
        <v>7498</v>
      </c>
    </row>
    <row r="3012" customFormat="false" ht="12.75" hidden="false" customHeight="true" outlineLevel="0" collapsed="false">
      <c r="D3012" s="51" t="n">
        <v>48032</v>
      </c>
      <c r="E3012" s="52" t="s">
        <v>7459</v>
      </c>
      <c r="F3012" s="52" t="s">
        <v>7499</v>
      </c>
      <c r="G3012" s="52" t="s">
        <v>7500</v>
      </c>
    </row>
    <row r="3013" customFormat="false" ht="12.75" hidden="false" customHeight="true" outlineLevel="0" collapsed="false">
      <c r="D3013" s="51" t="n">
        <v>48032</v>
      </c>
      <c r="E3013" s="52" t="s">
        <v>7459</v>
      </c>
      <c r="F3013" s="52" t="s">
        <v>7501</v>
      </c>
      <c r="G3013" s="52" t="s">
        <v>7502</v>
      </c>
    </row>
    <row r="3014" customFormat="false" ht="12.75" hidden="false" customHeight="true" outlineLevel="0" collapsed="false">
      <c r="D3014" s="51" t="n">
        <v>48032</v>
      </c>
      <c r="E3014" s="52" t="s">
        <v>7459</v>
      </c>
      <c r="F3014" s="52" t="s">
        <v>7503</v>
      </c>
      <c r="G3014" s="52" t="s">
        <v>7504</v>
      </c>
    </row>
    <row r="3015" customFormat="false" ht="12.75" hidden="false" customHeight="true" outlineLevel="0" collapsed="false">
      <c r="D3015" s="51" t="n">
        <v>48032</v>
      </c>
      <c r="E3015" s="52" t="s">
        <v>7459</v>
      </c>
      <c r="F3015" s="52" t="s">
        <v>7505</v>
      </c>
      <c r="G3015" s="52" t="s">
        <v>7506</v>
      </c>
    </row>
    <row r="3016" customFormat="false" ht="12.75" hidden="false" customHeight="true" outlineLevel="0" collapsed="false">
      <c r="D3016" s="51" t="n">
        <v>48032</v>
      </c>
      <c r="E3016" s="52" t="s">
        <v>7459</v>
      </c>
      <c r="F3016" s="52" t="s">
        <v>7507</v>
      </c>
      <c r="G3016" s="52" t="s">
        <v>2259</v>
      </c>
    </row>
    <row r="3017" customFormat="false" ht="12.75" hidden="false" customHeight="true" outlineLevel="0" collapsed="false">
      <c r="D3017" s="51" t="n">
        <v>48032</v>
      </c>
      <c r="E3017" s="52" t="s">
        <v>7459</v>
      </c>
      <c r="F3017" s="52" t="s">
        <v>7508</v>
      </c>
      <c r="G3017" s="52" t="s">
        <v>7509</v>
      </c>
    </row>
    <row r="3018" customFormat="false" ht="12.75" hidden="false" customHeight="true" outlineLevel="0" collapsed="false">
      <c r="D3018" s="51" t="n">
        <v>48032</v>
      </c>
      <c r="E3018" s="52" t="s">
        <v>7459</v>
      </c>
      <c r="F3018" s="52" t="s">
        <v>7510</v>
      </c>
      <c r="G3018" s="52" t="s">
        <v>7511</v>
      </c>
    </row>
    <row r="3019" customFormat="false" ht="12.75" hidden="false" customHeight="true" outlineLevel="0" collapsed="false">
      <c r="D3019" s="49" t="n">
        <v>51042</v>
      </c>
      <c r="E3019" s="50" t="s">
        <v>1666</v>
      </c>
      <c r="F3019" s="52" t="s">
        <v>7512</v>
      </c>
      <c r="G3019" s="52" t="s">
        <v>7513</v>
      </c>
    </row>
    <row r="3020" customFormat="false" ht="12.75" hidden="false" customHeight="true" outlineLevel="0" collapsed="false">
      <c r="D3020" s="49" t="n">
        <v>51042</v>
      </c>
      <c r="E3020" s="50" t="s">
        <v>1666</v>
      </c>
      <c r="F3020" s="52" t="s">
        <v>7514</v>
      </c>
      <c r="G3020" s="52" t="s">
        <v>7515</v>
      </c>
    </row>
    <row r="3021" customFormat="false" ht="12.75" hidden="false" customHeight="true" outlineLevel="0" collapsed="false">
      <c r="D3021" s="49" t="n">
        <v>51042</v>
      </c>
      <c r="E3021" s="50" t="s">
        <v>1666</v>
      </c>
      <c r="F3021" s="52" t="s">
        <v>7516</v>
      </c>
      <c r="G3021" s="52" t="s">
        <v>7517</v>
      </c>
    </row>
    <row r="3022" customFormat="false" ht="12.75" hidden="false" customHeight="true" outlineLevel="0" collapsed="false">
      <c r="D3022" s="49" t="n">
        <v>51042</v>
      </c>
      <c r="E3022" s="50" t="s">
        <v>1666</v>
      </c>
      <c r="F3022" s="52" t="s">
        <v>7518</v>
      </c>
      <c r="G3022" s="52" t="s">
        <v>7519</v>
      </c>
    </row>
    <row r="3023" customFormat="false" ht="12.75" hidden="false" customHeight="true" outlineLevel="0" collapsed="false">
      <c r="D3023" s="49" t="n">
        <v>51042</v>
      </c>
      <c r="E3023" s="50" t="s">
        <v>1666</v>
      </c>
      <c r="F3023" s="52" t="s">
        <v>7520</v>
      </c>
      <c r="G3023" s="52" t="s">
        <v>7521</v>
      </c>
    </row>
    <row r="3024" customFormat="false" ht="12.75" hidden="false" customHeight="true" outlineLevel="0" collapsed="false">
      <c r="D3024" s="49" t="n">
        <v>51042</v>
      </c>
      <c r="E3024" s="50" t="s">
        <v>1666</v>
      </c>
      <c r="F3024" s="52" t="s">
        <v>7522</v>
      </c>
      <c r="G3024" s="52" t="s">
        <v>7024</v>
      </c>
    </row>
    <row r="3025" customFormat="false" ht="12.75" hidden="false" customHeight="true" outlineLevel="0" collapsed="false">
      <c r="D3025" s="49" t="n">
        <v>51042</v>
      </c>
      <c r="E3025" s="50" t="s">
        <v>1666</v>
      </c>
      <c r="F3025" s="52" t="s">
        <v>7523</v>
      </c>
      <c r="G3025" s="52" t="s">
        <v>7524</v>
      </c>
    </row>
    <row r="3026" customFormat="false" ht="12.75" hidden="false" customHeight="true" outlineLevel="0" collapsed="false">
      <c r="D3026" s="49" t="n">
        <v>51042</v>
      </c>
      <c r="E3026" s="50" t="s">
        <v>1666</v>
      </c>
      <c r="F3026" s="52" t="s">
        <v>7525</v>
      </c>
      <c r="G3026" s="52" t="s">
        <v>7526</v>
      </c>
    </row>
    <row r="3027" customFormat="false" ht="12.75" hidden="false" customHeight="true" outlineLevel="0" collapsed="false">
      <c r="D3027" s="49" t="n">
        <v>51042</v>
      </c>
      <c r="E3027" s="50" t="s">
        <v>1666</v>
      </c>
      <c r="F3027" s="52" t="s">
        <v>7527</v>
      </c>
      <c r="G3027" s="52" t="s">
        <v>4946</v>
      </c>
    </row>
    <row r="3028" customFormat="false" ht="12.75" hidden="false" customHeight="true" outlineLevel="0" collapsed="false">
      <c r="D3028" s="49" t="n">
        <v>51042</v>
      </c>
      <c r="E3028" s="50" t="s">
        <v>1666</v>
      </c>
      <c r="F3028" s="52" t="s">
        <v>7528</v>
      </c>
      <c r="G3028" s="52" t="s">
        <v>7529</v>
      </c>
    </row>
    <row r="3029" customFormat="false" ht="12.75" hidden="false" customHeight="true" outlineLevel="0" collapsed="false">
      <c r="D3029" s="49" t="n">
        <v>51042</v>
      </c>
      <c r="E3029" s="50" t="s">
        <v>1666</v>
      </c>
      <c r="F3029" s="52" t="s">
        <v>7530</v>
      </c>
      <c r="G3029" s="52" t="s">
        <v>7531</v>
      </c>
    </row>
    <row r="3030" customFormat="false" ht="12.75" hidden="false" customHeight="true" outlineLevel="0" collapsed="false">
      <c r="D3030" s="49" t="n">
        <v>51042</v>
      </c>
      <c r="E3030" s="50" t="s">
        <v>1666</v>
      </c>
      <c r="F3030" s="52" t="s">
        <v>7532</v>
      </c>
      <c r="G3030" s="52" t="s">
        <v>7533</v>
      </c>
    </row>
    <row r="3031" customFormat="false" ht="12.75" hidden="false" customHeight="true" outlineLevel="0" collapsed="false">
      <c r="D3031" s="49" t="n">
        <v>51042</v>
      </c>
      <c r="E3031" s="50" t="s">
        <v>1666</v>
      </c>
      <c r="F3031" s="52" t="s">
        <v>7534</v>
      </c>
      <c r="G3031" s="52" t="s">
        <v>2145</v>
      </c>
    </row>
    <row r="3032" customFormat="false" ht="12.75" hidden="false" customHeight="true" outlineLevel="0" collapsed="false">
      <c r="D3032" s="51" t="n">
        <v>46022</v>
      </c>
      <c r="E3032" s="52" t="s">
        <v>7535</v>
      </c>
      <c r="F3032" s="52" t="s">
        <v>7536</v>
      </c>
      <c r="G3032" s="52" t="s">
        <v>7537</v>
      </c>
    </row>
    <row r="3033" customFormat="false" ht="12.75" hidden="false" customHeight="true" outlineLevel="0" collapsed="false">
      <c r="D3033" s="51" t="n">
        <v>46022</v>
      </c>
      <c r="E3033" s="52" t="s">
        <v>7535</v>
      </c>
      <c r="F3033" s="52" t="s">
        <v>7538</v>
      </c>
      <c r="G3033" s="52" t="s">
        <v>7539</v>
      </c>
    </row>
    <row r="3034" customFormat="false" ht="12.75" hidden="false" customHeight="true" outlineLevel="0" collapsed="false">
      <c r="D3034" s="51" t="n">
        <v>46022</v>
      </c>
      <c r="E3034" s="52" t="s">
        <v>7535</v>
      </c>
      <c r="F3034" s="52" t="s">
        <v>7540</v>
      </c>
      <c r="G3034" s="52" t="s">
        <v>7541</v>
      </c>
    </row>
    <row r="3035" customFormat="false" ht="12.75" hidden="false" customHeight="true" outlineLevel="0" collapsed="false">
      <c r="D3035" s="51" t="n">
        <v>46022</v>
      </c>
      <c r="E3035" s="52" t="s">
        <v>7535</v>
      </c>
      <c r="F3035" s="52" t="s">
        <v>7542</v>
      </c>
      <c r="G3035" s="52" t="s">
        <v>7543</v>
      </c>
    </row>
    <row r="3036" customFormat="false" ht="12.75" hidden="false" customHeight="true" outlineLevel="0" collapsed="false">
      <c r="D3036" s="51" t="n">
        <v>46022</v>
      </c>
      <c r="E3036" s="52" t="s">
        <v>7535</v>
      </c>
      <c r="F3036" s="52" t="s">
        <v>7544</v>
      </c>
      <c r="G3036" s="52" t="s">
        <v>7545</v>
      </c>
    </row>
    <row r="3037" customFormat="false" ht="12.75" hidden="false" customHeight="true" outlineLevel="0" collapsed="false">
      <c r="D3037" s="51" t="n">
        <v>46022</v>
      </c>
      <c r="E3037" s="52" t="s">
        <v>7535</v>
      </c>
      <c r="F3037" s="52" t="s">
        <v>7546</v>
      </c>
      <c r="G3037" s="52" t="s">
        <v>7547</v>
      </c>
    </row>
    <row r="3038" customFormat="false" ht="12.75" hidden="false" customHeight="true" outlineLevel="0" collapsed="false">
      <c r="D3038" s="51" t="n">
        <v>46022</v>
      </c>
      <c r="E3038" s="52" t="s">
        <v>7535</v>
      </c>
      <c r="F3038" s="52" t="s">
        <v>7548</v>
      </c>
      <c r="G3038" s="52" t="s">
        <v>7549</v>
      </c>
    </row>
    <row r="3039" customFormat="false" ht="12.75" hidden="false" customHeight="true" outlineLevel="0" collapsed="false">
      <c r="D3039" s="51" t="n">
        <v>46022</v>
      </c>
      <c r="E3039" s="52" t="s">
        <v>7535</v>
      </c>
      <c r="F3039" s="52" t="s">
        <v>7550</v>
      </c>
      <c r="G3039" s="52" t="s">
        <v>7551</v>
      </c>
    </row>
    <row r="3040" customFormat="false" ht="12.75" hidden="false" customHeight="true" outlineLevel="0" collapsed="false">
      <c r="D3040" s="51" t="n">
        <v>46022</v>
      </c>
      <c r="E3040" s="52" t="s">
        <v>7535</v>
      </c>
      <c r="F3040" s="52" t="s">
        <v>7552</v>
      </c>
      <c r="G3040" s="52" t="s">
        <v>7553</v>
      </c>
    </row>
    <row r="3041" customFormat="false" ht="12.75" hidden="false" customHeight="true" outlineLevel="0" collapsed="false">
      <c r="D3041" s="51" t="n">
        <v>46022</v>
      </c>
      <c r="E3041" s="52" t="s">
        <v>7535</v>
      </c>
      <c r="F3041" s="52" t="s">
        <v>7554</v>
      </c>
      <c r="G3041" s="52" t="s">
        <v>7555</v>
      </c>
    </row>
    <row r="3042" customFormat="false" ht="12.75" hidden="false" customHeight="true" outlineLevel="0" collapsed="false">
      <c r="D3042" s="51" t="n">
        <v>46022</v>
      </c>
      <c r="E3042" s="52" t="s">
        <v>7535</v>
      </c>
      <c r="F3042" s="52" t="s">
        <v>7556</v>
      </c>
      <c r="G3042" s="52" t="s">
        <v>7557</v>
      </c>
    </row>
    <row r="3043" customFormat="false" ht="12.75" hidden="false" customHeight="true" outlineLevel="0" collapsed="false">
      <c r="D3043" s="51" t="n">
        <v>46022</v>
      </c>
      <c r="E3043" s="52" t="s">
        <v>7535</v>
      </c>
      <c r="F3043" s="52" t="s">
        <v>7558</v>
      </c>
      <c r="G3043" s="52" t="s">
        <v>7423</v>
      </c>
    </row>
    <row r="3044" customFormat="false" ht="12.75" hidden="false" customHeight="true" outlineLevel="0" collapsed="false">
      <c r="D3044" s="51" t="n">
        <v>46022</v>
      </c>
      <c r="E3044" s="52" t="s">
        <v>7535</v>
      </c>
      <c r="F3044" s="52" t="s">
        <v>7559</v>
      </c>
      <c r="G3044" s="52" t="s">
        <v>7560</v>
      </c>
    </row>
    <row r="3045" customFormat="false" ht="12.75" hidden="false" customHeight="true" outlineLevel="0" collapsed="false">
      <c r="D3045" s="51" t="n">
        <v>46022</v>
      </c>
      <c r="E3045" s="52" t="s">
        <v>7535</v>
      </c>
      <c r="F3045" s="52" t="s">
        <v>7561</v>
      </c>
      <c r="G3045" s="52" t="s">
        <v>7562</v>
      </c>
    </row>
    <row r="3046" customFormat="false" ht="12.75" hidden="false" customHeight="true" outlineLevel="0" collapsed="false">
      <c r="D3046" s="51" t="n">
        <v>46022</v>
      </c>
      <c r="E3046" s="52" t="s">
        <v>7535</v>
      </c>
      <c r="F3046" s="52" t="s">
        <v>7563</v>
      </c>
      <c r="G3046" s="52" t="s">
        <v>2672</v>
      </c>
    </row>
    <row r="3047" customFormat="false" ht="12.75" hidden="false" customHeight="true" outlineLevel="0" collapsed="false">
      <c r="D3047" s="51" t="n">
        <v>46022</v>
      </c>
      <c r="E3047" s="52" t="s">
        <v>7535</v>
      </c>
      <c r="F3047" s="52" t="s">
        <v>7564</v>
      </c>
      <c r="G3047" s="52" t="s">
        <v>7565</v>
      </c>
    </row>
    <row r="3048" customFormat="false" ht="12.75" hidden="false" customHeight="true" outlineLevel="0" collapsed="false">
      <c r="D3048" s="51" t="n">
        <v>46022</v>
      </c>
      <c r="E3048" s="52" t="s">
        <v>7535</v>
      </c>
      <c r="F3048" s="52" t="s">
        <v>7566</v>
      </c>
      <c r="G3048" s="52" t="s">
        <v>7567</v>
      </c>
    </row>
    <row r="3049" customFormat="false" ht="12.75" hidden="false" customHeight="true" outlineLevel="0" collapsed="false">
      <c r="D3049" s="51" t="n">
        <v>46022</v>
      </c>
      <c r="E3049" s="52" t="s">
        <v>7535</v>
      </c>
      <c r="F3049" s="52" t="s">
        <v>7568</v>
      </c>
      <c r="G3049" s="52" t="s">
        <v>7569</v>
      </c>
    </row>
    <row r="3050" customFormat="false" ht="12.75" hidden="false" customHeight="true" outlineLevel="0" collapsed="false">
      <c r="D3050" s="51" t="n">
        <v>46022</v>
      </c>
      <c r="E3050" s="52" t="s">
        <v>7535</v>
      </c>
      <c r="F3050" s="52" t="s">
        <v>7570</v>
      </c>
      <c r="G3050" s="52" t="s">
        <v>7571</v>
      </c>
    </row>
    <row r="3051" customFormat="false" ht="12.75" hidden="false" customHeight="true" outlineLevel="0" collapsed="false">
      <c r="D3051" s="51" t="n">
        <v>46022</v>
      </c>
      <c r="E3051" s="52" t="s">
        <v>7535</v>
      </c>
      <c r="F3051" s="52" t="s">
        <v>7572</v>
      </c>
      <c r="G3051" s="52" t="s">
        <v>7573</v>
      </c>
    </row>
    <row r="3052" customFormat="false" ht="12.75" hidden="false" customHeight="true" outlineLevel="0" collapsed="false">
      <c r="D3052" s="51" t="n">
        <v>46022</v>
      </c>
      <c r="E3052" s="52" t="s">
        <v>7535</v>
      </c>
      <c r="F3052" s="52" t="s">
        <v>7574</v>
      </c>
      <c r="G3052" s="52" t="s">
        <v>7575</v>
      </c>
    </row>
    <row r="3053" customFormat="false" ht="12.75" hidden="false" customHeight="true" outlineLevel="0" collapsed="false">
      <c r="D3053" s="51" t="n">
        <v>46022</v>
      </c>
      <c r="E3053" s="52" t="s">
        <v>7535</v>
      </c>
      <c r="F3053" s="52" t="s">
        <v>7576</v>
      </c>
      <c r="G3053" s="52" t="s">
        <v>2822</v>
      </c>
    </row>
    <row r="3054" customFormat="false" ht="12.75" hidden="false" customHeight="true" outlineLevel="0" collapsed="false">
      <c r="D3054" s="51" t="n">
        <v>46022</v>
      </c>
      <c r="E3054" s="52" t="s">
        <v>7535</v>
      </c>
      <c r="F3054" s="52" t="s">
        <v>7577</v>
      </c>
      <c r="G3054" s="52" t="s">
        <v>3018</v>
      </c>
    </row>
    <row r="3055" customFormat="false" ht="12.75" hidden="false" customHeight="true" outlineLevel="0" collapsed="false">
      <c r="D3055" s="51" t="n">
        <v>46022</v>
      </c>
      <c r="E3055" s="52" t="s">
        <v>7535</v>
      </c>
      <c r="F3055" s="52" t="s">
        <v>7578</v>
      </c>
      <c r="G3055" s="52" t="s">
        <v>7579</v>
      </c>
    </row>
    <row r="3056" customFormat="false" ht="12.75" hidden="false" customHeight="true" outlineLevel="0" collapsed="false">
      <c r="D3056" s="51" t="n">
        <v>46022</v>
      </c>
      <c r="E3056" s="52" t="s">
        <v>7535</v>
      </c>
      <c r="F3056" s="52" t="s">
        <v>7580</v>
      </c>
      <c r="G3056" s="52" t="s">
        <v>7581</v>
      </c>
    </row>
    <row r="3057" customFormat="false" ht="12.75" hidden="false" customHeight="true" outlineLevel="0" collapsed="false">
      <c r="D3057" s="51" t="n">
        <v>46022</v>
      </c>
      <c r="E3057" s="52" t="s">
        <v>7535</v>
      </c>
      <c r="F3057" s="52" t="s">
        <v>7582</v>
      </c>
      <c r="G3057" s="52" t="s">
        <v>7583</v>
      </c>
    </row>
    <row r="3058" customFormat="false" ht="12.75" hidden="false" customHeight="true" outlineLevel="0" collapsed="false">
      <c r="D3058" s="51" t="n">
        <v>46022</v>
      </c>
      <c r="E3058" s="52" t="s">
        <v>7535</v>
      </c>
      <c r="F3058" s="52" t="s">
        <v>7584</v>
      </c>
      <c r="G3058" s="52" t="s">
        <v>7585</v>
      </c>
    </row>
    <row r="3059" customFormat="false" ht="12.75" hidden="false" customHeight="true" outlineLevel="0" collapsed="false">
      <c r="D3059" s="51" t="n">
        <v>46022</v>
      </c>
      <c r="E3059" s="52" t="s">
        <v>7535</v>
      </c>
      <c r="F3059" s="52" t="s">
        <v>7586</v>
      </c>
      <c r="G3059" s="52" t="s">
        <v>7587</v>
      </c>
    </row>
    <row r="3060" customFormat="false" ht="12.75" hidden="false" customHeight="true" outlineLevel="0" collapsed="false">
      <c r="D3060" s="51" t="n">
        <v>47012</v>
      </c>
      <c r="E3060" s="52" t="s">
        <v>7588</v>
      </c>
      <c r="F3060" s="52" t="s">
        <v>7589</v>
      </c>
      <c r="G3060" s="52" t="s">
        <v>7590</v>
      </c>
    </row>
    <row r="3061" customFormat="false" ht="12.75" hidden="false" customHeight="true" outlineLevel="0" collapsed="false">
      <c r="D3061" s="51" t="n">
        <v>47012</v>
      </c>
      <c r="E3061" s="52" t="s">
        <v>7588</v>
      </c>
      <c r="F3061" s="52" t="s">
        <v>7591</v>
      </c>
      <c r="G3061" s="52" t="s">
        <v>7592</v>
      </c>
    </row>
    <row r="3062" customFormat="false" ht="12.75" hidden="false" customHeight="true" outlineLevel="0" collapsed="false">
      <c r="D3062" s="51" t="n">
        <v>47012</v>
      </c>
      <c r="E3062" s="52" t="s">
        <v>7588</v>
      </c>
      <c r="F3062" s="52" t="s">
        <v>7593</v>
      </c>
      <c r="G3062" s="52" t="s">
        <v>7594</v>
      </c>
    </row>
    <row r="3063" customFormat="false" ht="12.75" hidden="false" customHeight="true" outlineLevel="0" collapsed="false">
      <c r="D3063" s="51" t="n">
        <v>47012</v>
      </c>
      <c r="E3063" s="52" t="s">
        <v>7588</v>
      </c>
      <c r="F3063" s="52" t="s">
        <v>7595</v>
      </c>
      <c r="G3063" s="52" t="s">
        <v>7596</v>
      </c>
    </row>
    <row r="3064" customFormat="false" ht="12.75" hidden="false" customHeight="true" outlineLevel="0" collapsed="false">
      <c r="D3064" s="51" t="n">
        <v>47012</v>
      </c>
      <c r="E3064" s="52" t="s">
        <v>7588</v>
      </c>
      <c r="F3064" s="52" t="s">
        <v>7597</v>
      </c>
      <c r="G3064" s="52" t="s">
        <v>7598</v>
      </c>
    </row>
    <row r="3065" customFormat="false" ht="12.75" hidden="false" customHeight="true" outlineLevel="0" collapsed="false">
      <c r="D3065" s="51" t="n">
        <v>47012</v>
      </c>
      <c r="E3065" s="52" t="s">
        <v>7588</v>
      </c>
      <c r="F3065" s="52" t="s">
        <v>7599</v>
      </c>
      <c r="G3065" s="52" t="s">
        <v>5086</v>
      </c>
    </row>
    <row r="3066" customFormat="false" ht="12.75" hidden="false" customHeight="true" outlineLevel="0" collapsed="false">
      <c r="D3066" s="51" t="n">
        <v>47012</v>
      </c>
      <c r="E3066" s="52" t="s">
        <v>7588</v>
      </c>
      <c r="F3066" s="52" t="s">
        <v>7600</v>
      </c>
      <c r="G3066" s="52" t="s">
        <v>7601</v>
      </c>
    </row>
    <row r="3067" customFormat="false" ht="12.75" hidden="false" customHeight="true" outlineLevel="0" collapsed="false">
      <c r="D3067" s="51" t="n">
        <v>47012</v>
      </c>
      <c r="E3067" s="52" t="s">
        <v>7588</v>
      </c>
      <c r="F3067" s="52" t="s">
        <v>7602</v>
      </c>
      <c r="G3067" s="52" t="s">
        <v>7603</v>
      </c>
    </row>
    <row r="3068" customFormat="false" ht="12.75" hidden="false" customHeight="true" outlineLevel="0" collapsed="false">
      <c r="D3068" s="51" t="n">
        <v>47012</v>
      </c>
      <c r="E3068" s="52" t="s">
        <v>7588</v>
      </c>
      <c r="F3068" s="52" t="s">
        <v>7604</v>
      </c>
      <c r="G3068" s="52" t="s">
        <v>7605</v>
      </c>
    </row>
    <row r="3069" customFormat="false" ht="12.75" hidden="false" customHeight="true" outlineLevel="0" collapsed="false">
      <c r="D3069" s="51" t="n">
        <v>47012</v>
      </c>
      <c r="E3069" s="52" t="s">
        <v>7588</v>
      </c>
      <c r="F3069" s="52" t="s">
        <v>7606</v>
      </c>
      <c r="G3069" s="52" t="s">
        <v>2787</v>
      </c>
    </row>
    <row r="3070" customFormat="false" ht="12.75" hidden="false" customHeight="true" outlineLevel="0" collapsed="false">
      <c r="D3070" s="51" t="n">
        <v>47012</v>
      </c>
      <c r="E3070" s="52" t="s">
        <v>7588</v>
      </c>
      <c r="F3070" s="52" t="s">
        <v>7607</v>
      </c>
      <c r="G3070" s="52" t="s">
        <v>7608</v>
      </c>
    </row>
    <row r="3071" customFormat="false" ht="12.75" hidden="false" customHeight="true" outlineLevel="0" collapsed="false">
      <c r="D3071" s="51" t="n">
        <v>47012</v>
      </c>
      <c r="E3071" s="52" t="s">
        <v>7588</v>
      </c>
      <c r="F3071" s="52" t="s">
        <v>7609</v>
      </c>
      <c r="G3071" s="52" t="s">
        <v>7610</v>
      </c>
    </row>
    <row r="3072" customFormat="false" ht="12.75" hidden="false" customHeight="true" outlineLevel="0" collapsed="false">
      <c r="D3072" s="51" t="n">
        <v>47012</v>
      </c>
      <c r="E3072" s="52" t="s">
        <v>7588</v>
      </c>
      <c r="F3072" s="52" t="s">
        <v>7611</v>
      </c>
      <c r="G3072" s="52" t="s">
        <v>7612</v>
      </c>
    </row>
    <row r="3073" customFormat="false" ht="12.75" hidden="false" customHeight="true" outlineLevel="0" collapsed="false">
      <c r="D3073" s="51" t="n">
        <v>47012</v>
      </c>
      <c r="E3073" s="52" t="s">
        <v>7588</v>
      </c>
      <c r="F3073" s="52" t="s">
        <v>7613</v>
      </c>
      <c r="G3073" s="52" t="s">
        <v>7614</v>
      </c>
    </row>
    <row r="3074" customFormat="false" ht="12.75" hidden="false" customHeight="true" outlineLevel="0" collapsed="false">
      <c r="D3074" s="51" t="n">
        <v>47012</v>
      </c>
      <c r="E3074" s="52" t="s">
        <v>7588</v>
      </c>
      <c r="F3074" s="52" t="s">
        <v>7615</v>
      </c>
      <c r="G3074" s="52" t="s">
        <v>7616</v>
      </c>
    </row>
    <row r="3075" customFormat="false" ht="12.75" hidden="false" customHeight="true" outlineLevel="0" collapsed="false">
      <c r="D3075" s="51" t="n">
        <v>47012</v>
      </c>
      <c r="E3075" s="52" t="s">
        <v>7588</v>
      </c>
      <c r="F3075" s="52" t="s">
        <v>7617</v>
      </c>
      <c r="G3075" s="52" t="s">
        <v>7618</v>
      </c>
    </row>
    <row r="3076" customFormat="false" ht="12.75" hidden="false" customHeight="true" outlineLevel="0" collapsed="false">
      <c r="D3076" s="51" t="n">
        <v>47012</v>
      </c>
      <c r="E3076" s="52" t="s">
        <v>7588</v>
      </c>
      <c r="F3076" s="52" t="s">
        <v>7619</v>
      </c>
      <c r="G3076" s="52" t="s">
        <v>7620</v>
      </c>
    </row>
    <row r="3077" customFormat="false" ht="12.75" hidden="false" customHeight="true" outlineLevel="0" collapsed="false">
      <c r="D3077" s="51" t="n">
        <v>47012</v>
      </c>
      <c r="E3077" s="52" t="s">
        <v>7588</v>
      </c>
      <c r="F3077" s="52" t="s">
        <v>7621</v>
      </c>
      <c r="G3077" s="52" t="s">
        <v>7622</v>
      </c>
    </row>
    <row r="3078" customFormat="false" ht="12.75" hidden="false" customHeight="true" outlineLevel="0" collapsed="false">
      <c r="D3078" s="51" t="n">
        <v>47012</v>
      </c>
      <c r="E3078" s="52" t="s">
        <v>7588</v>
      </c>
      <c r="F3078" s="52" t="s">
        <v>7623</v>
      </c>
      <c r="G3078" s="52" t="s">
        <v>7624</v>
      </c>
    </row>
    <row r="3079" customFormat="false" ht="12.75" hidden="false" customHeight="true" outlineLevel="0" collapsed="false">
      <c r="D3079" s="51" t="n">
        <v>47012</v>
      </c>
      <c r="E3079" s="52" t="s">
        <v>7588</v>
      </c>
      <c r="F3079" s="52" t="s">
        <v>7625</v>
      </c>
      <c r="G3079" s="52" t="s">
        <v>1496</v>
      </c>
    </row>
    <row r="3080" customFormat="false" ht="12.75" hidden="false" customHeight="true" outlineLevel="0" collapsed="false">
      <c r="D3080" s="51" t="n">
        <v>47012</v>
      </c>
      <c r="E3080" s="52" t="s">
        <v>7588</v>
      </c>
      <c r="F3080" s="52" t="s">
        <v>7626</v>
      </c>
      <c r="G3080" s="52" t="s">
        <v>7165</v>
      </c>
    </row>
    <row r="3081" customFormat="false" ht="12.75" hidden="false" customHeight="true" outlineLevel="0" collapsed="false">
      <c r="D3081" s="51" t="n">
        <v>47012</v>
      </c>
      <c r="E3081" s="52" t="s">
        <v>7588</v>
      </c>
      <c r="F3081" s="52" t="s">
        <v>7627</v>
      </c>
      <c r="G3081" s="52" t="s">
        <v>7628</v>
      </c>
    </row>
    <row r="3082" customFormat="false" ht="12.75" hidden="false" customHeight="true" outlineLevel="0" collapsed="false">
      <c r="D3082" s="51" t="n">
        <v>47012</v>
      </c>
      <c r="E3082" s="52" t="s">
        <v>7588</v>
      </c>
      <c r="F3082" s="52" t="s">
        <v>7629</v>
      </c>
      <c r="G3082" s="52" t="s">
        <v>7630</v>
      </c>
    </row>
    <row r="3083" customFormat="false" ht="12.75" hidden="false" customHeight="true" outlineLevel="0" collapsed="false">
      <c r="D3083" s="51" t="n">
        <v>47012</v>
      </c>
      <c r="E3083" s="52" t="s">
        <v>7588</v>
      </c>
      <c r="F3083" s="52" t="s">
        <v>7631</v>
      </c>
      <c r="G3083" s="52" t="s">
        <v>7632</v>
      </c>
    </row>
    <row r="3084" customFormat="false" ht="12.75" hidden="false" customHeight="true" outlineLevel="0" collapsed="false">
      <c r="D3084" s="51" t="n">
        <v>47012</v>
      </c>
      <c r="E3084" s="52" t="s">
        <v>7588</v>
      </c>
      <c r="F3084" s="52" t="s">
        <v>7633</v>
      </c>
      <c r="G3084" s="52" t="s">
        <v>7634</v>
      </c>
    </row>
    <row r="3085" customFormat="false" ht="12.75" hidden="false" customHeight="true" outlineLevel="0" collapsed="false">
      <c r="D3085" s="51" t="n">
        <v>51040</v>
      </c>
      <c r="E3085" s="52" t="s">
        <v>3616</v>
      </c>
      <c r="F3085" s="52" t="s">
        <v>7635</v>
      </c>
      <c r="G3085" s="52" t="s">
        <v>7636</v>
      </c>
    </row>
    <row r="3086" customFormat="false" ht="12.75" hidden="false" customHeight="true" outlineLevel="0" collapsed="false">
      <c r="D3086" s="51" t="n">
        <v>51040</v>
      </c>
      <c r="E3086" s="52" t="s">
        <v>3616</v>
      </c>
      <c r="F3086" s="52" t="s">
        <v>7637</v>
      </c>
      <c r="G3086" s="52" t="s">
        <v>7638</v>
      </c>
    </row>
    <row r="3087" customFormat="false" ht="12.75" hidden="false" customHeight="true" outlineLevel="0" collapsed="false">
      <c r="D3087" s="51" t="n">
        <v>51040</v>
      </c>
      <c r="E3087" s="52" t="s">
        <v>3616</v>
      </c>
      <c r="F3087" s="52" t="s">
        <v>7639</v>
      </c>
      <c r="G3087" s="52" t="s">
        <v>7640</v>
      </c>
    </row>
    <row r="3088" customFormat="false" ht="12.75" hidden="false" customHeight="true" outlineLevel="0" collapsed="false">
      <c r="D3088" s="51" t="n">
        <v>51040</v>
      </c>
      <c r="E3088" s="52" t="s">
        <v>3616</v>
      </c>
      <c r="F3088" s="52" t="s">
        <v>7641</v>
      </c>
      <c r="G3088" s="52" t="s">
        <v>7642</v>
      </c>
    </row>
    <row r="3089" customFormat="false" ht="12.75" hidden="false" customHeight="true" outlineLevel="0" collapsed="false">
      <c r="D3089" s="51" t="n">
        <v>51040</v>
      </c>
      <c r="E3089" s="52" t="s">
        <v>3616</v>
      </c>
      <c r="F3089" s="52" t="s">
        <v>7643</v>
      </c>
      <c r="G3089" s="52" t="s">
        <v>7644</v>
      </c>
    </row>
    <row r="3090" customFormat="false" ht="12.75" hidden="false" customHeight="true" outlineLevel="0" collapsed="false">
      <c r="D3090" s="51" t="n">
        <v>51040</v>
      </c>
      <c r="E3090" s="52" t="s">
        <v>3616</v>
      </c>
      <c r="F3090" s="52" t="s">
        <v>7645</v>
      </c>
      <c r="G3090" s="52" t="s">
        <v>7646</v>
      </c>
    </row>
    <row r="3091" customFormat="false" ht="12.75" hidden="false" customHeight="true" outlineLevel="0" collapsed="false">
      <c r="D3091" s="51" t="n">
        <v>51040</v>
      </c>
      <c r="E3091" s="52" t="s">
        <v>3616</v>
      </c>
      <c r="F3091" s="52" t="s">
        <v>7647</v>
      </c>
      <c r="G3091" s="52" t="s">
        <v>7648</v>
      </c>
    </row>
    <row r="3092" customFormat="false" ht="12.75" hidden="false" customHeight="true" outlineLevel="0" collapsed="false">
      <c r="D3092" s="51" t="n">
        <v>51040</v>
      </c>
      <c r="E3092" s="52" t="s">
        <v>3616</v>
      </c>
      <c r="F3092" s="52" t="s">
        <v>7649</v>
      </c>
      <c r="G3092" s="52" t="s">
        <v>6657</v>
      </c>
    </row>
    <row r="3093" customFormat="false" ht="12.75" hidden="false" customHeight="true" outlineLevel="0" collapsed="false">
      <c r="D3093" s="51" t="n">
        <v>51040</v>
      </c>
      <c r="E3093" s="52" t="s">
        <v>3616</v>
      </c>
      <c r="F3093" s="52" t="s">
        <v>7650</v>
      </c>
      <c r="G3093" s="52" t="s">
        <v>7651</v>
      </c>
    </row>
    <row r="3094" customFormat="false" ht="12.75" hidden="false" customHeight="true" outlineLevel="0" collapsed="false">
      <c r="D3094" s="51" t="n">
        <v>51040</v>
      </c>
      <c r="E3094" s="52" t="s">
        <v>3616</v>
      </c>
      <c r="F3094" s="52" t="s">
        <v>7652</v>
      </c>
      <c r="G3094" s="52" t="s">
        <v>1569</v>
      </c>
    </row>
    <row r="3095" customFormat="false" ht="12.75" hidden="false" customHeight="true" outlineLevel="0" collapsed="false">
      <c r="D3095" s="51" t="n">
        <v>51040</v>
      </c>
      <c r="E3095" s="52" t="s">
        <v>3616</v>
      </c>
      <c r="F3095" s="52" t="s">
        <v>7653</v>
      </c>
      <c r="G3095" s="52" t="s">
        <v>7654</v>
      </c>
    </row>
    <row r="3096" customFormat="false" ht="12.75" hidden="false" customHeight="true" outlineLevel="0" collapsed="false">
      <c r="D3096" s="51" t="n">
        <v>51040</v>
      </c>
      <c r="E3096" s="52" t="s">
        <v>3616</v>
      </c>
      <c r="F3096" s="52" t="s">
        <v>7655</v>
      </c>
      <c r="G3096" s="52" t="s">
        <v>7656</v>
      </c>
    </row>
    <row r="3097" customFormat="false" ht="12.75" hidden="false" customHeight="true" outlineLevel="0" collapsed="false">
      <c r="D3097" s="51" t="n">
        <v>52020</v>
      </c>
      <c r="E3097" s="52" t="s">
        <v>7657</v>
      </c>
      <c r="F3097" s="52" t="s">
        <v>7658</v>
      </c>
      <c r="G3097" s="52" t="s">
        <v>7659</v>
      </c>
    </row>
    <row r="3098" customFormat="false" ht="12.75" hidden="false" customHeight="true" outlineLevel="0" collapsed="false">
      <c r="D3098" s="51" t="n">
        <v>52020</v>
      </c>
      <c r="E3098" s="52" t="s">
        <v>7657</v>
      </c>
      <c r="F3098" s="52" t="s">
        <v>7660</v>
      </c>
      <c r="G3098" s="52" t="s">
        <v>7661</v>
      </c>
    </row>
    <row r="3099" customFormat="false" ht="12.75" hidden="false" customHeight="true" outlineLevel="0" collapsed="false">
      <c r="D3099" s="51" t="n">
        <v>52020</v>
      </c>
      <c r="E3099" s="52" t="s">
        <v>7657</v>
      </c>
      <c r="F3099" s="52" t="s">
        <v>7662</v>
      </c>
      <c r="G3099" s="52" t="s">
        <v>7663</v>
      </c>
    </row>
    <row r="3100" customFormat="false" ht="12.75" hidden="false" customHeight="true" outlineLevel="0" collapsed="false">
      <c r="D3100" s="51" t="n">
        <v>52020</v>
      </c>
      <c r="E3100" s="52" t="s">
        <v>7657</v>
      </c>
      <c r="F3100" s="52" t="s">
        <v>7664</v>
      </c>
      <c r="G3100" s="52" t="s">
        <v>7665</v>
      </c>
    </row>
    <row r="3101" customFormat="false" ht="12.75" hidden="false" customHeight="true" outlineLevel="0" collapsed="false">
      <c r="D3101" s="51" t="n">
        <v>52020</v>
      </c>
      <c r="E3101" s="52" t="s">
        <v>7657</v>
      </c>
      <c r="F3101" s="52" t="s">
        <v>7666</v>
      </c>
      <c r="G3101" s="52" t="s">
        <v>3760</v>
      </c>
    </row>
    <row r="3102" customFormat="false" ht="12.75" hidden="false" customHeight="true" outlineLevel="0" collapsed="false">
      <c r="D3102" s="51" t="n">
        <v>52020</v>
      </c>
      <c r="E3102" s="52" t="s">
        <v>7657</v>
      </c>
      <c r="F3102" s="52" t="s">
        <v>7667</v>
      </c>
      <c r="G3102" s="52" t="s">
        <v>7668</v>
      </c>
    </row>
    <row r="3103" customFormat="false" ht="12.75" hidden="false" customHeight="true" outlineLevel="0" collapsed="false">
      <c r="D3103" s="51" t="n">
        <v>52020</v>
      </c>
      <c r="E3103" s="52" t="s">
        <v>7657</v>
      </c>
      <c r="F3103" s="52" t="s">
        <v>7669</v>
      </c>
      <c r="G3103" s="52" t="s">
        <v>7670</v>
      </c>
    </row>
    <row r="3104" customFormat="false" ht="12.75" hidden="false" customHeight="true" outlineLevel="0" collapsed="false">
      <c r="D3104" s="51" t="n">
        <v>52020</v>
      </c>
      <c r="E3104" s="52" t="s">
        <v>7657</v>
      </c>
      <c r="F3104" s="52" t="s">
        <v>7671</v>
      </c>
      <c r="G3104" s="52" t="s">
        <v>7672</v>
      </c>
    </row>
    <row r="3105" customFormat="false" ht="12.75" hidden="false" customHeight="true" outlineLevel="0" collapsed="false">
      <c r="D3105" s="51" t="n">
        <v>52020</v>
      </c>
      <c r="E3105" s="52" t="s">
        <v>7657</v>
      </c>
      <c r="F3105" s="52" t="s">
        <v>7673</v>
      </c>
      <c r="G3105" s="52" t="s">
        <v>7674</v>
      </c>
    </row>
    <row r="3106" customFormat="false" ht="12.75" hidden="false" customHeight="true" outlineLevel="0" collapsed="false">
      <c r="D3106" s="51" t="n">
        <v>52020</v>
      </c>
      <c r="E3106" s="52" t="s">
        <v>7657</v>
      </c>
      <c r="F3106" s="52" t="s">
        <v>7675</v>
      </c>
      <c r="G3106" s="52" t="s">
        <v>7676</v>
      </c>
    </row>
    <row r="3107" customFormat="false" ht="12.75" hidden="false" customHeight="true" outlineLevel="0" collapsed="false">
      <c r="D3107" s="51" t="n">
        <v>52020</v>
      </c>
      <c r="E3107" s="52" t="s">
        <v>7657</v>
      </c>
      <c r="F3107" s="52" t="s">
        <v>7677</v>
      </c>
      <c r="G3107" s="52" t="s">
        <v>7678</v>
      </c>
    </row>
    <row r="3108" customFormat="false" ht="12.75" hidden="false" customHeight="true" outlineLevel="0" collapsed="false">
      <c r="D3108" s="51" t="n">
        <v>52020</v>
      </c>
      <c r="E3108" s="52" t="s">
        <v>7657</v>
      </c>
      <c r="F3108" s="52" t="s">
        <v>7679</v>
      </c>
      <c r="G3108" s="52" t="s">
        <v>7680</v>
      </c>
    </row>
    <row r="3109" customFormat="false" ht="12.75" hidden="false" customHeight="true" outlineLevel="0" collapsed="false">
      <c r="D3109" s="51" t="n">
        <v>52020</v>
      </c>
      <c r="E3109" s="52" t="s">
        <v>7657</v>
      </c>
      <c r="F3109" s="52" t="s">
        <v>7681</v>
      </c>
      <c r="G3109" s="52" t="s">
        <v>7682</v>
      </c>
    </row>
    <row r="3110" customFormat="false" ht="12.75" hidden="false" customHeight="true" outlineLevel="0" collapsed="false">
      <c r="D3110" s="51" t="n">
        <v>52020</v>
      </c>
      <c r="E3110" s="52" t="s">
        <v>7657</v>
      </c>
      <c r="F3110" s="52" t="s">
        <v>7683</v>
      </c>
      <c r="G3110" s="52" t="s">
        <v>7684</v>
      </c>
    </row>
    <row r="3111" customFormat="false" ht="12.75" hidden="false" customHeight="true" outlineLevel="0" collapsed="false">
      <c r="D3111" s="51" t="n">
        <v>46023</v>
      </c>
      <c r="E3111" s="52" t="s">
        <v>7685</v>
      </c>
      <c r="F3111" s="52" t="s">
        <v>7686</v>
      </c>
      <c r="G3111" s="52" t="s">
        <v>7687</v>
      </c>
    </row>
    <row r="3112" customFormat="false" ht="12.75" hidden="false" customHeight="true" outlineLevel="0" collapsed="false">
      <c r="D3112" s="51" t="n">
        <v>46023</v>
      </c>
      <c r="E3112" s="52" t="s">
        <v>7685</v>
      </c>
      <c r="F3112" s="52" t="s">
        <v>7688</v>
      </c>
      <c r="G3112" s="52" t="s">
        <v>7689</v>
      </c>
    </row>
    <row r="3113" customFormat="false" ht="12.75" hidden="false" customHeight="true" outlineLevel="0" collapsed="false">
      <c r="D3113" s="51" t="n">
        <v>46023</v>
      </c>
      <c r="E3113" s="52" t="s">
        <v>7685</v>
      </c>
      <c r="F3113" s="52" t="s">
        <v>7690</v>
      </c>
      <c r="G3113" s="52" t="s">
        <v>7691</v>
      </c>
    </row>
    <row r="3114" customFormat="false" ht="12.75" hidden="false" customHeight="true" outlineLevel="0" collapsed="false">
      <c r="D3114" s="51" t="n">
        <v>46023</v>
      </c>
      <c r="E3114" s="52" t="s">
        <v>7685</v>
      </c>
      <c r="F3114" s="52" t="s">
        <v>7692</v>
      </c>
      <c r="G3114" s="52" t="s">
        <v>7693</v>
      </c>
    </row>
    <row r="3115" customFormat="false" ht="12.75" hidden="false" customHeight="true" outlineLevel="0" collapsed="false">
      <c r="D3115" s="51" t="n">
        <v>46023</v>
      </c>
      <c r="E3115" s="52" t="s">
        <v>7685</v>
      </c>
      <c r="F3115" s="52" t="s">
        <v>7694</v>
      </c>
      <c r="G3115" s="52" t="s">
        <v>5180</v>
      </c>
    </row>
    <row r="3116" customFormat="false" ht="12.75" hidden="false" customHeight="true" outlineLevel="0" collapsed="false">
      <c r="D3116" s="51" t="n">
        <v>46023</v>
      </c>
      <c r="E3116" s="52" t="s">
        <v>7685</v>
      </c>
      <c r="F3116" s="52" t="s">
        <v>7695</v>
      </c>
      <c r="G3116" s="52" t="s">
        <v>7696</v>
      </c>
    </row>
    <row r="3117" customFormat="false" ht="12.75" hidden="false" customHeight="true" outlineLevel="0" collapsed="false">
      <c r="D3117" s="51" t="n">
        <v>46023</v>
      </c>
      <c r="E3117" s="52" t="s">
        <v>7685</v>
      </c>
      <c r="F3117" s="52" t="s">
        <v>7697</v>
      </c>
      <c r="G3117" s="52" t="s">
        <v>3305</v>
      </c>
    </row>
    <row r="3118" customFormat="false" ht="12.75" hidden="false" customHeight="true" outlineLevel="0" collapsed="false">
      <c r="D3118" s="51" t="n">
        <v>46023</v>
      </c>
      <c r="E3118" s="52" t="s">
        <v>7685</v>
      </c>
      <c r="F3118" s="52" t="s">
        <v>7698</v>
      </c>
      <c r="G3118" s="52" t="s">
        <v>1865</v>
      </c>
    </row>
    <row r="3119" customFormat="false" ht="12.75" hidden="false" customHeight="true" outlineLevel="0" collapsed="false">
      <c r="D3119" s="51" t="n">
        <v>46023</v>
      </c>
      <c r="E3119" s="52" t="s">
        <v>7685</v>
      </c>
      <c r="F3119" s="52" t="s">
        <v>7699</v>
      </c>
      <c r="G3119" s="52" t="s">
        <v>7700</v>
      </c>
    </row>
    <row r="3120" customFormat="false" ht="12.75" hidden="false" customHeight="true" outlineLevel="0" collapsed="false">
      <c r="D3120" s="51" t="n">
        <v>46023</v>
      </c>
      <c r="E3120" s="52" t="s">
        <v>7685</v>
      </c>
      <c r="F3120" s="52" t="s">
        <v>7701</v>
      </c>
      <c r="G3120" s="52" t="s">
        <v>7702</v>
      </c>
    </row>
    <row r="3121" customFormat="false" ht="12.75" hidden="false" customHeight="true" outlineLevel="0" collapsed="false">
      <c r="D3121" s="51" t="n">
        <v>46023</v>
      </c>
      <c r="E3121" s="52" t="s">
        <v>7685</v>
      </c>
      <c r="F3121" s="52" t="s">
        <v>7703</v>
      </c>
      <c r="G3121" s="52" t="s">
        <v>7704</v>
      </c>
    </row>
    <row r="3122" customFormat="false" ht="12.75" hidden="false" customHeight="true" outlineLevel="0" collapsed="false">
      <c r="D3122" s="51" t="n">
        <v>46023</v>
      </c>
      <c r="E3122" s="52" t="s">
        <v>7685</v>
      </c>
      <c r="F3122" s="52" t="s">
        <v>7705</v>
      </c>
      <c r="G3122" s="52" t="s">
        <v>2286</v>
      </c>
    </row>
    <row r="3123" customFormat="false" ht="12.75" hidden="false" customHeight="true" outlineLevel="0" collapsed="false">
      <c r="D3123" s="51" t="n">
        <v>46023</v>
      </c>
      <c r="E3123" s="52" t="s">
        <v>7685</v>
      </c>
      <c r="F3123" s="52" t="s">
        <v>7706</v>
      </c>
      <c r="G3123" s="52" t="s">
        <v>7707</v>
      </c>
    </row>
    <row r="3124" customFormat="false" ht="12.75" hidden="false" customHeight="true" outlineLevel="0" collapsed="false">
      <c r="D3124" s="51" t="n">
        <v>46023</v>
      </c>
      <c r="E3124" s="52" t="s">
        <v>7685</v>
      </c>
      <c r="F3124" s="52" t="s">
        <v>7708</v>
      </c>
      <c r="G3124" s="52" t="s">
        <v>7709</v>
      </c>
    </row>
    <row r="3125" customFormat="false" ht="12.75" hidden="false" customHeight="true" outlineLevel="0" collapsed="false">
      <c r="D3125" s="51" t="n">
        <v>46023</v>
      </c>
      <c r="E3125" s="52" t="s">
        <v>7685</v>
      </c>
      <c r="F3125" s="52" t="s">
        <v>7710</v>
      </c>
      <c r="G3125" s="52" t="s">
        <v>2880</v>
      </c>
    </row>
    <row r="3126" customFormat="false" ht="12.75" hidden="false" customHeight="true" outlineLevel="0" collapsed="false">
      <c r="D3126" s="51" t="n">
        <v>46023</v>
      </c>
      <c r="E3126" s="52" t="s">
        <v>7685</v>
      </c>
      <c r="F3126" s="52" t="s">
        <v>7711</v>
      </c>
      <c r="G3126" s="52" t="s">
        <v>7712</v>
      </c>
    </row>
    <row r="3127" customFormat="false" ht="12.75" hidden="false" customHeight="true" outlineLevel="0" collapsed="false">
      <c r="D3127" s="51" t="n">
        <v>46023</v>
      </c>
      <c r="E3127" s="52" t="s">
        <v>7685</v>
      </c>
      <c r="F3127" s="52" t="s">
        <v>7713</v>
      </c>
      <c r="G3127" s="52" t="s">
        <v>7714</v>
      </c>
    </row>
    <row r="3128" customFormat="false" ht="12.75" hidden="false" customHeight="true" outlineLevel="0" collapsed="false">
      <c r="D3128" s="51" t="n">
        <v>52021</v>
      </c>
      <c r="E3128" s="52" t="s">
        <v>7715</v>
      </c>
      <c r="F3128" s="52" t="s">
        <v>7716</v>
      </c>
      <c r="G3128" s="52" t="s">
        <v>7717</v>
      </c>
    </row>
    <row r="3129" customFormat="false" ht="12.75" hidden="false" customHeight="true" outlineLevel="0" collapsed="false">
      <c r="D3129" s="51" t="n">
        <v>52021</v>
      </c>
      <c r="E3129" s="52" t="s">
        <v>7715</v>
      </c>
      <c r="F3129" s="52" t="s">
        <v>7718</v>
      </c>
      <c r="G3129" s="52" t="s">
        <v>7719</v>
      </c>
    </row>
    <row r="3130" customFormat="false" ht="12.75" hidden="false" customHeight="true" outlineLevel="0" collapsed="false">
      <c r="D3130" s="51" t="n">
        <v>52021</v>
      </c>
      <c r="E3130" s="52" t="s">
        <v>7715</v>
      </c>
      <c r="F3130" s="52" t="s">
        <v>7720</v>
      </c>
      <c r="G3130" s="52" t="s">
        <v>7721</v>
      </c>
    </row>
    <row r="3131" customFormat="false" ht="12.75" hidden="false" customHeight="true" outlineLevel="0" collapsed="false">
      <c r="D3131" s="51" t="n">
        <v>52021</v>
      </c>
      <c r="E3131" s="52" t="s">
        <v>7715</v>
      </c>
      <c r="F3131" s="52" t="s">
        <v>7722</v>
      </c>
      <c r="G3131" s="52" t="s">
        <v>7723</v>
      </c>
    </row>
    <row r="3132" customFormat="false" ht="12.75" hidden="false" customHeight="true" outlineLevel="0" collapsed="false">
      <c r="D3132" s="51" t="n">
        <v>52021</v>
      </c>
      <c r="E3132" s="52" t="s">
        <v>7715</v>
      </c>
      <c r="F3132" s="52" t="s">
        <v>7724</v>
      </c>
      <c r="G3132" s="52" t="s">
        <v>7725</v>
      </c>
    </row>
    <row r="3133" customFormat="false" ht="12.75" hidden="false" customHeight="true" outlineLevel="0" collapsed="false">
      <c r="D3133" s="51" t="n">
        <v>46024</v>
      </c>
      <c r="E3133" s="52" t="s">
        <v>7726</v>
      </c>
      <c r="F3133" s="52" t="s">
        <v>7727</v>
      </c>
      <c r="G3133" s="52" t="s">
        <v>7728</v>
      </c>
    </row>
    <row r="3134" customFormat="false" ht="12.75" hidden="false" customHeight="true" outlineLevel="0" collapsed="false">
      <c r="D3134" s="51" t="n">
        <v>46024</v>
      </c>
      <c r="E3134" s="52" t="s">
        <v>7726</v>
      </c>
      <c r="F3134" s="52" t="s">
        <v>7729</v>
      </c>
      <c r="G3134" s="52" t="s">
        <v>7730</v>
      </c>
    </row>
    <row r="3135" customFormat="false" ht="12.75" hidden="false" customHeight="true" outlineLevel="0" collapsed="false">
      <c r="D3135" s="51" t="n">
        <v>46024</v>
      </c>
      <c r="E3135" s="52" t="s">
        <v>7726</v>
      </c>
      <c r="F3135" s="52" t="s">
        <v>7731</v>
      </c>
      <c r="G3135" s="52" t="s">
        <v>7732</v>
      </c>
    </row>
    <row r="3136" customFormat="false" ht="12.75" hidden="false" customHeight="true" outlineLevel="0" collapsed="false">
      <c r="D3136" s="51" t="n">
        <v>46024</v>
      </c>
      <c r="E3136" s="52" t="s">
        <v>7726</v>
      </c>
      <c r="F3136" s="52" t="s">
        <v>7733</v>
      </c>
      <c r="G3136" s="52" t="s">
        <v>7734</v>
      </c>
    </row>
    <row r="3137" customFormat="false" ht="12.75" hidden="false" customHeight="true" outlineLevel="0" collapsed="false">
      <c r="D3137" s="51" t="n">
        <v>46024</v>
      </c>
      <c r="E3137" s="52" t="s">
        <v>7726</v>
      </c>
      <c r="F3137" s="52" t="s">
        <v>7735</v>
      </c>
      <c r="G3137" s="52" t="s">
        <v>7736</v>
      </c>
    </row>
    <row r="3138" customFormat="false" ht="12.75" hidden="false" customHeight="true" outlineLevel="0" collapsed="false">
      <c r="D3138" s="51" t="n">
        <v>46024</v>
      </c>
      <c r="E3138" s="52" t="s">
        <v>7726</v>
      </c>
      <c r="F3138" s="52" t="s">
        <v>7737</v>
      </c>
      <c r="G3138" s="52" t="s">
        <v>7738</v>
      </c>
    </row>
    <row r="3139" customFormat="false" ht="12.75" hidden="false" customHeight="true" outlineLevel="0" collapsed="false">
      <c r="D3139" s="51" t="n">
        <v>46024</v>
      </c>
      <c r="E3139" s="52" t="s">
        <v>7726</v>
      </c>
      <c r="F3139" s="52" t="s">
        <v>7739</v>
      </c>
      <c r="G3139" s="52" t="s">
        <v>7740</v>
      </c>
    </row>
    <row r="3140" customFormat="false" ht="12.75" hidden="false" customHeight="true" outlineLevel="0" collapsed="false">
      <c r="D3140" s="51" t="n">
        <v>46024</v>
      </c>
      <c r="E3140" s="52" t="s">
        <v>7726</v>
      </c>
      <c r="F3140" s="52" t="s">
        <v>7741</v>
      </c>
      <c r="G3140" s="52" t="s">
        <v>7742</v>
      </c>
    </row>
    <row r="3141" customFormat="false" ht="12.75" hidden="false" customHeight="true" outlineLevel="0" collapsed="false">
      <c r="D3141" s="51" t="n">
        <v>46024</v>
      </c>
      <c r="E3141" s="52" t="s">
        <v>7726</v>
      </c>
      <c r="F3141" s="52" t="s">
        <v>7743</v>
      </c>
      <c r="G3141" s="52" t="s">
        <v>2462</v>
      </c>
    </row>
    <row r="3142" customFormat="false" ht="12.75" hidden="false" customHeight="true" outlineLevel="0" collapsed="false">
      <c r="D3142" s="51" t="n">
        <v>46024</v>
      </c>
      <c r="E3142" s="52" t="s">
        <v>7726</v>
      </c>
      <c r="F3142" s="52" t="s">
        <v>7744</v>
      </c>
      <c r="G3142" s="52" t="s">
        <v>7745</v>
      </c>
    </row>
    <row r="3143" customFormat="false" ht="12.75" hidden="false" customHeight="true" outlineLevel="0" collapsed="false">
      <c r="D3143" s="51" t="n">
        <v>46024</v>
      </c>
      <c r="E3143" s="52" t="s">
        <v>7726</v>
      </c>
      <c r="F3143" s="52" t="s">
        <v>7746</v>
      </c>
      <c r="G3143" s="52" t="s">
        <v>7747</v>
      </c>
    </row>
    <row r="3144" customFormat="false" ht="12.75" hidden="false" customHeight="true" outlineLevel="0" collapsed="false">
      <c r="D3144" s="51" t="n">
        <v>46024</v>
      </c>
      <c r="E3144" s="52" t="s">
        <v>7726</v>
      </c>
      <c r="F3144" s="52" t="s">
        <v>7748</v>
      </c>
      <c r="G3144" s="52" t="s">
        <v>7749</v>
      </c>
    </row>
    <row r="3145" customFormat="false" ht="12.75" hidden="false" customHeight="true" outlineLevel="0" collapsed="false">
      <c r="D3145" s="51" t="n">
        <v>46024</v>
      </c>
      <c r="E3145" s="52" t="s">
        <v>7726</v>
      </c>
      <c r="F3145" s="52" t="s">
        <v>7750</v>
      </c>
      <c r="G3145" s="52" t="s">
        <v>7751</v>
      </c>
    </row>
    <row r="3146" customFormat="false" ht="12.75" hidden="false" customHeight="true" outlineLevel="0" collapsed="false">
      <c r="D3146" s="51" t="n">
        <v>46024</v>
      </c>
      <c r="E3146" s="52" t="s">
        <v>7726</v>
      </c>
      <c r="F3146" s="52" t="s">
        <v>7752</v>
      </c>
      <c r="G3146" s="52" t="s">
        <v>7753</v>
      </c>
    </row>
    <row r="3147" customFormat="false" ht="12.75" hidden="false" customHeight="true" outlineLevel="0" collapsed="false">
      <c r="D3147" s="51" t="n">
        <v>46024</v>
      </c>
      <c r="E3147" s="52" t="s">
        <v>7726</v>
      </c>
      <c r="F3147" s="52" t="s">
        <v>7754</v>
      </c>
      <c r="G3147" s="52" t="s">
        <v>7755</v>
      </c>
    </row>
    <row r="3148" customFormat="false" ht="12.75" hidden="false" customHeight="true" outlineLevel="0" collapsed="false">
      <c r="D3148" s="51" t="n">
        <v>46024</v>
      </c>
      <c r="E3148" s="52" t="s">
        <v>7726</v>
      </c>
      <c r="F3148" s="52" t="s">
        <v>7756</v>
      </c>
      <c r="G3148" s="52" t="s">
        <v>7757</v>
      </c>
    </row>
    <row r="3149" customFormat="false" ht="12.75" hidden="false" customHeight="true" outlineLevel="0" collapsed="false">
      <c r="D3149" s="51" t="n">
        <v>46024</v>
      </c>
      <c r="E3149" s="52" t="s">
        <v>7726</v>
      </c>
      <c r="F3149" s="52" t="s">
        <v>7758</v>
      </c>
      <c r="G3149" s="52" t="s">
        <v>7759</v>
      </c>
    </row>
    <row r="3150" customFormat="false" ht="12.75" hidden="false" customHeight="true" outlineLevel="0" collapsed="false">
      <c r="D3150" s="51" t="n">
        <v>46024</v>
      </c>
      <c r="E3150" s="52" t="s">
        <v>7726</v>
      </c>
      <c r="F3150" s="52" t="s">
        <v>7760</v>
      </c>
      <c r="G3150" s="52" t="s">
        <v>7761</v>
      </c>
    </row>
    <row r="3151" customFormat="false" ht="12.75" hidden="false" customHeight="true" outlineLevel="0" collapsed="false">
      <c r="D3151" s="51" t="n">
        <v>46024</v>
      </c>
      <c r="E3151" s="52" t="s">
        <v>7726</v>
      </c>
      <c r="F3151" s="52" t="s">
        <v>7762</v>
      </c>
      <c r="G3151" s="52" t="s">
        <v>7763</v>
      </c>
    </row>
    <row r="3152" customFormat="false" ht="12.75" hidden="false" customHeight="true" outlineLevel="0" collapsed="false">
      <c r="D3152" s="51" t="n">
        <v>46024</v>
      </c>
      <c r="E3152" s="52" t="s">
        <v>7726</v>
      </c>
      <c r="F3152" s="52" t="s">
        <v>7764</v>
      </c>
      <c r="G3152" s="52" t="s">
        <v>7765</v>
      </c>
    </row>
    <row r="3153" customFormat="false" ht="12.75" hidden="false" customHeight="true" outlineLevel="0" collapsed="false">
      <c r="D3153" s="51" t="n">
        <v>46024</v>
      </c>
      <c r="E3153" s="52" t="s">
        <v>7726</v>
      </c>
      <c r="F3153" s="52" t="s">
        <v>7766</v>
      </c>
      <c r="G3153" s="52" t="s">
        <v>7767</v>
      </c>
    </row>
    <row r="3154" customFormat="false" ht="12.75" hidden="false" customHeight="true" outlineLevel="0" collapsed="false">
      <c r="D3154" s="51" t="n">
        <v>46024</v>
      </c>
      <c r="E3154" s="52" t="s">
        <v>7726</v>
      </c>
      <c r="F3154" s="52" t="s">
        <v>7768</v>
      </c>
      <c r="G3154" s="52" t="s">
        <v>7769</v>
      </c>
    </row>
    <row r="3155" customFormat="false" ht="12.75" hidden="false" customHeight="true" outlineLevel="0" collapsed="false">
      <c r="D3155" s="51" t="n">
        <v>46024</v>
      </c>
      <c r="E3155" s="52" t="s">
        <v>7726</v>
      </c>
      <c r="F3155" s="52" t="s">
        <v>7770</v>
      </c>
      <c r="G3155" s="52" t="s">
        <v>2986</v>
      </c>
    </row>
    <row r="3156" customFormat="false" ht="12.75" hidden="false" customHeight="true" outlineLevel="0" collapsed="false">
      <c r="D3156" s="51" t="n">
        <v>47013</v>
      </c>
      <c r="E3156" s="52" t="s">
        <v>7771</v>
      </c>
      <c r="F3156" s="52" t="s">
        <v>7772</v>
      </c>
      <c r="G3156" s="52" t="s">
        <v>7773</v>
      </c>
    </row>
    <row r="3157" customFormat="false" ht="12.75" hidden="false" customHeight="true" outlineLevel="0" collapsed="false">
      <c r="D3157" s="51" t="n">
        <v>47013</v>
      </c>
      <c r="E3157" s="52" t="s">
        <v>7771</v>
      </c>
      <c r="F3157" s="52" t="s">
        <v>7774</v>
      </c>
      <c r="G3157" s="52" t="s">
        <v>7775</v>
      </c>
    </row>
    <row r="3158" customFormat="false" ht="12.75" hidden="false" customHeight="true" outlineLevel="0" collapsed="false">
      <c r="D3158" s="51" t="n">
        <v>47013</v>
      </c>
      <c r="E3158" s="52" t="s">
        <v>7771</v>
      </c>
      <c r="F3158" s="52" t="s">
        <v>7776</v>
      </c>
      <c r="G3158" s="52" t="s">
        <v>7777</v>
      </c>
    </row>
    <row r="3159" customFormat="false" ht="12.75" hidden="false" customHeight="true" outlineLevel="0" collapsed="false">
      <c r="D3159" s="51" t="n">
        <v>47013</v>
      </c>
      <c r="E3159" s="52" t="s">
        <v>7771</v>
      </c>
      <c r="F3159" s="52" t="s">
        <v>7778</v>
      </c>
      <c r="G3159" s="52" t="s">
        <v>7779</v>
      </c>
    </row>
    <row r="3160" customFormat="false" ht="12.75" hidden="false" customHeight="true" outlineLevel="0" collapsed="false">
      <c r="D3160" s="51" t="n">
        <v>47013</v>
      </c>
      <c r="E3160" s="52" t="s">
        <v>7771</v>
      </c>
      <c r="F3160" s="52" t="s">
        <v>7780</v>
      </c>
      <c r="G3160" s="52" t="s">
        <v>7781</v>
      </c>
    </row>
    <row r="3161" customFormat="false" ht="12.75" hidden="false" customHeight="true" outlineLevel="0" collapsed="false">
      <c r="D3161" s="51" t="n">
        <v>47013</v>
      </c>
      <c r="E3161" s="52" t="s">
        <v>7771</v>
      </c>
      <c r="F3161" s="52" t="s">
        <v>7782</v>
      </c>
      <c r="G3161" s="52" t="s">
        <v>7783</v>
      </c>
    </row>
    <row r="3162" customFormat="false" ht="12.75" hidden="false" customHeight="true" outlineLevel="0" collapsed="false">
      <c r="D3162" s="51" t="n">
        <v>46025</v>
      </c>
      <c r="E3162" s="52" t="s">
        <v>7784</v>
      </c>
      <c r="F3162" s="52" t="s">
        <v>7785</v>
      </c>
      <c r="G3162" s="52" t="s">
        <v>7786</v>
      </c>
    </row>
    <row r="3163" customFormat="false" ht="12.75" hidden="false" customHeight="true" outlineLevel="0" collapsed="false">
      <c r="D3163" s="51" t="n">
        <v>46025</v>
      </c>
      <c r="E3163" s="52" t="s">
        <v>7784</v>
      </c>
      <c r="F3163" s="52" t="s">
        <v>7787</v>
      </c>
      <c r="G3163" s="52" t="s">
        <v>7788</v>
      </c>
    </row>
    <row r="3164" customFormat="false" ht="12.75" hidden="false" customHeight="true" outlineLevel="0" collapsed="false">
      <c r="D3164" s="51" t="n">
        <v>46025</v>
      </c>
      <c r="E3164" s="52" t="s">
        <v>7784</v>
      </c>
      <c r="F3164" s="52" t="s">
        <v>7789</v>
      </c>
      <c r="G3164" s="52" t="s">
        <v>7790</v>
      </c>
    </row>
    <row r="3165" customFormat="false" ht="12.75" hidden="false" customHeight="true" outlineLevel="0" collapsed="false">
      <c r="D3165" s="51" t="n">
        <v>46025</v>
      </c>
      <c r="E3165" s="52" t="s">
        <v>7784</v>
      </c>
      <c r="F3165" s="52" t="s">
        <v>7791</v>
      </c>
      <c r="G3165" s="52" t="s">
        <v>7792</v>
      </c>
    </row>
    <row r="3166" customFormat="false" ht="12.75" hidden="false" customHeight="true" outlineLevel="0" collapsed="false">
      <c r="D3166" s="51" t="n">
        <v>46025</v>
      </c>
      <c r="E3166" s="52" t="s">
        <v>7784</v>
      </c>
      <c r="F3166" s="52" t="s">
        <v>7793</v>
      </c>
      <c r="G3166" s="52" t="s">
        <v>7794</v>
      </c>
    </row>
    <row r="3167" customFormat="false" ht="12.75" hidden="false" customHeight="true" outlineLevel="0" collapsed="false">
      <c r="D3167" s="51" t="n">
        <v>46025</v>
      </c>
      <c r="E3167" s="52" t="s">
        <v>7784</v>
      </c>
      <c r="F3167" s="52" t="s">
        <v>7795</v>
      </c>
      <c r="G3167" s="52" t="s">
        <v>7796</v>
      </c>
    </row>
    <row r="3168" customFormat="false" ht="12.75" hidden="false" customHeight="true" outlineLevel="0" collapsed="false">
      <c r="D3168" s="51" t="n">
        <v>51030</v>
      </c>
      <c r="E3168" s="52" t="s">
        <v>7797</v>
      </c>
      <c r="F3168" s="52" t="s">
        <v>7798</v>
      </c>
      <c r="G3168" s="52" t="s">
        <v>7799</v>
      </c>
    </row>
    <row r="3169" customFormat="false" ht="12.75" hidden="false" customHeight="true" outlineLevel="0" collapsed="false">
      <c r="D3169" s="51" t="n">
        <v>51030</v>
      </c>
      <c r="E3169" s="52" t="s">
        <v>7797</v>
      </c>
      <c r="F3169" s="52" t="s">
        <v>7800</v>
      </c>
      <c r="G3169" s="52" t="s">
        <v>7801</v>
      </c>
    </row>
    <row r="3170" customFormat="false" ht="12.75" hidden="false" customHeight="true" outlineLevel="0" collapsed="false">
      <c r="D3170" s="51" t="n">
        <v>51030</v>
      </c>
      <c r="E3170" s="52" t="s">
        <v>7797</v>
      </c>
      <c r="F3170" s="52" t="s">
        <v>7802</v>
      </c>
      <c r="G3170" s="52" t="s">
        <v>7803</v>
      </c>
    </row>
    <row r="3171" customFormat="false" ht="12.75" hidden="false" customHeight="true" outlineLevel="0" collapsed="false">
      <c r="D3171" s="51" t="n">
        <v>51030</v>
      </c>
      <c r="E3171" s="52" t="s">
        <v>7797</v>
      </c>
      <c r="F3171" s="52" t="s">
        <v>7804</v>
      </c>
      <c r="G3171" s="52" t="s">
        <v>7805</v>
      </c>
    </row>
    <row r="3172" customFormat="false" ht="12.75" hidden="false" customHeight="true" outlineLevel="0" collapsed="false">
      <c r="D3172" s="51" t="n">
        <v>51030</v>
      </c>
      <c r="E3172" s="52" t="s">
        <v>7797</v>
      </c>
      <c r="F3172" s="52" t="s">
        <v>7806</v>
      </c>
      <c r="G3172" s="52" t="s">
        <v>7807</v>
      </c>
    </row>
    <row r="3173" customFormat="false" ht="12.75" hidden="false" customHeight="true" outlineLevel="0" collapsed="false">
      <c r="D3173" s="51" t="n">
        <v>51030</v>
      </c>
      <c r="E3173" s="52" t="s">
        <v>7797</v>
      </c>
      <c r="F3173" s="52" t="s">
        <v>7808</v>
      </c>
      <c r="G3173" s="52" t="s">
        <v>7809</v>
      </c>
    </row>
    <row r="3174" customFormat="false" ht="12.75" hidden="false" customHeight="true" outlineLevel="0" collapsed="false">
      <c r="D3174" s="51" t="n">
        <v>51030</v>
      </c>
      <c r="E3174" s="52" t="s">
        <v>7797</v>
      </c>
      <c r="F3174" s="52" t="s">
        <v>7810</v>
      </c>
      <c r="G3174" s="52" t="s">
        <v>7811</v>
      </c>
    </row>
    <row r="3175" customFormat="false" ht="12.75" hidden="false" customHeight="true" outlineLevel="0" collapsed="false">
      <c r="D3175" s="51" t="n">
        <v>51030</v>
      </c>
      <c r="E3175" s="52" t="s">
        <v>7797</v>
      </c>
      <c r="F3175" s="52" t="s">
        <v>7812</v>
      </c>
      <c r="G3175" s="52" t="s">
        <v>7813</v>
      </c>
    </row>
    <row r="3176" customFormat="false" ht="12.75" hidden="false" customHeight="true" outlineLevel="0" collapsed="false">
      <c r="D3176" s="51" t="n">
        <v>51030</v>
      </c>
      <c r="E3176" s="52" t="s">
        <v>7797</v>
      </c>
      <c r="F3176" s="52" t="s">
        <v>7814</v>
      </c>
      <c r="G3176" s="52" t="s">
        <v>7815</v>
      </c>
    </row>
    <row r="3177" customFormat="false" ht="12.75" hidden="false" customHeight="true" outlineLevel="0" collapsed="false">
      <c r="D3177" s="51" t="n">
        <v>51030</v>
      </c>
      <c r="E3177" s="52" t="s">
        <v>7797</v>
      </c>
      <c r="F3177" s="52" t="s">
        <v>7816</v>
      </c>
      <c r="G3177" s="52" t="s">
        <v>7817</v>
      </c>
    </row>
    <row r="3178" customFormat="false" ht="12.75" hidden="false" customHeight="true" outlineLevel="0" collapsed="false">
      <c r="D3178" s="51" t="n">
        <v>51030</v>
      </c>
      <c r="E3178" s="52" t="s">
        <v>7797</v>
      </c>
      <c r="F3178" s="52" t="s">
        <v>7818</v>
      </c>
      <c r="G3178" s="52" t="s">
        <v>7819</v>
      </c>
    </row>
    <row r="3179" customFormat="false" ht="12.75" hidden="false" customHeight="true" outlineLevel="0" collapsed="false">
      <c r="D3179" s="51" t="n">
        <v>51030</v>
      </c>
      <c r="E3179" s="52" t="s">
        <v>7797</v>
      </c>
      <c r="F3179" s="52" t="s">
        <v>7820</v>
      </c>
      <c r="G3179" s="52" t="s">
        <v>7821</v>
      </c>
    </row>
    <row r="3180" customFormat="false" ht="12.75" hidden="false" customHeight="true" outlineLevel="0" collapsed="false">
      <c r="D3180" s="51" t="n">
        <v>51030</v>
      </c>
      <c r="E3180" s="52" t="s">
        <v>7797</v>
      </c>
      <c r="F3180" s="52" t="s">
        <v>7822</v>
      </c>
      <c r="G3180" s="52" t="s">
        <v>2405</v>
      </c>
    </row>
    <row r="3181" customFormat="false" ht="12.75" hidden="false" customHeight="true" outlineLevel="0" collapsed="false">
      <c r="D3181" s="51" t="n">
        <v>51030</v>
      </c>
      <c r="E3181" s="52" t="s">
        <v>7797</v>
      </c>
      <c r="F3181" s="52" t="s">
        <v>7823</v>
      </c>
      <c r="G3181" s="52" t="s">
        <v>7824</v>
      </c>
    </row>
    <row r="3182" customFormat="false" ht="12.75" hidden="false" customHeight="true" outlineLevel="0" collapsed="false">
      <c r="D3182" s="51" t="n">
        <v>51030</v>
      </c>
      <c r="E3182" s="52" t="s">
        <v>7797</v>
      </c>
      <c r="F3182" s="52" t="s">
        <v>7825</v>
      </c>
      <c r="G3182" s="52" t="s">
        <v>7826</v>
      </c>
    </row>
    <row r="3183" customFormat="false" ht="12.75" hidden="false" customHeight="true" outlineLevel="0" collapsed="false">
      <c r="D3183" s="51" t="n">
        <v>51030</v>
      </c>
      <c r="E3183" s="52" t="s">
        <v>7797</v>
      </c>
      <c r="F3183" s="52" t="s">
        <v>7827</v>
      </c>
      <c r="G3183" s="52" t="s">
        <v>7828</v>
      </c>
    </row>
    <row r="3184" customFormat="false" ht="12.75" hidden="false" customHeight="true" outlineLevel="0" collapsed="false">
      <c r="D3184" s="51" t="n">
        <v>51030</v>
      </c>
      <c r="E3184" s="52" t="s">
        <v>7797</v>
      </c>
      <c r="F3184" s="52" t="s">
        <v>7829</v>
      </c>
      <c r="G3184" s="52" t="s">
        <v>7830</v>
      </c>
    </row>
    <row r="3185" customFormat="false" ht="12.75" hidden="false" customHeight="true" outlineLevel="0" collapsed="false">
      <c r="D3185" s="51" t="n">
        <v>51030</v>
      </c>
      <c r="E3185" s="52" t="s">
        <v>7797</v>
      </c>
      <c r="F3185" s="52" t="s">
        <v>7831</v>
      </c>
      <c r="G3185" s="52" t="s">
        <v>7832</v>
      </c>
    </row>
    <row r="3186" customFormat="false" ht="12.75" hidden="false" customHeight="true" outlineLevel="0" collapsed="false">
      <c r="D3186" s="51" t="n">
        <v>51030</v>
      </c>
      <c r="E3186" s="52" t="s">
        <v>7797</v>
      </c>
      <c r="F3186" s="52" t="s">
        <v>7833</v>
      </c>
      <c r="G3186" s="52" t="s">
        <v>7834</v>
      </c>
    </row>
    <row r="3187" customFormat="false" ht="12.75" hidden="false" customHeight="true" outlineLevel="0" collapsed="false">
      <c r="D3187" s="51" t="n">
        <v>49012</v>
      </c>
      <c r="E3187" s="52" t="s">
        <v>7835</v>
      </c>
      <c r="F3187" s="52" t="s">
        <v>7836</v>
      </c>
      <c r="G3187" s="52" t="s">
        <v>7837</v>
      </c>
    </row>
    <row r="3188" customFormat="false" ht="12.75" hidden="false" customHeight="true" outlineLevel="0" collapsed="false">
      <c r="D3188" s="51" t="n">
        <v>49012</v>
      </c>
      <c r="E3188" s="52" t="s">
        <v>7835</v>
      </c>
      <c r="F3188" s="52" t="s">
        <v>7838</v>
      </c>
      <c r="G3188" s="52" t="s">
        <v>7839</v>
      </c>
    </row>
    <row r="3189" customFormat="false" ht="12.75" hidden="false" customHeight="true" outlineLevel="0" collapsed="false">
      <c r="D3189" s="51" t="n">
        <v>49012</v>
      </c>
      <c r="E3189" s="52" t="s">
        <v>7835</v>
      </c>
      <c r="F3189" s="52" t="s">
        <v>7840</v>
      </c>
      <c r="G3189" s="52" t="s">
        <v>7841</v>
      </c>
    </row>
    <row r="3190" customFormat="false" ht="12.75" hidden="false" customHeight="true" outlineLevel="0" collapsed="false">
      <c r="D3190" s="51" t="n">
        <v>49012</v>
      </c>
      <c r="E3190" s="52" t="s">
        <v>7835</v>
      </c>
      <c r="F3190" s="52" t="s">
        <v>7842</v>
      </c>
      <c r="G3190" s="52" t="s">
        <v>7843</v>
      </c>
    </row>
    <row r="3191" customFormat="false" ht="12.75" hidden="false" customHeight="true" outlineLevel="0" collapsed="false">
      <c r="D3191" s="51" t="n">
        <v>49012</v>
      </c>
      <c r="E3191" s="52" t="s">
        <v>7835</v>
      </c>
      <c r="F3191" s="52" t="s">
        <v>7844</v>
      </c>
      <c r="G3191" s="52" t="s">
        <v>7845</v>
      </c>
    </row>
    <row r="3192" customFormat="false" ht="12.75" hidden="false" customHeight="true" outlineLevel="0" collapsed="false">
      <c r="D3192" s="51" t="n">
        <v>49012</v>
      </c>
      <c r="E3192" s="52" t="s">
        <v>7835</v>
      </c>
      <c r="F3192" s="52" t="s">
        <v>7846</v>
      </c>
      <c r="G3192" s="52" t="s">
        <v>7847</v>
      </c>
    </row>
    <row r="3193" customFormat="false" ht="12.75" hidden="false" customHeight="true" outlineLevel="0" collapsed="false">
      <c r="D3193" s="51" t="n">
        <v>49012</v>
      </c>
      <c r="E3193" s="52" t="s">
        <v>7835</v>
      </c>
      <c r="F3193" s="52" t="s">
        <v>7848</v>
      </c>
      <c r="G3193" s="52" t="s">
        <v>7849</v>
      </c>
    </row>
    <row r="3194" customFormat="false" ht="12.75" hidden="false" customHeight="true" outlineLevel="0" collapsed="false">
      <c r="D3194" s="51" t="n">
        <v>49012</v>
      </c>
      <c r="E3194" s="52" t="s">
        <v>7835</v>
      </c>
      <c r="F3194" s="52" t="s">
        <v>7850</v>
      </c>
      <c r="G3194" s="52" t="s">
        <v>7851</v>
      </c>
    </row>
    <row r="3195" customFormat="false" ht="12.75" hidden="false" customHeight="true" outlineLevel="0" collapsed="false">
      <c r="D3195" s="51" t="n">
        <v>49012</v>
      </c>
      <c r="E3195" s="52" t="s">
        <v>7835</v>
      </c>
      <c r="F3195" s="52" t="s">
        <v>7852</v>
      </c>
      <c r="G3195" s="52" t="s">
        <v>7853</v>
      </c>
    </row>
    <row r="3196" customFormat="false" ht="12.75" hidden="false" customHeight="true" outlineLevel="0" collapsed="false">
      <c r="D3196" s="51" t="n">
        <v>49012</v>
      </c>
      <c r="E3196" s="52" t="s">
        <v>7835</v>
      </c>
      <c r="F3196" s="52" t="s">
        <v>7854</v>
      </c>
      <c r="G3196" s="52" t="s">
        <v>7855</v>
      </c>
    </row>
    <row r="3197" customFormat="false" ht="12.75" hidden="false" customHeight="true" outlineLevel="0" collapsed="false">
      <c r="D3197" s="51" t="n">
        <v>49012</v>
      </c>
      <c r="E3197" s="52" t="s">
        <v>7835</v>
      </c>
      <c r="F3197" s="52" t="s">
        <v>7856</v>
      </c>
      <c r="G3197" s="52" t="s">
        <v>7857</v>
      </c>
    </row>
    <row r="3198" customFormat="false" ht="12.75" hidden="false" customHeight="true" outlineLevel="0" collapsed="false">
      <c r="D3198" s="51" t="n">
        <v>49012</v>
      </c>
      <c r="E3198" s="52" t="s">
        <v>7835</v>
      </c>
      <c r="F3198" s="52" t="s">
        <v>7858</v>
      </c>
      <c r="G3198" s="52" t="s">
        <v>7859</v>
      </c>
    </row>
    <row r="3199" customFormat="false" ht="12.75" hidden="false" customHeight="true" outlineLevel="0" collapsed="false">
      <c r="D3199" s="51" t="n">
        <v>49012</v>
      </c>
      <c r="E3199" s="52" t="s">
        <v>7835</v>
      </c>
      <c r="F3199" s="52" t="s">
        <v>7860</v>
      </c>
      <c r="G3199" s="52" t="s">
        <v>7861</v>
      </c>
    </row>
    <row r="3200" customFormat="false" ht="12.75" hidden="false" customHeight="true" outlineLevel="0" collapsed="false">
      <c r="D3200" s="51" t="n">
        <v>49012</v>
      </c>
      <c r="E3200" s="52" t="s">
        <v>7835</v>
      </c>
      <c r="F3200" s="52" t="s">
        <v>7862</v>
      </c>
      <c r="G3200" s="52" t="s">
        <v>7863</v>
      </c>
    </row>
    <row r="3201" customFormat="false" ht="12.75" hidden="false" customHeight="true" outlineLevel="0" collapsed="false">
      <c r="D3201" s="51" t="n">
        <v>49012</v>
      </c>
      <c r="E3201" s="52" t="s">
        <v>7835</v>
      </c>
      <c r="F3201" s="52" t="s">
        <v>7864</v>
      </c>
      <c r="G3201" s="52" t="s">
        <v>7865</v>
      </c>
    </row>
    <row r="3202" customFormat="false" ht="12.75" hidden="false" customHeight="true" outlineLevel="0" collapsed="false">
      <c r="D3202" s="51" t="n">
        <v>49012</v>
      </c>
      <c r="E3202" s="52" t="s">
        <v>7835</v>
      </c>
      <c r="F3202" s="52" t="s">
        <v>7866</v>
      </c>
      <c r="G3202" s="52" t="s">
        <v>7867</v>
      </c>
    </row>
    <row r="3203" customFormat="false" ht="12.75" hidden="false" customHeight="true" outlineLevel="0" collapsed="false">
      <c r="D3203" s="51" t="n">
        <v>49012</v>
      </c>
      <c r="E3203" s="52" t="s">
        <v>7835</v>
      </c>
      <c r="F3203" s="52" t="s">
        <v>7868</v>
      </c>
      <c r="G3203" s="52" t="s">
        <v>2712</v>
      </c>
    </row>
    <row r="3204" customFormat="false" ht="12.75" hidden="false" customHeight="true" outlineLevel="0" collapsed="false">
      <c r="D3204" s="51" t="n">
        <v>49012</v>
      </c>
      <c r="E3204" s="52" t="s">
        <v>7835</v>
      </c>
      <c r="F3204" s="52" t="s">
        <v>7869</v>
      </c>
      <c r="G3204" s="52" t="s">
        <v>2638</v>
      </c>
    </row>
    <row r="3205" customFormat="false" ht="12.75" hidden="false" customHeight="true" outlineLevel="0" collapsed="false">
      <c r="D3205" s="51" t="n">
        <v>49012</v>
      </c>
      <c r="E3205" s="52" t="s">
        <v>7835</v>
      </c>
      <c r="F3205" s="52" t="s">
        <v>7870</v>
      </c>
      <c r="G3205" s="52" t="s">
        <v>7871</v>
      </c>
    </row>
    <row r="3206" customFormat="false" ht="12.75" hidden="false" customHeight="true" outlineLevel="0" collapsed="false">
      <c r="D3206" s="51" t="n">
        <v>49012</v>
      </c>
      <c r="E3206" s="52" t="s">
        <v>7835</v>
      </c>
      <c r="F3206" s="52" t="s">
        <v>7872</v>
      </c>
      <c r="G3206" s="52" t="s">
        <v>7873</v>
      </c>
    </row>
    <row r="3207" customFormat="false" ht="12.75" hidden="false" customHeight="true" outlineLevel="0" collapsed="false">
      <c r="D3207" s="51" t="n">
        <v>49012</v>
      </c>
      <c r="E3207" s="52" t="s">
        <v>7835</v>
      </c>
      <c r="F3207" s="52" t="s">
        <v>7874</v>
      </c>
      <c r="G3207" s="52" t="s">
        <v>7875</v>
      </c>
    </row>
    <row r="3208" customFormat="false" ht="12.75" hidden="false" customHeight="true" outlineLevel="0" collapsed="false">
      <c r="D3208" s="51" t="n">
        <v>49012</v>
      </c>
      <c r="E3208" s="52" t="s">
        <v>7835</v>
      </c>
      <c r="F3208" s="52" t="s">
        <v>7876</v>
      </c>
      <c r="G3208" s="52" t="s">
        <v>7877</v>
      </c>
    </row>
    <row r="3209" customFormat="false" ht="12.75" hidden="false" customHeight="true" outlineLevel="0" collapsed="false">
      <c r="D3209" s="51" t="n">
        <v>49012</v>
      </c>
      <c r="E3209" s="52" t="s">
        <v>7835</v>
      </c>
      <c r="F3209" s="52" t="s">
        <v>7878</v>
      </c>
      <c r="G3209" s="52" t="s">
        <v>7879</v>
      </c>
    </row>
    <row r="3210" customFormat="false" ht="12.75" hidden="false" customHeight="true" outlineLevel="0" collapsed="false">
      <c r="D3210" s="51" t="n">
        <v>49012</v>
      </c>
      <c r="E3210" s="52" t="s">
        <v>7835</v>
      </c>
      <c r="F3210" s="52" t="s">
        <v>7880</v>
      </c>
      <c r="G3210" s="52" t="s">
        <v>7881</v>
      </c>
    </row>
    <row r="3211" customFormat="false" ht="12.75" hidden="false" customHeight="true" outlineLevel="0" collapsed="false">
      <c r="D3211" s="51" t="n">
        <v>49012</v>
      </c>
      <c r="E3211" s="52" t="s">
        <v>7835</v>
      </c>
      <c r="F3211" s="52" t="s">
        <v>7882</v>
      </c>
      <c r="G3211" s="52" t="s">
        <v>7883</v>
      </c>
    </row>
    <row r="3212" customFormat="false" ht="12.75" hidden="false" customHeight="true" outlineLevel="0" collapsed="false">
      <c r="D3212" s="51" t="n">
        <v>50026</v>
      </c>
      <c r="E3212" s="52" t="s">
        <v>7884</v>
      </c>
      <c r="F3212" s="52" t="s">
        <v>7885</v>
      </c>
      <c r="G3212" s="52" t="s">
        <v>7886</v>
      </c>
    </row>
    <row r="3213" customFormat="false" ht="12.75" hidden="false" customHeight="true" outlineLevel="0" collapsed="false">
      <c r="D3213" s="51" t="n">
        <v>50026</v>
      </c>
      <c r="E3213" s="52" t="s">
        <v>7884</v>
      </c>
      <c r="F3213" s="52" t="s">
        <v>7887</v>
      </c>
      <c r="G3213" s="52" t="s">
        <v>7888</v>
      </c>
    </row>
    <row r="3214" customFormat="false" ht="12.75" hidden="false" customHeight="true" outlineLevel="0" collapsed="false">
      <c r="D3214" s="51" t="n">
        <v>50026</v>
      </c>
      <c r="E3214" s="52" t="s">
        <v>7884</v>
      </c>
      <c r="F3214" s="52" t="s">
        <v>7889</v>
      </c>
      <c r="G3214" s="52" t="s">
        <v>7890</v>
      </c>
    </row>
    <row r="3215" customFormat="false" ht="12.75" hidden="false" customHeight="true" outlineLevel="0" collapsed="false">
      <c r="D3215" s="51" t="n">
        <v>50026</v>
      </c>
      <c r="E3215" s="52" t="s">
        <v>7884</v>
      </c>
      <c r="F3215" s="52" t="s">
        <v>7891</v>
      </c>
      <c r="G3215" s="52" t="s">
        <v>7892</v>
      </c>
    </row>
    <row r="3216" customFormat="false" ht="12.75" hidden="false" customHeight="true" outlineLevel="0" collapsed="false">
      <c r="D3216" s="51" t="n">
        <v>50026</v>
      </c>
      <c r="E3216" s="52" t="s">
        <v>7884</v>
      </c>
      <c r="F3216" s="52" t="s">
        <v>7893</v>
      </c>
      <c r="G3216" s="52" t="s">
        <v>7894</v>
      </c>
    </row>
    <row r="3217" customFormat="false" ht="12.75" hidden="false" customHeight="true" outlineLevel="0" collapsed="false">
      <c r="D3217" s="51" t="n">
        <v>50026</v>
      </c>
      <c r="E3217" s="52" t="s">
        <v>7884</v>
      </c>
      <c r="F3217" s="52" t="s">
        <v>7895</v>
      </c>
      <c r="G3217" s="52" t="s">
        <v>7896</v>
      </c>
    </row>
    <row r="3218" customFormat="false" ht="12.75" hidden="false" customHeight="true" outlineLevel="0" collapsed="false">
      <c r="D3218" s="51" t="n">
        <v>50026</v>
      </c>
      <c r="E3218" s="52" t="s">
        <v>7884</v>
      </c>
      <c r="F3218" s="52" t="s">
        <v>7897</v>
      </c>
      <c r="G3218" s="52" t="s">
        <v>7898</v>
      </c>
    </row>
    <row r="3219" customFormat="false" ht="12.75" hidden="false" customHeight="true" outlineLevel="0" collapsed="false">
      <c r="D3219" s="51" t="n">
        <v>50026</v>
      </c>
      <c r="E3219" s="52" t="s">
        <v>7884</v>
      </c>
      <c r="F3219" s="52" t="s">
        <v>7899</v>
      </c>
      <c r="G3219" s="52" t="s">
        <v>7900</v>
      </c>
    </row>
    <row r="3220" customFormat="false" ht="12.75" hidden="false" customHeight="true" outlineLevel="0" collapsed="false">
      <c r="D3220" s="51" t="n">
        <v>50026</v>
      </c>
      <c r="E3220" s="52" t="s">
        <v>7884</v>
      </c>
      <c r="F3220" s="52" t="s">
        <v>7901</v>
      </c>
      <c r="G3220" s="52" t="s">
        <v>7902</v>
      </c>
    </row>
    <row r="3221" customFormat="false" ht="12.75" hidden="false" customHeight="true" outlineLevel="0" collapsed="false">
      <c r="D3221" s="51" t="n">
        <v>50026</v>
      </c>
      <c r="E3221" s="52" t="s">
        <v>7884</v>
      </c>
      <c r="F3221" s="52" t="s">
        <v>7903</v>
      </c>
      <c r="G3221" s="52" t="s">
        <v>7904</v>
      </c>
    </row>
    <row r="3222" customFormat="false" ht="12.75" hidden="false" customHeight="true" outlineLevel="0" collapsed="false">
      <c r="D3222" s="51" t="n">
        <v>50026</v>
      </c>
      <c r="E3222" s="52" t="s">
        <v>7884</v>
      </c>
      <c r="F3222" s="52" t="s">
        <v>7905</v>
      </c>
      <c r="G3222" s="52" t="s">
        <v>7906</v>
      </c>
    </row>
    <row r="3223" customFormat="false" ht="12.75" hidden="false" customHeight="true" outlineLevel="0" collapsed="false">
      <c r="D3223" s="51" t="n">
        <v>50026</v>
      </c>
      <c r="E3223" s="52" t="s">
        <v>7884</v>
      </c>
      <c r="F3223" s="52" t="s">
        <v>7907</v>
      </c>
      <c r="G3223" s="52" t="s">
        <v>7908</v>
      </c>
    </row>
    <row r="3224" customFormat="false" ht="12.75" hidden="false" customHeight="true" outlineLevel="0" collapsed="false">
      <c r="D3224" s="51" t="n">
        <v>50026</v>
      </c>
      <c r="E3224" s="52" t="s">
        <v>7884</v>
      </c>
      <c r="F3224" s="52" t="s">
        <v>7909</v>
      </c>
      <c r="G3224" s="52" t="s">
        <v>7910</v>
      </c>
    </row>
    <row r="3225" customFormat="false" ht="12.75" hidden="false" customHeight="true" outlineLevel="0" collapsed="false">
      <c r="D3225" s="51" t="n">
        <v>50026</v>
      </c>
      <c r="E3225" s="52" t="s">
        <v>7884</v>
      </c>
      <c r="F3225" s="52" t="s">
        <v>7911</v>
      </c>
      <c r="G3225" s="52" t="s">
        <v>7912</v>
      </c>
    </row>
    <row r="3226" customFormat="false" ht="12.75" hidden="false" customHeight="true" outlineLevel="0" collapsed="false">
      <c r="D3226" s="51" t="n">
        <v>50026</v>
      </c>
      <c r="E3226" s="52" t="s">
        <v>7884</v>
      </c>
      <c r="F3226" s="52" t="s">
        <v>7913</v>
      </c>
      <c r="G3226" s="52" t="s">
        <v>7914</v>
      </c>
    </row>
    <row r="3227" customFormat="false" ht="12.75" hidden="false" customHeight="true" outlineLevel="0" collapsed="false">
      <c r="D3227" s="51" t="n">
        <v>50026</v>
      </c>
      <c r="E3227" s="52" t="s">
        <v>7884</v>
      </c>
      <c r="F3227" s="52" t="s">
        <v>7915</v>
      </c>
      <c r="G3227" s="52" t="s">
        <v>7916</v>
      </c>
    </row>
    <row r="3228" customFormat="false" ht="12.75" hidden="false" customHeight="true" outlineLevel="0" collapsed="false">
      <c r="D3228" s="51" t="n">
        <v>50026</v>
      </c>
      <c r="E3228" s="52" t="s">
        <v>7884</v>
      </c>
      <c r="F3228" s="52" t="s">
        <v>7917</v>
      </c>
      <c r="G3228" s="52" t="s">
        <v>7918</v>
      </c>
    </row>
    <row r="3229" customFormat="false" ht="12.75" hidden="false" customHeight="true" outlineLevel="0" collapsed="false">
      <c r="D3229" s="51" t="n">
        <v>50026</v>
      </c>
      <c r="E3229" s="52" t="s">
        <v>7884</v>
      </c>
      <c r="F3229" s="52" t="s">
        <v>7919</v>
      </c>
      <c r="G3229" s="52" t="s">
        <v>7920</v>
      </c>
    </row>
    <row r="3230" customFormat="false" ht="12.75" hidden="false" customHeight="true" outlineLevel="0" collapsed="false">
      <c r="D3230" s="51" t="n">
        <v>50026</v>
      </c>
      <c r="E3230" s="52" t="s">
        <v>7884</v>
      </c>
      <c r="F3230" s="52" t="s">
        <v>7921</v>
      </c>
      <c r="G3230" s="52" t="s">
        <v>7922</v>
      </c>
    </row>
    <row r="3231" customFormat="false" ht="12.75" hidden="false" customHeight="true" outlineLevel="0" collapsed="false">
      <c r="D3231" s="51" t="n">
        <v>50026</v>
      </c>
      <c r="E3231" s="52" t="s">
        <v>7884</v>
      </c>
      <c r="F3231" s="52" t="s">
        <v>7923</v>
      </c>
      <c r="G3231" s="52" t="s">
        <v>4549</v>
      </c>
    </row>
    <row r="3232" customFormat="false" ht="12.75" hidden="false" customHeight="true" outlineLevel="0" collapsed="false">
      <c r="D3232" s="51" t="n">
        <v>47014</v>
      </c>
      <c r="E3232" s="52" t="s">
        <v>7924</v>
      </c>
      <c r="F3232" s="52" t="s">
        <v>7925</v>
      </c>
      <c r="G3232" s="52" t="s">
        <v>7926</v>
      </c>
    </row>
    <row r="3233" customFormat="false" ht="12.75" hidden="false" customHeight="true" outlineLevel="0" collapsed="false">
      <c r="D3233" s="51" t="n">
        <v>47014</v>
      </c>
      <c r="E3233" s="52" t="s">
        <v>7924</v>
      </c>
      <c r="F3233" s="52" t="s">
        <v>7927</v>
      </c>
      <c r="G3233" s="52" t="s">
        <v>7928</v>
      </c>
    </row>
    <row r="3234" customFormat="false" ht="12.75" hidden="false" customHeight="true" outlineLevel="0" collapsed="false">
      <c r="D3234" s="51" t="n">
        <v>47014</v>
      </c>
      <c r="E3234" s="52" t="s">
        <v>7924</v>
      </c>
      <c r="F3234" s="52" t="s">
        <v>7929</v>
      </c>
      <c r="G3234" s="52" t="s">
        <v>7930</v>
      </c>
    </row>
    <row r="3235" customFormat="false" ht="12.75" hidden="false" customHeight="true" outlineLevel="0" collapsed="false">
      <c r="D3235" s="51" t="n">
        <v>47014</v>
      </c>
      <c r="E3235" s="52" t="s">
        <v>7924</v>
      </c>
      <c r="F3235" s="52" t="s">
        <v>7931</v>
      </c>
      <c r="G3235" s="52" t="s">
        <v>7932</v>
      </c>
    </row>
    <row r="3236" customFormat="false" ht="12.75" hidden="false" customHeight="true" outlineLevel="0" collapsed="false">
      <c r="D3236" s="51" t="n">
        <v>47014</v>
      </c>
      <c r="E3236" s="52" t="s">
        <v>7924</v>
      </c>
      <c r="F3236" s="52" t="s">
        <v>7933</v>
      </c>
      <c r="G3236" s="52" t="s">
        <v>7934</v>
      </c>
    </row>
    <row r="3237" customFormat="false" ht="12.75" hidden="false" customHeight="true" outlineLevel="0" collapsed="false">
      <c r="D3237" s="51" t="n">
        <v>47014</v>
      </c>
      <c r="E3237" s="52" t="s">
        <v>7924</v>
      </c>
      <c r="F3237" s="52" t="s">
        <v>7935</v>
      </c>
      <c r="G3237" s="52" t="s">
        <v>3974</v>
      </c>
    </row>
    <row r="3238" customFormat="false" ht="12.75" hidden="false" customHeight="true" outlineLevel="0" collapsed="false">
      <c r="D3238" s="51" t="n">
        <v>47014</v>
      </c>
      <c r="E3238" s="52" t="s">
        <v>7924</v>
      </c>
      <c r="F3238" s="52" t="s">
        <v>7936</v>
      </c>
      <c r="G3238" s="52" t="s">
        <v>7937</v>
      </c>
    </row>
    <row r="3239" customFormat="false" ht="12.75" hidden="false" customHeight="true" outlineLevel="0" collapsed="false">
      <c r="D3239" s="51" t="n">
        <v>47014</v>
      </c>
      <c r="E3239" s="52" t="s">
        <v>7924</v>
      </c>
      <c r="F3239" s="52" t="s">
        <v>7938</v>
      </c>
      <c r="G3239" s="52" t="s">
        <v>7939</v>
      </c>
    </row>
    <row r="3240" customFormat="false" ht="12.75" hidden="false" customHeight="true" outlineLevel="0" collapsed="false">
      <c r="D3240" s="51" t="n">
        <v>47014</v>
      </c>
      <c r="E3240" s="52" t="s">
        <v>7924</v>
      </c>
      <c r="F3240" s="52" t="s">
        <v>7940</v>
      </c>
      <c r="G3240" s="52" t="s">
        <v>7941</v>
      </c>
    </row>
    <row r="3241" customFormat="false" ht="12.75" hidden="false" customHeight="true" outlineLevel="0" collapsed="false">
      <c r="D3241" s="51" t="n">
        <v>47014</v>
      </c>
      <c r="E3241" s="52" t="s">
        <v>7924</v>
      </c>
      <c r="F3241" s="52" t="s">
        <v>7942</v>
      </c>
      <c r="G3241" s="52" t="s">
        <v>7943</v>
      </c>
    </row>
    <row r="3242" customFormat="false" ht="12.75" hidden="false" customHeight="true" outlineLevel="0" collapsed="false">
      <c r="D3242" s="51" t="n">
        <v>47014</v>
      </c>
      <c r="E3242" s="52" t="s">
        <v>7924</v>
      </c>
      <c r="F3242" s="52" t="s">
        <v>7944</v>
      </c>
      <c r="G3242" s="52" t="s">
        <v>7945</v>
      </c>
    </row>
    <row r="3243" customFormat="false" ht="12.75" hidden="false" customHeight="true" outlineLevel="0" collapsed="false">
      <c r="D3243" s="51" t="n">
        <v>47014</v>
      </c>
      <c r="E3243" s="52" t="s">
        <v>7924</v>
      </c>
      <c r="F3243" s="52" t="s">
        <v>7946</v>
      </c>
      <c r="G3243" s="52" t="s">
        <v>7947</v>
      </c>
    </row>
    <row r="3244" customFormat="false" ht="12.75" hidden="false" customHeight="true" outlineLevel="0" collapsed="false">
      <c r="D3244" s="51" t="n">
        <v>47014</v>
      </c>
      <c r="E3244" s="52" t="s">
        <v>7924</v>
      </c>
      <c r="F3244" s="52" t="s">
        <v>7948</v>
      </c>
      <c r="G3244" s="52" t="s">
        <v>7949</v>
      </c>
    </row>
    <row r="3245" customFormat="false" ht="12.75" hidden="false" customHeight="true" outlineLevel="0" collapsed="false">
      <c r="D3245" s="51" t="n">
        <v>47014</v>
      </c>
      <c r="E3245" s="52" t="s">
        <v>7924</v>
      </c>
      <c r="F3245" s="52" t="s">
        <v>7950</v>
      </c>
      <c r="G3245" s="52" t="s">
        <v>7951</v>
      </c>
    </row>
    <row r="3246" customFormat="false" ht="12.75" hidden="false" customHeight="true" outlineLevel="0" collapsed="false">
      <c r="D3246" s="51" t="n">
        <v>47014</v>
      </c>
      <c r="E3246" s="52" t="s">
        <v>7924</v>
      </c>
      <c r="F3246" s="52" t="s">
        <v>7952</v>
      </c>
      <c r="G3246" s="52" t="s">
        <v>7953</v>
      </c>
    </row>
    <row r="3247" customFormat="false" ht="12.75" hidden="false" customHeight="true" outlineLevel="0" collapsed="false">
      <c r="D3247" s="51" t="n">
        <v>47014</v>
      </c>
      <c r="E3247" s="52" t="s">
        <v>7924</v>
      </c>
      <c r="F3247" s="52" t="s">
        <v>7954</v>
      </c>
      <c r="G3247" s="52" t="s">
        <v>7955</v>
      </c>
    </row>
    <row r="3248" customFormat="false" ht="12.75" hidden="false" customHeight="true" outlineLevel="0" collapsed="false">
      <c r="D3248" s="51" t="n">
        <v>47014</v>
      </c>
      <c r="E3248" s="52" t="s">
        <v>7924</v>
      </c>
      <c r="F3248" s="52" t="s">
        <v>7956</v>
      </c>
      <c r="G3248" s="52" t="s">
        <v>7957</v>
      </c>
    </row>
    <row r="3249" customFormat="false" ht="12.75" hidden="false" customHeight="true" outlineLevel="0" collapsed="false">
      <c r="D3249" s="51" t="n">
        <v>47014</v>
      </c>
      <c r="E3249" s="52" t="s">
        <v>7924</v>
      </c>
      <c r="F3249" s="52" t="s">
        <v>7958</v>
      </c>
      <c r="G3249" s="52" t="s">
        <v>2092</v>
      </c>
    </row>
    <row r="3250" customFormat="false" ht="12.75" hidden="false" customHeight="true" outlineLevel="0" collapsed="false">
      <c r="D3250" s="51" t="n">
        <v>47014</v>
      </c>
      <c r="E3250" s="52" t="s">
        <v>7924</v>
      </c>
      <c r="F3250" s="52" t="s">
        <v>7959</v>
      </c>
      <c r="G3250" s="52" t="s">
        <v>7960</v>
      </c>
    </row>
    <row r="3251" customFormat="false" ht="12.75" hidden="false" customHeight="true" outlineLevel="0" collapsed="false">
      <c r="D3251" s="51" t="n">
        <v>47014</v>
      </c>
      <c r="E3251" s="52" t="s">
        <v>7924</v>
      </c>
      <c r="F3251" s="52" t="s">
        <v>7961</v>
      </c>
      <c r="G3251" s="52" t="s">
        <v>7962</v>
      </c>
    </row>
    <row r="3252" customFormat="false" ht="12.75" hidden="false" customHeight="true" outlineLevel="0" collapsed="false">
      <c r="D3252" s="51" t="n">
        <v>47014</v>
      </c>
      <c r="E3252" s="52" t="s">
        <v>7924</v>
      </c>
      <c r="F3252" s="52" t="s">
        <v>7963</v>
      </c>
      <c r="G3252" s="52" t="s">
        <v>7964</v>
      </c>
    </row>
    <row r="3253" customFormat="false" ht="12.75" hidden="false" customHeight="true" outlineLevel="0" collapsed="false">
      <c r="D3253" s="51" t="n">
        <v>47014</v>
      </c>
      <c r="E3253" s="52" t="s">
        <v>7924</v>
      </c>
      <c r="F3253" s="52" t="s">
        <v>7965</v>
      </c>
      <c r="G3253" s="52" t="s">
        <v>7966</v>
      </c>
    </row>
    <row r="3254" customFormat="false" ht="12.75" hidden="false" customHeight="true" outlineLevel="0" collapsed="false">
      <c r="D3254" s="51" t="n">
        <v>47014</v>
      </c>
      <c r="E3254" s="52" t="s">
        <v>7924</v>
      </c>
      <c r="F3254" s="52" t="s">
        <v>7967</v>
      </c>
      <c r="G3254" s="52" t="s">
        <v>7968</v>
      </c>
    </row>
    <row r="3255" customFormat="false" ht="12.75" hidden="false" customHeight="true" outlineLevel="0" collapsed="false">
      <c r="D3255" s="51" t="n">
        <v>47014</v>
      </c>
      <c r="E3255" s="52" t="s">
        <v>7924</v>
      </c>
      <c r="F3255" s="52" t="s">
        <v>7969</v>
      </c>
      <c r="G3255" s="52" t="s">
        <v>7970</v>
      </c>
    </row>
    <row r="3256" customFormat="false" ht="12.75" hidden="false" customHeight="true" outlineLevel="0" collapsed="false">
      <c r="D3256" s="51" t="n">
        <v>47014</v>
      </c>
      <c r="E3256" s="52" t="s">
        <v>7924</v>
      </c>
      <c r="F3256" s="52" t="s">
        <v>7971</v>
      </c>
      <c r="G3256" s="52" t="s">
        <v>7972</v>
      </c>
    </row>
    <row r="3257" customFormat="false" ht="12.75" hidden="false" customHeight="true" outlineLevel="0" collapsed="false">
      <c r="D3257" s="51" t="n">
        <v>47014</v>
      </c>
      <c r="E3257" s="52" t="s">
        <v>7924</v>
      </c>
      <c r="F3257" s="52" t="s">
        <v>7973</v>
      </c>
      <c r="G3257" s="52" t="s">
        <v>7974</v>
      </c>
    </row>
    <row r="3258" customFormat="false" ht="12.75" hidden="false" customHeight="true" outlineLevel="0" collapsed="false">
      <c r="D3258" s="51" t="n">
        <v>47014</v>
      </c>
      <c r="E3258" s="52" t="s">
        <v>7924</v>
      </c>
      <c r="F3258" s="52" t="s">
        <v>7975</v>
      </c>
      <c r="G3258" s="52" t="s">
        <v>7976</v>
      </c>
    </row>
    <row r="3259" customFormat="false" ht="12.75" hidden="false" customHeight="true" outlineLevel="0" collapsed="false">
      <c r="D3259" s="51" t="n">
        <v>47014</v>
      </c>
      <c r="E3259" s="52" t="s">
        <v>7924</v>
      </c>
      <c r="F3259" s="52" t="s">
        <v>7977</v>
      </c>
      <c r="G3259" s="52" t="s">
        <v>7978</v>
      </c>
    </row>
    <row r="3260" customFormat="false" ht="12.75" hidden="false" customHeight="true" outlineLevel="0" collapsed="false">
      <c r="D3260" s="51" t="n">
        <v>47014</v>
      </c>
      <c r="E3260" s="52" t="s">
        <v>7924</v>
      </c>
      <c r="F3260" s="52" t="s">
        <v>7979</v>
      </c>
      <c r="G3260" s="52" t="s">
        <v>7980</v>
      </c>
    </row>
    <row r="3261" customFormat="false" ht="12.75" hidden="false" customHeight="true" outlineLevel="0" collapsed="false">
      <c r="D3261" s="51" t="n">
        <v>47014</v>
      </c>
      <c r="E3261" s="52" t="s">
        <v>7924</v>
      </c>
      <c r="F3261" s="52" t="s">
        <v>7981</v>
      </c>
      <c r="G3261" s="52" t="s">
        <v>7982</v>
      </c>
    </row>
    <row r="3262" customFormat="false" ht="12.75" hidden="false" customHeight="true" outlineLevel="0" collapsed="false">
      <c r="D3262" s="51" t="n">
        <v>47014</v>
      </c>
      <c r="E3262" s="52" t="s">
        <v>7924</v>
      </c>
      <c r="F3262" s="52" t="s">
        <v>7983</v>
      </c>
      <c r="G3262" s="52" t="s">
        <v>7984</v>
      </c>
    </row>
    <row r="3263" customFormat="false" ht="12.75" hidden="false" customHeight="true" outlineLevel="0" collapsed="false">
      <c r="D3263" s="51" t="n">
        <v>47014</v>
      </c>
      <c r="E3263" s="52" t="s">
        <v>7924</v>
      </c>
      <c r="F3263" s="52" t="s">
        <v>7985</v>
      </c>
      <c r="G3263" s="52" t="s">
        <v>7986</v>
      </c>
    </row>
    <row r="3264" customFormat="false" ht="12.75" hidden="false" customHeight="true" outlineLevel="0" collapsed="false">
      <c r="D3264" s="51" t="n">
        <v>47014</v>
      </c>
      <c r="E3264" s="52" t="s">
        <v>7924</v>
      </c>
      <c r="F3264" s="52" t="s">
        <v>7987</v>
      </c>
      <c r="G3264" s="52" t="s">
        <v>7988</v>
      </c>
    </row>
    <row r="3265" customFormat="false" ht="12.75" hidden="false" customHeight="true" outlineLevel="0" collapsed="false">
      <c r="D3265" s="51" t="n">
        <v>47014</v>
      </c>
      <c r="E3265" s="52" t="s">
        <v>7924</v>
      </c>
      <c r="F3265" s="52" t="s">
        <v>7989</v>
      </c>
      <c r="G3265" s="52" t="s">
        <v>3768</v>
      </c>
    </row>
    <row r="3266" customFormat="false" ht="12.75" hidden="false" customHeight="true" outlineLevel="0" collapsed="false">
      <c r="D3266" s="51" t="n">
        <v>47014</v>
      </c>
      <c r="E3266" s="52" t="s">
        <v>7924</v>
      </c>
      <c r="F3266" s="52" t="s">
        <v>7990</v>
      </c>
      <c r="G3266" s="52" t="s">
        <v>7991</v>
      </c>
    </row>
    <row r="3267" customFormat="false" ht="12.75" hidden="false" customHeight="true" outlineLevel="0" collapsed="false">
      <c r="D3267" s="51" t="n">
        <v>47014</v>
      </c>
      <c r="E3267" s="52" t="s">
        <v>7924</v>
      </c>
      <c r="F3267" s="52" t="s">
        <v>7992</v>
      </c>
      <c r="G3267" s="52" t="s">
        <v>7993</v>
      </c>
    </row>
    <row r="3268" customFormat="false" ht="12.75" hidden="false" customHeight="true" outlineLevel="0" collapsed="false">
      <c r="D3268" s="51" t="n">
        <v>47014</v>
      </c>
      <c r="E3268" s="52" t="s">
        <v>7924</v>
      </c>
      <c r="F3268" s="52" t="s">
        <v>7994</v>
      </c>
      <c r="G3268" s="52" t="s">
        <v>7995</v>
      </c>
    </row>
    <row r="3269" customFormat="false" ht="12.75" hidden="false" customHeight="true" outlineLevel="0" collapsed="false">
      <c r="D3269" s="51" t="n">
        <v>47014</v>
      </c>
      <c r="E3269" s="52" t="s">
        <v>7924</v>
      </c>
      <c r="F3269" s="52" t="s">
        <v>7996</v>
      </c>
      <c r="G3269" s="52" t="s">
        <v>7997</v>
      </c>
    </row>
    <row r="3270" customFormat="false" ht="12.75" hidden="false" customHeight="true" outlineLevel="0" collapsed="false">
      <c r="D3270" s="51" t="n">
        <v>47014</v>
      </c>
      <c r="E3270" s="52" t="s">
        <v>7924</v>
      </c>
      <c r="F3270" s="52" t="s">
        <v>7998</v>
      </c>
      <c r="G3270" s="52" t="s">
        <v>7999</v>
      </c>
    </row>
    <row r="3271" customFormat="false" ht="12.75" hidden="false" customHeight="true" outlineLevel="0" collapsed="false">
      <c r="D3271" s="51" t="n">
        <v>47014</v>
      </c>
      <c r="E3271" s="52" t="s">
        <v>7924</v>
      </c>
      <c r="F3271" s="52" t="s">
        <v>8000</v>
      </c>
      <c r="G3271" s="52" t="s">
        <v>8001</v>
      </c>
    </row>
    <row r="3272" customFormat="false" ht="12.75" hidden="false" customHeight="true" outlineLevel="0" collapsed="false">
      <c r="D3272" s="51" t="n">
        <v>47014</v>
      </c>
      <c r="E3272" s="52" t="s">
        <v>7924</v>
      </c>
      <c r="F3272" s="52" t="s">
        <v>8002</v>
      </c>
      <c r="G3272" s="52" t="s">
        <v>3541</v>
      </c>
    </row>
    <row r="3273" customFormat="false" ht="12.75" hidden="false" customHeight="true" outlineLevel="0" collapsed="false">
      <c r="D3273" s="51" t="n">
        <v>47014</v>
      </c>
      <c r="E3273" s="52" t="s">
        <v>7924</v>
      </c>
      <c r="F3273" s="52" t="s">
        <v>8003</v>
      </c>
      <c r="G3273" s="52" t="s">
        <v>6732</v>
      </c>
    </row>
    <row r="3274" customFormat="false" ht="12.75" hidden="false" customHeight="true" outlineLevel="0" collapsed="false">
      <c r="D3274" s="51" t="n">
        <v>47014</v>
      </c>
      <c r="E3274" s="52" t="s">
        <v>7924</v>
      </c>
      <c r="F3274" s="52" t="s">
        <v>8004</v>
      </c>
      <c r="G3274" s="52" t="s">
        <v>8005</v>
      </c>
    </row>
    <row r="3275" customFormat="false" ht="12.75" hidden="false" customHeight="true" outlineLevel="0" collapsed="false">
      <c r="D3275" s="51" t="n">
        <v>47014</v>
      </c>
      <c r="E3275" s="52" t="s">
        <v>7924</v>
      </c>
      <c r="F3275" s="52" t="s">
        <v>8006</v>
      </c>
      <c r="G3275" s="52" t="s">
        <v>4169</v>
      </c>
    </row>
    <row r="3276" customFormat="false" ht="12.75" hidden="false" customHeight="true" outlineLevel="0" collapsed="false">
      <c r="D3276" s="51" t="n">
        <v>47014</v>
      </c>
      <c r="E3276" s="52" t="s">
        <v>7924</v>
      </c>
      <c r="F3276" s="52" t="s">
        <v>8007</v>
      </c>
      <c r="G3276" s="52" t="s">
        <v>4117</v>
      </c>
    </row>
    <row r="3277" customFormat="false" ht="12.75" hidden="false" customHeight="true" outlineLevel="0" collapsed="false">
      <c r="D3277" s="51" t="n">
        <v>47014</v>
      </c>
      <c r="E3277" s="52" t="s">
        <v>7924</v>
      </c>
      <c r="F3277" s="52" t="s">
        <v>8008</v>
      </c>
      <c r="G3277" s="52" t="s">
        <v>8009</v>
      </c>
    </row>
    <row r="3278" customFormat="false" ht="12.75" hidden="false" customHeight="true" outlineLevel="0" collapsed="false">
      <c r="D3278" s="51" t="n">
        <v>47014</v>
      </c>
      <c r="E3278" s="52" t="s">
        <v>7924</v>
      </c>
      <c r="F3278" s="52" t="s">
        <v>8010</v>
      </c>
      <c r="G3278" s="52" t="s">
        <v>8011</v>
      </c>
    </row>
    <row r="3279" customFormat="false" ht="12.75" hidden="false" customHeight="true" outlineLevel="0" collapsed="false">
      <c r="D3279" s="51" t="n">
        <v>47014</v>
      </c>
      <c r="E3279" s="52" t="s">
        <v>7924</v>
      </c>
      <c r="F3279" s="52" t="s">
        <v>8012</v>
      </c>
      <c r="G3279" s="52" t="s">
        <v>8013</v>
      </c>
    </row>
    <row r="3280" customFormat="false" ht="12.75" hidden="false" customHeight="true" outlineLevel="0" collapsed="false">
      <c r="D3280" s="51" t="n">
        <v>47014</v>
      </c>
      <c r="E3280" s="52" t="s">
        <v>7924</v>
      </c>
      <c r="F3280" s="52" t="s">
        <v>8014</v>
      </c>
      <c r="G3280" s="52" t="s">
        <v>6649</v>
      </c>
    </row>
    <row r="3281" customFormat="false" ht="12.75" hidden="false" customHeight="true" outlineLevel="0" collapsed="false">
      <c r="D3281" s="51" t="n">
        <v>47014</v>
      </c>
      <c r="E3281" s="52" t="s">
        <v>7924</v>
      </c>
      <c r="F3281" s="52" t="s">
        <v>8015</v>
      </c>
      <c r="G3281" s="52" t="s">
        <v>8016</v>
      </c>
    </row>
    <row r="3282" customFormat="false" ht="12.75" hidden="false" customHeight="true" outlineLevel="0" collapsed="false">
      <c r="D3282" s="51" t="n">
        <v>47014</v>
      </c>
      <c r="E3282" s="52" t="s">
        <v>7924</v>
      </c>
      <c r="F3282" s="52" t="s">
        <v>8017</v>
      </c>
      <c r="G3282" s="52" t="s">
        <v>8018</v>
      </c>
    </row>
    <row r="3283" customFormat="false" ht="12.75" hidden="false" customHeight="true" outlineLevel="0" collapsed="false">
      <c r="D3283" s="51" t="n">
        <v>47014</v>
      </c>
      <c r="E3283" s="52" t="s">
        <v>7924</v>
      </c>
      <c r="F3283" s="52" t="s">
        <v>8019</v>
      </c>
      <c r="G3283" s="52" t="s">
        <v>8020</v>
      </c>
    </row>
    <row r="3284" customFormat="false" ht="12.75" hidden="false" customHeight="true" outlineLevel="0" collapsed="false">
      <c r="D3284" s="51" t="n">
        <v>47014</v>
      </c>
      <c r="E3284" s="52" t="s">
        <v>7924</v>
      </c>
      <c r="F3284" s="52" t="s">
        <v>8021</v>
      </c>
      <c r="G3284" s="52" t="s">
        <v>8022</v>
      </c>
    </row>
    <row r="3285" customFormat="false" ht="12.75" hidden="false" customHeight="true" outlineLevel="0" collapsed="false">
      <c r="D3285" s="51" t="n">
        <v>47014</v>
      </c>
      <c r="E3285" s="52" t="s">
        <v>7924</v>
      </c>
      <c r="F3285" s="52" t="s">
        <v>8023</v>
      </c>
      <c r="G3285" s="52" t="s">
        <v>8024</v>
      </c>
    </row>
    <row r="3286" customFormat="false" ht="12.75" hidden="false" customHeight="true" outlineLevel="0" collapsed="false">
      <c r="D3286" s="51" t="n">
        <v>47014</v>
      </c>
      <c r="E3286" s="52" t="s">
        <v>7924</v>
      </c>
      <c r="F3286" s="52" t="s">
        <v>8025</v>
      </c>
      <c r="G3286" s="52" t="s">
        <v>8026</v>
      </c>
    </row>
    <row r="3287" customFormat="false" ht="12.75" hidden="false" customHeight="true" outlineLevel="0" collapsed="false">
      <c r="D3287" s="51" t="n">
        <v>47014</v>
      </c>
      <c r="E3287" s="52" t="s">
        <v>7924</v>
      </c>
      <c r="F3287" s="52" t="s">
        <v>8027</v>
      </c>
      <c r="G3287" s="52" t="s">
        <v>8028</v>
      </c>
    </row>
    <row r="3288" customFormat="false" ht="12.75" hidden="false" customHeight="true" outlineLevel="0" collapsed="false">
      <c r="D3288" s="51" t="n">
        <v>47014</v>
      </c>
      <c r="E3288" s="52" t="s">
        <v>7924</v>
      </c>
      <c r="F3288" s="52" t="s">
        <v>8029</v>
      </c>
      <c r="G3288" s="52" t="s">
        <v>8030</v>
      </c>
    </row>
    <row r="3289" customFormat="false" ht="12.75" hidden="false" customHeight="true" outlineLevel="0" collapsed="false">
      <c r="D3289" s="51" t="n">
        <v>47014</v>
      </c>
      <c r="E3289" s="52" t="s">
        <v>7924</v>
      </c>
      <c r="F3289" s="52" t="s">
        <v>8031</v>
      </c>
      <c r="G3289" s="52" t="s">
        <v>8032</v>
      </c>
    </row>
    <row r="3290" customFormat="false" ht="12.75" hidden="false" customHeight="true" outlineLevel="0" collapsed="false">
      <c r="D3290" s="51" t="n">
        <v>47014</v>
      </c>
      <c r="E3290" s="52" t="s">
        <v>7924</v>
      </c>
      <c r="F3290" s="52" t="s">
        <v>8033</v>
      </c>
      <c r="G3290" s="52" t="s">
        <v>8034</v>
      </c>
    </row>
    <row r="3291" customFormat="false" ht="12.75" hidden="false" customHeight="true" outlineLevel="0" collapsed="false">
      <c r="D3291" s="51" t="n">
        <v>47014</v>
      </c>
      <c r="E3291" s="52" t="s">
        <v>7924</v>
      </c>
      <c r="F3291" s="52" t="s">
        <v>8035</v>
      </c>
      <c r="G3291" s="52" t="s">
        <v>8036</v>
      </c>
    </row>
    <row r="3292" customFormat="false" ht="12.75" hidden="false" customHeight="true" outlineLevel="0" collapsed="false">
      <c r="D3292" s="51" t="n">
        <v>47014</v>
      </c>
      <c r="E3292" s="52" t="s">
        <v>7924</v>
      </c>
      <c r="F3292" s="52" t="s">
        <v>8037</v>
      </c>
      <c r="G3292" s="52" t="s">
        <v>8038</v>
      </c>
    </row>
    <row r="3293" customFormat="false" ht="12.75" hidden="false" customHeight="true" outlineLevel="0" collapsed="false">
      <c r="D3293" s="51" t="n">
        <v>47014</v>
      </c>
      <c r="E3293" s="52" t="s">
        <v>7924</v>
      </c>
      <c r="F3293" s="52" t="s">
        <v>8039</v>
      </c>
      <c r="G3293" s="52" t="s">
        <v>8040</v>
      </c>
    </row>
    <row r="3294" customFormat="false" ht="12.75" hidden="false" customHeight="true" outlineLevel="0" collapsed="false">
      <c r="D3294" s="51" t="n">
        <v>47014</v>
      </c>
      <c r="E3294" s="52" t="s">
        <v>7924</v>
      </c>
      <c r="F3294" s="52" t="s">
        <v>8041</v>
      </c>
      <c r="G3294" s="52" t="s">
        <v>8042</v>
      </c>
    </row>
    <row r="3295" customFormat="false" ht="12.75" hidden="false" customHeight="true" outlineLevel="0" collapsed="false">
      <c r="D3295" s="51" t="n">
        <v>47014</v>
      </c>
      <c r="E3295" s="52" t="s">
        <v>7924</v>
      </c>
      <c r="F3295" s="52" t="s">
        <v>8043</v>
      </c>
      <c r="G3295" s="52" t="s">
        <v>8044</v>
      </c>
    </row>
    <row r="3296" customFormat="false" ht="12.75" hidden="false" customHeight="true" outlineLevel="0" collapsed="false">
      <c r="D3296" s="51" t="n">
        <v>47014</v>
      </c>
      <c r="E3296" s="52" t="s">
        <v>7924</v>
      </c>
      <c r="F3296" s="52" t="s">
        <v>8045</v>
      </c>
      <c r="G3296" s="52" t="s">
        <v>3782</v>
      </c>
    </row>
    <row r="3297" customFormat="false" ht="12.75" hidden="false" customHeight="true" outlineLevel="0" collapsed="false">
      <c r="D3297" s="51" t="n">
        <v>47014</v>
      </c>
      <c r="E3297" s="52" t="s">
        <v>7924</v>
      </c>
      <c r="F3297" s="52" t="s">
        <v>8046</v>
      </c>
      <c r="G3297" s="52" t="s">
        <v>8047</v>
      </c>
    </row>
    <row r="3298" customFormat="false" ht="12.75" hidden="false" customHeight="true" outlineLevel="0" collapsed="false">
      <c r="D3298" s="51" t="n">
        <v>47014</v>
      </c>
      <c r="E3298" s="52" t="s">
        <v>7924</v>
      </c>
      <c r="F3298" s="52" t="s">
        <v>8048</v>
      </c>
      <c r="G3298" s="52" t="s">
        <v>8049</v>
      </c>
    </row>
    <row r="3299" customFormat="false" ht="12.75" hidden="false" customHeight="true" outlineLevel="0" collapsed="false">
      <c r="D3299" s="51" t="n">
        <v>47014</v>
      </c>
      <c r="E3299" s="52" t="s">
        <v>7924</v>
      </c>
      <c r="F3299" s="52" t="s">
        <v>8050</v>
      </c>
      <c r="G3299" s="52" t="s">
        <v>8051</v>
      </c>
    </row>
    <row r="3300" customFormat="false" ht="12.75" hidden="false" customHeight="true" outlineLevel="0" collapsed="false">
      <c r="D3300" s="51" t="n">
        <v>47014</v>
      </c>
      <c r="E3300" s="52" t="s">
        <v>7924</v>
      </c>
      <c r="F3300" s="52" t="s">
        <v>8052</v>
      </c>
      <c r="G3300" s="52" t="s">
        <v>2405</v>
      </c>
    </row>
    <row r="3301" customFormat="false" ht="12.75" hidden="false" customHeight="true" outlineLevel="0" collapsed="false">
      <c r="D3301" s="51" t="n">
        <v>47014</v>
      </c>
      <c r="E3301" s="52" t="s">
        <v>7924</v>
      </c>
      <c r="F3301" s="52" t="s">
        <v>8053</v>
      </c>
      <c r="G3301" s="52" t="s">
        <v>8054</v>
      </c>
    </row>
    <row r="3302" customFormat="false" ht="12.75" hidden="false" customHeight="true" outlineLevel="0" collapsed="false">
      <c r="D3302" s="51" t="n">
        <v>47014</v>
      </c>
      <c r="E3302" s="52" t="s">
        <v>7924</v>
      </c>
      <c r="F3302" s="52" t="s">
        <v>8055</v>
      </c>
      <c r="G3302" s="52" t="s">
        <v>8056</v>
      </c>
    </row>
    <row r="3303" customFormat="false" ht="12.75" hidden="false" customHeight="true" outlineLevel="0" collapsed="false">
      <c r="D3303" s="51" t="n">
        <v>47014</v>
      </c>
      <c r="E3303" s="52" t="s">
        <v>7924</v>
      </c>
      <c r="F3303" s="52" t="s">
        <v>8057</v>
      </c>
      <c r="G3303" s="52" t="s">
        <v>8058</v>
      </c>
    </row>
    <row r="3304" customFormat="false" ht="12.75" hidden="false" customHeight="true" outlineLevel="0" collapsed="false">
      <c r="D3304" s="51" t="n">
        <v>47014</v>
      </c>
      <c r="E3304" s="52" t="s">
        <v>7924</v>
      </c>
      <c r="F3304" s="52" t="s">
        <v>8059</v>
      </c>
      <c r="G3304" s="52" t="s">
        <v>2288</v>
      </c>
    </row>
    <row r="3305" customFormat="false" ht="12.75" hidden="false" customHeight="true" outlineLevel="0" collapsed="false">
      <c r="D3305" s="51" t="n">
        <v>47014</v>
      </c>
      <c r="E3305" s="52" t="s">
        <v>7924</v>
      </c>
      <c r="F3305" s="52" t="s">
        <v>8060</v>
      </c>
      <c r="G3305" s="52" t="s">
        <v>8061</v>
      </c>
    </row>
    <row r="3306" customFormat="false" ht="12.75" hidden="false" customHeight="true" outlineLevel="0" collapsed="false">
      <c r="D3306" s="51" t="n">
        <v>47014</v>
      </c>
      <c r="E3306" s="52" t="s">
        <v>7924</v>
      </c>
      <c r="F3306" s="52" t="s">
        <v>8062</v>
      </c>
      <c r="G3306" s="52" t="s">
        <v>8063</v>
      </c>
    </row>
    <row r="3307" customFormat="false" ht="12.75" hidden="false" customHeight="true" outlineLevel="0" collapsed="false">
      <c r="D3307" s="51" t="n">
        <v>47014</v>
      </c>
      <c r="E3307" s="52" t="s">
        <v>7924</v>
      </c>
      <c r="F3307" s="52" t="s">
        <v>8064</v>
      </c>
      <c r="G3307" s="52" t="s">
        <v>8065</v>
      </c>
    </row>
    <row r="3308" customFormat="false" ht="12.75" hidden="false" customHeight="true" outlineLevel="0" collapsed="false">
      <c r="D3308" s="51" t="n">
        <v>47014</v>
      </c>
      <c r="E3308" s="52" t="s">
        <v>7924</v>
      </c>
      <c r="F3308" s="52" t="s">
        <v>8066</v>
      </c>
      <c r="G3308" s="52" t="s">
        <v>8067</v>
      </c>
    </row>
    <row r="3309" customFormat="false" ht="12.75" hidden="false" customHeight="true" outlineLevel="0" collapsed="false">
      <c r="D3309" s="51" t="n">
        <v>47014</v>
      </c>
      <c r="E3309" s="52" t="s">
        <v>7924</v>
      </c>
      <c r="F3309" s="52" t="s">
        <v>8068</v>
      </c>
      <c r="G3309" s="52" t="s">
        <v>8069</v>
      </c>
    </row>
    <row r="3310" customFormat="false" ht="12.75" hidden="false" customHeight="true" outlineLevel="0" collapsed="false">
      <c r="D3310" s="51" t="n">
        <v>47014</v>
      </c>
      <c r="E3310" s="52" t="s">
        <v>7924</v>
      </c>
      <c r="F3310" s="52" t="s">
        <v>8070</v>
      </c>
      <c r="G3310" s="52" t="s">
        <v>8071</v>
      </c>
    </row>
    <row r="3311" customFormat="false" ht="12.75" hidden="false" customHeight="true" outlineLevel="0" collapsed="false">
      <c r="D3311" s="51" t="n">
        <v>47014</v>
      </c>
      <c r="E3311" s="52" t="s">
        <v>7924</v>
      </c>
      <c r="F3311" s="52" t="s">
        <v>8072</v>
      </c>
      <c r="G3311" s="52" t="s">
        <v>8073</v>
      </c>
    </row>
    <row r="3312" customFormat="false" ht="12.75" hidden="false" customHeight="true" outlineLevel="0" collapsed="false">
      <c r="D3312" s="51" t="n">
        <v>47014</v>
      </c>
      <c r="E3312" s="52" t="s">
        <v>7924</v>
      </c>
      <c r="F3312" s="52" t="s">
        <v>8074</v>
      </c>
      <c r="G3312" s="52" t="s">
        <v>8075</v>
      </c>
    </row>
    <row r="3313" customFormat="false" ht="12.75" hidden="false" customHeight="true" outlineLevel="0" collapsed="false">
      <c r="D3313" s="51" t="n">
        <v>47014</v>
      </c>
      <c r="E3313" s="52" t="s">
        <v>7924</v>
      </c>
      <c r="F3313" s="52" t="s">
        <v>8076</v>
      </c>
      <c r="G3313" s="52" t="s">
        <v>8077</v>
      </c>
    </row>
    <row r="3314" customFormat="false" ht="12.75" hidden="false" customHeight="true" outlineLevel="0" collapsed="false">
      <c r="D3314" s="51" t="n">
        <v>47014</v>
      </c>
      <c r="E3314" s="52" t="s">
        <v>7924</v>
      </c>
      <c r="F3314" s="52" t="s">
        <v>8078</v>
      </c>
      <c r="G3314" s="52" t="s">
        <v>8079</v>
      </c>
    </row>
    <row r="3315" customFormat="false" ht="12.75" hidden="false" customHeight="true" outlineLevel="0" collapsed="false">
      <c r="D3315" s="51" t="n">
        <v>47014</v>
      </c>
      <c r="E3315" s="52" t="s">
        <v>7924</v>
      </c>
      <c r="F3315" s="52" t="s">
        <v>8080</v>
      </c>
      <c r="G3315" s="52" t="s">
        <v>8081</v>
      </c>
    </row>
    <row r="3316" customFormat="false" ht="12.75" hidden="false" customHeight="true" outlineLevel="0" collapsed="false">
      <c r="D3316" s="51" t="n">
        <v>47014</v>
      </c>
      <c r="E3316" s="52" t="s">
        <v>7924</v>
      </c>
      <c r="F3316" s="52" t="s">
        <v>8082</v>
      </c>
      <c r="G3316" s="52" t="s">
        <v>8083</v>
      </c>
    </row>
    <row r="3317" customFormat="false" ht="12.75" hidden="false" customHeight="true" outlineLevel="0" collapsed="false">
      <c r="D3317" s="51" t="n">
        <v>47014</v>
      </c>
      <c r="E3317" s="52" t="s">
        <v>7924</v>
      </c>
      <c r="F3317" s="52" t="s">
        <v>8084</v>
      </c>
      <c r="G3317" s="52" t="s">
        <v>8085</v>
      </c>
    </row>
    <row r="3318" customFormat="false" ht="12.75" hidden="false" customHeight="true" outlineLevel="0" collapsed="false">
      <c r="D3318" s="51" t="n">
        <v>47014</v>
      </c>
      <c r="E3318" s="52" t="s">
        <v>7924</v>
      </c>
      <c r="F3318" s="52" t="s">
        <v>8086</v>
      </c>
      <c r="G3318" s="52" t="s">
        <v>8087</v>
      </c>
    </row>
    <row r="3319" customFormat="false" ht="12.75" hidden="false" customHeight="true" outlineLevel="0" collapsed="false">
      <c r="D3319" s="51" t="n">
        <v>47014</v>
      </c>
      <c r="E3319" s="52" t="s">
        <v>7924</v>
      </c>
      <c r="F3319" s="52" t="s">
        <v>8088</v>
      </c>
      <c r="G3319" s="52" t="s">
        <v>8089</v>
      </c>
    </row>
    <row r="3320" customFormat="false" ht="12.75" hidden="false" customHeight="true" outlineLevel="0" collapsed="false">
      <c r="D3320" s="51" t="n">
        <v>47014</v>
      </c>
      <c r="E3320" s="52" t="s">
        <v>7924</v>
      </c>
      <c r="F3320" s="52" t="s">
        <v>8090</v>
      </c>
      <c r="G3320" s="52" t="s">
        <v>8091</v>
      </c>
    </row>
    <row r="3321" customFormat="false" ht="12.75" hidden="false" customHeight="true" outlineLevel="0" collapsed="false">
      <c r="D3321" s="51" t="n">
        <v>47014</v>
      </c>
      <c r="E3321" s="52" t="s">
        <v>7924</v>
      </c>
      <c r="F3321" s="52" t="s">
        <v>8092</v>
      </c>
      <c r="G3321" s="52" t="s">
        <v>8093</v>
      </c>
    </row>
    <row r="3322" customFormat="false" ht="12.75" hidden="false" customHeight="true" outlineLevel="0" collapsed="false">
      <c r="D3322" s="51" t="n">
        <v>47014</v>
      </c>
      <c r="E3322" s="52" t="s">
        <v>7924</v>
      </c>
      <c r="F3322" s="52" t="s">
        <v>8094</v>
      </c>
      <c r="G3322" s="52" t="s">
        <v>8095</v>
      </c>
    </row>
    <row r="3323" customFormat="false" ht="12.75" hidden="false" customHeight="true" outlineLevel="0" collapsed="false">
      <c r="D3323" s="51" t="n">
        <v>47014</v>
      </c>
      <c r="E3323" s="52" t="s">
        <v>7924</v>
      </c>
      <c r="F3323" s="52" t="s">
        <v>8096</v>
      </c>
      <c r="G3323" s="52" t="s">
        <v>8097</v>
      </c>
    </row>
    <row r="3324" customFormat="false" ht="12.75" hidden="false" customHeight="true" outlineLevel="0" collapsed="false">
      <c r="D3324" s="51" t="n">
        <v>47014</v>
      </c>
      <c r="E3324" s="52" t="s">
        <v>7924</v>
      </c>
      <c r="F3324" s="52" t="s">
        <v>8098</v>
      </c>
      <c r="G3324" s="52" t="s">
        <v>8099</v>
      </c>
    </row>
    <row r="3325" customFormat="false" ht="12.75" hidden="false" customHeight="true" outlineLevel="0" collapsed="false">
      <c r="D3325" s="51" t="n">
        <v>47014</v>
      </c>
      <c r="E3325" s="52" t="s">
        <v>7924</v>
      </c>
      <c r="F3325" s="52" t="s">
        <v>8100</v>
      </c>
      <c r="G3325" s="52" t="s">
        <v>8101</v>
      </c>
    </row>
    <row r="3326" customFormat="false" ht="12.75" hidden="false" customHeight="true" outlineLevel="0" collapsed="false">
      <c r="D3326" s="51" t="n">
        <v>47014</v>
      </c>
      <c r="E3326" s="52" t="s">
        <v>7924</v>
      </c>
      <c r="F3326" s="52" t="s">
        <v>8102</v>
      </c>
      <c r="G3326" s="52" t="s">
        <v>8103</v>
      </c>
    </row>
    <row r="3327" customFormat="false" ht="12.75" hidden="false" customHeight="true" outlineLevel="0" collapsed="false">
      <c r="D3327" s="51" t="n">
        <v>47014</v>
      </c>
      <c r="E3327" s="52" t="s">
        <v>7924</v>
      </c>
      <c r="F3327" s="52" t="s">
        <v>8104</v>
      </c>
      <c r="G3327" s="52" t="s">
        <v>8105</v>
      </c>
    </row>
    <row r="3328" customFormat="false" ht="12.75" hidden="false" customHeight="true" outlineLevel="0" collapsed="false">
      <c r="D3328" s="51" t="n">
        <v>47014</v>
      </c>
      <c r="E3328" s="52" t="s">
        <v>7924</v>
      </c>
      <c r="F3328" s="52" t="s">
        <v>8106</v>
      </c>
      <c r="G3328" s="52" t="s">
        <v>1913</v>
      </c>
    </row>
    <row r="3329" customFormat="false" ht="12.75" hidden="false" customHeight="true" outlineLevel="0" collapsed="false">
      <c r="D3329" s="51" t="n">
        <v>47014</v>
      </c>
      <c r="E3329" s="52" t="s">
        <v>7924</v>
      </c>
      <c r="F3329" s="52" t="s">
        <v>8107</v>
      </c>
      <c r="G3329" s="52" t="s">
        <v>8108</v>
      </c>
    </row>
    <row r="3330" customFormat="false" ht="12.75" hidden="false" customHeight="true" outlineLevel="0" collapsed="false">
      <c r="D3330" s="51" t="n">
        <v>47014</v>
      </c>
      <c r="E3330" s="52" t="s">
        <v>7924</v>
      </c>
      <c r="F3330" s="52" t="s">
        <v>8109</v>
      </c>
      <c r="G3330" s="52" t="s">
        <v>8110</v>
      </c>
    </row>
    <row r="3331" customFormat="false" ht="12.75" hidden="false" customHeight="true" outlineLevel="0" collapsed="false">
      <c r="D3331" s="49" t="n">
        <v>47024</v>
      </c>
      <c r="E3331" s="50" t="s">
        <v>1976</v>
      </c>
      <c r="F3331" s="52" t="s">
        <v>8111</v>
      </c>
      <c r="G3331" s="52" t="s">
        <v>8112</v>
      </c>
    </row>
    <row r="3332" customFormat="false" ht="12.75" hidden="false" customHeight="true" outlineLevel="0" collapsed="false">
      <c r="D3332" s="49" t="n">
        <v>47024</v>
      </c>
      <c r="E3332" s="50" t="s">
        <v>1976</v>
      </c>
      <c r="F3332" s="52" t="s">
        <v>8113</v>
      </c>
      <c r="G3332" s="52" t="s">
        <v>4834</v>
      </c>
    </row>
    <row r="3333" customFormat="false" ht="12.75" hidden="false" customHeight="true" outlineLevel="0" collapsed="false">
      <c r="D3333" s="49" t="n">
        <v>47024</v>
      </c>
      <c r="E3333" s="50" t="s">
        <v>1976</v>
      </c>
      <c r="F3333" s="52" t="s">
        <v>8114</v>
      </c>
      <c r="G3333" s="52" t="s">
        <v>8115</v>
      </c>
    </row>
    <row r="3334" customFormat="false" ht="12.75" hidden="false" customHeight="true" outlineLevel="0" collapsed="false">
      <c r="D3334" s="49" t="n">
        <v>47024</v>
      </c>
      <c r="E3334" s="50" t="s">
        <v>1976</v>
      </c>
      <c r="F3334" s="52" t="s">
        <v>8116</v>
      </c>
      <c r="G3334" s="52" t="s">
        <v>8117</v>
      </c>
    </row>
    <row r="3335" customFormat="false" ht="12.75" hidden="false" customHeight="true" outlineLevel="0" collapsed="false">
      <c r="D3335" s="49" t="n">
        <v>47024</v>
      </c>
      <c r="E3335" s="50" t="s">
        <v>1976</v>
      </c>
      <c r="F3335" s="52" t="s">
        <v>8118</v>
      </c>
      <c r="G3335" s="52" t="s">
        <v>8119</v>
      </c>
    </row>
    <row r="3336" customFormat="false" ht="12.75" hidden="false" customHeight="true" outlineLevel="0" collapsed="false">
      <c r="D3336" s="49" t="n">
        <v>47024</v>
      </c>
      <c r="E3336" s="50" t="s">
        <v>1976</v>
      </c>
      <c r="F3336" s="52" t="s">
        <v>8120</v>
      </c>
      <c r="G3336" s="52" t="s">
        <v>8121</v>
      </c>
    </row>
    <row r="3337" customFormat="false" ht="12.75" hidden="false" customHeight="true" outlineLevel="0" collapsed="false">
      <c r="D3337" s="49" t="n">
        <v>47024</v>
      </c>
      <c r="E3337" s="50" t="s">
        <v>1976</v>
      </c>
      <c r="F3337" s="52" t="s">
        <v>8122</v>
      </c>
      <c r="G3337" s="52" t="s">
        <v>8123</v>
      </c>
    </row>
    <row r="3338" customFormat="false" ht="12.75" hidden="false" customHeight="true" outlineLevel="0" collapsed="false">
      <c r="D3338" s="49" t="n">
        <v>47024</v>
      </c>
      <c r="E3338" s="50" t="s">
        <v>1976</v>
      </c>
      <c r="F3338" s="52" t="s">
        <v>8124</v>
      </c>
      <c r="G3338" s="52" t="s">
        <v>8125</v>
      </c>
    </row>
    <row r="3339" customFormat="false" ht="12.75" hidden="false" customHeight="true" outlineLevel="0" collapsed="false">
      <c r="D3339" s="49" t="n">
        <v>47024</v>
      </c>
      <c r="E3339" s="50" t="s">
        <v>1976</v>
      </c>
      <c r="F3339" s="52" t="s">
        <v>8126</v>
      </c>
      <c r="G3339" s="52" t="s">
        <v>3591</v>
      </c>
    </row>
    <row r="3340" customFormat="false" ht="12.75" hidden="false" customHeight="true" outlineLevel="0" collapsed="false">
      <c r="D3340" s="49" t="n">
        <v>47024</v>
      </c>
      <c r="E3340" s="50" t="s">
        <v>1976</v>
      </c>
      <c r="F3340" s="52" t="s">
        <v>8127</v>
      </c>
      <c r="G3340" s="52" t="s">
        <v>8128</v>
      </c>
    </row>
    <row r="3341" customFormat="false" ht="12.75" hidden="false" customHeight="true" outlineLevel="0" collapsed="false">
      <c r="D3341" s="49" t="n">
        <v>47024</v>
      </c>
      <c r="E3341" s="50" t="s">
        <v>1976</v>
      </c>
      <c r="F3341" s="52" t="s">
        <v>8129</v>
      </c>
      <c r="G3341" s="52" t="s">
        <v>8130</v>
      </c>
    </row>
    <row r="3342" customFormat="false" ht="12.75" hidden="false" customHeight="true" outlineLevel="0" collapsed="false">
      <c r="D3342" s="49" t="n">
        <v>47024</v>
      </c>
      <c r="E3342" s="50" t="s">
        <v>1976</v>
      </c>
      <c r="F3342" s="52" t="s">
        <v>8131</v>
      </c>
      <c r="G3342" s="52" t="s">
        <v>8132</v>
      </c>
    </row>
    <row r="3343" customFormat="false" ht="12.75" hidden="false" customHeight="true" outlineLevel="0" collapsed="false">
      <c r="D3343" s="49" t="n">
        <v>47024</v>
      </c>
      <c r="E3343" s="50" t="s">
        <v>1976</v>
      </c>
      <c r="F3343" s="52" t="s">
        <v>8133</v>
      </c>
      <c r="G3343" s="52" t="s">
        <v>2841</v>
      </c>
    </row>
    <row r="3344" customFormat="false" ht="12.75" hidden="false" customHeight="true" outlineLevel="0" collapsed="false">
      <c r="D3344" s="49" t="n">
        <v>47024</v>
      </c>
      <c r="E3344" s="50" t="s">
        <v>1976</v>
      </c>
      <c r="F3344" s="52" t="s">
        <v>8134</v>
      </c>
      <c r="G3344" s="52" t="s">
        <v>8135</v>
      </c>
    </row>
    <row r="3345" customFormat="false" ht="12.75" hidden="false" customHeight="true" outlineLevel="0" collapsed="false">
      <c r="D3345" s="49" t="n">
        <v>47024</v>
      </c>
      <c r="E3345" s="50" t="s">
        <v>1976</v>
      </c>
      <c r="F3345" s="52" t="s">
        <v>8136</v>
      </c>
      <c r="G3345" s="52" t="s">
        <v>8137</v>
      </c>
    </row>
    <row r="3346" customFormat="false" ht="12.75" hidden="false" customHeight="true" outlineLevel="0" collapsed="false">
      <c r="D3346" s="49" t="n">
        <v>47024</v>
      </c>
      <c r="E3346" s="50" t="s">
        <v>1976</v>
      </c>
      <c r="F3346" s="52" t="s">
        <v>8138</v>
      </c>
      <c r="G3346" s="52" t="s">
        <v>8139</v>
      </c>
    </row>
    <row r="3347" customFormat="false" ht="12.75" hidden="false" customHeight="true" outlineLevel="0" collapsed="false">
      <c r="D3347" s="49" t="n">
        <v>47024</v>
      </c>
      <c r="E3347" s="50" t="s">
        <v>1976</v>
      </c>
      <c r="F3347" s="52" t="s">
        <v>8140</v>
      </c>
      <c r="G3347" s="52" t="s">
        <v>8141</v>
      </c>
    </row>
    <row r="3348" customFormat="false" ht="12.75" hidden="false" customHeight="true" outlineLevel="0" collapsed="false">
      <c r="D3348" s="49" t="n">
        <v>47024</v>
      </c>
      <c r="E3348" s="50" t="s">
        <v>1976</v>
      </c>
      <c r="F3348" s="52" t="s">
        <v>8142</v>
      </c>
      <c r="G3348" s="52" t="s">
        <v>2878</v>
      </c>
    </row>
    <row r="3349" customFormat="false" ht="12.75" hidden="false" customHeight="true" outlineLevel="0" collapsed="false">
      <c r="D3349" s="49" t="n">
        <v>47024</v>
      </c>
      <c r="E3349" s="50" t="s">
        <v>1976</v>
      </c>
      <c r="F3349" s="52" t="s">
        <v>8143</v>
      </c>
      <c r="G3349" s="52" t="s">
        <v>8144</v>
      </c>
    </row>
    <row r="3350" customFormat="false" ht="12.75" hidden="false" customHeight="true" outlineLevel="0" collapsed="false">
      <c r="D3350" s="51" t="n">
        <v>53019</v>
      </c>
      <c r="E3350" s="52" t="s">
        <v>8145</v>
      </c>
      <c r="F3350" s="52" t="s">
        <v>8146</v>
      </c>
      <c r="G3350" s="52" t="s">
        <v>8147</v>
      </c>
    </row>
    <row r="3351" customFormat="false" ht="12.75" hidden="false" customHeight="true" outlineLevel="0" collapsed="false">
      <c r="D3351" s="51" t="n">
        <v>53019</v>
      </c>
      <c r="E3351" s="52" t="s">
        <v>8145</v>
      </c>
      <c r="F3351" s="52" t="s">
        <v>8148</v>
      </c>
      <c r="G3351" s="52" t="s">
        <v>8149</v>
      </c>
    </row>
    <row r="3352" customFormat="false" ht="12.75" hidden="false" customHeight="true" outlineLevel="0" collapsed="false">
      <c r="D3352" s="51" t="n">
        <v>53019</v>
      </c>
      <c r="E3352" s="52" t="s">
        <v>8145</v>
      </c>
      <c r="F3352" s="52" t="s">
        <v>8150</v>
      </c>
      <c r="G3352" s="52" t="s">
        <v>7902</v>
      </c>
    </row>
    <row r="3353" customFormat="false" ht="12.75" hidden="false" customHeight="true" outlineLevel="0" collapsed="false">
      <c r="D3353" s="51" t="n">
        <v>53019</v>
      </c>
      <c r="E3353" s="52" t="s">
        <v>8145</v>
      </c>
      <c r="F3353" s="52" t="s">
        <v>8151</v>
      </c>
      <c r="G3353" s="52" t="s">
        <v>3418</v>
      </c>
    </row>
    <row r="3354" customFormat="false" ht="12.75" hidden="false" customHeight="true" outlineLevel="0" collapsed="false">
      <c r="D3354" s="51" t="n">
        <v>53019</v>
      </c>
      <c r="E3354" s="52" t="s">
        <v>8145</v>
      </c>
      <c r="F3354" s="52" t="s">
        <v>8152</v>
      </c>
      <c r="G3354" s="52" t="s">
        <v>8153</v>
      </c>
    </row>
    <row r="3355" customFormat="false" ht="12.75" hidden="false" customHeight="true" outlineLevel="0" collapsed="false">
      <c r="D3355" s="51" t="n">
        <v>45013</v>
      </c>
      <c r="E3355" s="52" t="s">
        <v>8154</v>
      </c>
      <c r="F3355" s="52" t="s">
        <v>8155</v>
      </c>
      <c r="G3355" s="52" t="s">
        <v>8156</v>
      </c>
    </row>
    <row r="3356" customFormat="false" ht="12.75" hidden="false" customHeight="true" outlineLevel="0" collapsed="false">
      <c r="D3356" s="51" t="n">
        <v>45013</v>
      </c>
      <c r="E3356" s="52" t="s">
        <v>8154</v>
      </c>
      <c r="F3356" s="52" t="s">
        <v>8157</v>
      </c>
      <c r="G3356" s="52" t="s">
        <v>5076</v>
      </c>
    </row>
    <row r="3357" customFormat="false" ht="12.75" hidden="false" customHeight="true" outlineLevel="0" collapsed="false">
      <c r="D3357" s="51" t="n">
        <v>45013</v>
      </c>
      <c r="E3357" s="52" t="s">
        <v>8154</v>
      </c>
      <c r="F3357" s="52" t="s">
        <v>8158</v>
      </c>
      <c r="G3357" s="52" t="s">
        <v>8159</v>
      </c>
    </row>
    <row r="3358" customFormat="false" ht="12.75" hidden="false" customHeight="true" outlineLevel="0" collapsed="false">
      <c r="D3358" s="51" t="n">
        <v>45013</v>
      </c>
      <c r="E3358" s="52" t="s">
        <v>8154</v>
      </c>
      <c r="F3358" s="52" t="s">
        <v>8160</v>
      </c>
      <c r="G3358" s="52" t="s">
        <v>8161</v>
      </c>
    </row>
    <row r="3359" customFormat="false" ht="12.75" hidden="false" customHeight="true" outlineLevel="0" collapsed="false">
      <c r="D3359" s="51" t="n">
        <v>45013</v>
      </c>
      <c r="E3359" s="52" t="s">
        <v>8154</v>
      </c>
      <c r="F3359" s="52" t="s">
        <v>8162</v>
      </c>
      <c r="G3359" s="52" t="s">
        <v>8163</v>
      </c>
    </row>
    <row r="3360" customFormat="false" ht="12.75" hidden="false" customHeight="true" outlineLevel="0" collapsed="false">
      <c r="D3360" s="51" t="n">
        <v>45013</v>
      </c>
      <c r="E3360" s="52" t="s">
        <v>8154</v>
      </c>
      <c r="F3360" s="52" t="s">
        <v>8164</v>
      </c>
      <c r="G3360" s="52" t="s">
        <v>8165</v>
      </c>
    </row>
    <row r="3361" customFormat="false" ht="12.75" hidden="false" customHeight="true" outlineLevel="0" collapsed="false">
      <c r="D3361" s="51" t="n">
        <v>45013</v>
      </c>
      <c r="E3361" s="52" t="s">
        <v>8154</v>
      </c>
      <c r="F3361" s="52" t="s">
        <v>8166</v>
      </c>
      <c r="G3361" s="52" t="s">
        <v>8167</v>
      </c>
    </row>
    <row r="3362" customFormat="false" ht="12.75" hidden="false" customHeight="true" outlineLevel="0" collapsed="false">
      <c r="D3362" s="51" t="n">
        <v>45013</v>
      </c>
      <c r="E3362" s="52" t="s">
        <v>8154</v>
      </c>
      <c r="F3362" s="52" t="s">
        <v>8168</v>
      </c>
      <c r="G3362" s="52" t="s">
        <v>8169</v>
      </c>
    </row>
    <row r="3363" customFormat="false" ht="12.75" hidden="false" customHeight="true" outlineLevel="0" collapsed="false">
      <c r="D3363" s="51" t="n">
        <v>45013</v>
      </c>
      <c r="E3363" s="52" t="s">
        <v>8154</v>
      </c>
      <c r="F3363" s="52" t="s">
        <v>8170</v>
      </c>
      <c r="G3363" s="52" t="s">
        <v>8171</v>
      </c>
    </row>
    <row r="3364" customFormat="false" ht="12.75" hidden="false" customHeight="true" outlineLevel="0" collapsed="false">
      <c r="D3364" s="51" t="n">
        <v>45013</v>
      </c>
      <c r="E3364" s="52" t="s">
        <v>8154</v>
      </c>
      <c r="F3364" s="52" t="s">
        <v>8172</v>
      </c>
      <c r="G3364" s="52" t="s">
        <v>8173</v>
      </c>
    </row>
    <row r="3365" customFormat="false" ht="12.75" hidden="false" customHeight="true" outlineLevel="0" collapsed="false">
      <c r="D3365" s="51" t="n">
        <v>45013</v>
      </c>
      <c r="E3365" s="52" t="s">
        <v>8154</v>
      </c>
      <c r="F3365" s="52" t="s">
        <v>8174</v>
      </c>
      <c r="G3365" s="52" t="s">
        <v>8175</v>
      </c>
    </row>
    <row r="3366" customFormat="false" ht="12.75" hidden="false" customHeight="true" outlineLevel="0" collapsed="false">
      <c r="D3366" s="51" t="n">
        <v>45013</v>
      </c>
      <c r="E3366" s="52" t="s">
        <v>8154</v>
      </c>
      <c r="F3366" s="52" t="s">
        <v>8176</v>
      </c>
      <c r="G3366" s="52" t="s">
        <v>1656</v>
      </c>
    </row>
    <row r="3367" customFormat="false" ht="12.75" hidden="false" customHeight="true" outlineLevel="0" collapsed="false">
      <c r="D3367" s="51" t="n">
        <v>45013</v>
      </c>
      <c r="E3367" s="52" t="s">
        <v>8154</v>
      </c>
      <c r="F3367" s="52" t="s">
        <v>8177</v>
      </c>
      <c r="G3367" s="52" t="s">
        <v>8178</v>
      </c>
    </row>
    <row r="3368" customFormat="false" ht="12.75" hidden="false" customHeight="true" outlineLevel="0" collapsed="false">
      <c r="D3368" s="51" t="n">
        <v>45013</v>
      </c>
      <c r="E3368" s="52" t="s">
        <v>8154</v>
      </c>
      <c r="F3368" s="52" t="s">
        <v>8179</v>
      </c>
      <c r="G3368" s="52" t="s">
        <v>8180</v>
      </c>
    </row>
    <row r="3369" customFormat="false" ht="12.75" hidden="false" customHeight="true" outlineLevel="0" collapsed="false">
      <c r="D3369" s="51" t="n">
        <v>45013</v>
      </c>
      <c r="E3369" s="52" t="s">
        <v>8154</v>
      </c>
      <c r="F3369" s="52" t="s">
        <v>8181</v>
      </c>
      <c r="G3369" s="52" t="s">
        <v>4587</v>
      </c>
    </row>
    <row r="3370" customFormat="false" ht="12.75" hidden="false" customHeight="true" outlineLevel="0" collapsed="false">
      <c r="D3370" s="51" t="n">
        <v>45013</v>
      </c>
      <c r="E3370" s="52" t="s">
        <v>8154</v>
      </c>
      <c r="F3370" s="52" t="s">
        <v>8182</v>
      </c>
      <c r="G3370" s="52" t="s">
        <v>8183</v>
      </c>
    </row>
    <row r="3371" customFormat="false" ht="12.75" hidden="false" customHeight="true" outlineLevel="0" collapsed="false">
      <c r="D3371" s="51" t="n">
        <v>45013</v>
      </c>
      <c r="E3371" s="52" t="s">
        <v>8154</v>
      </c>
      <c r="F3371" s="52" t="s">
        <v>8184</v>
      </c>
      <c r="G3371" s="52" t="s">
        <v>8185</v>
      </c>
    </row>
    <row r="3372" customFormat="false" ht="12.75" hidden="false" customHeight="true" outlineLevel="0" collapsed="false">
      <c r="D3372" s="51" t="n">
        <v>45013</v>
      </c>
      <c r="E3372" s="52" t="s">
        <v>8154</v>
      </c>
      <c r="F3372" s="52" t="s">
        <v>8186</v>
      </c>
      <c r="G3372" s="52" t="s">
        <v>8187</v>
      </c>
    </row>
    <row r="3373" customFormat="false" ht="12.75" hidden="false" customHeight="true" outlineLevel="0" collapsed="false">
      <c r="D3373" s="51" t="n">
        <v>45013</v>
      </c>
      <c r="E3373" s="52" t="s">
        <v>8154</v>
      </c>
      <c r="F3373" s="52" t="s">
        <v>8188</v>
      </c>
      <c r="G3373" s="52" t="s">
        <v>8189</v>
      </c>
    </row>
    <row r="3374" customFormat="false" ht="12.75" hidden="false" customHeight="true" outlineLevel="0" collapsed="false">
      <c r="D3374" s="51" t="n">
        <v>45013</v>
      </c>
      <c r="E3374" s="52" t="s">
        <v>8154</v>
      </c>
      <c r="F3374" s="52" t="s">
        <v>8190</v>
      </c>
      <c r="G3374" s="52" t="s">
        <v>8191</v>
      </c>
    </row>
    <row r="3375" customFormat="false" ht="12.75" hidden="false" customHeight="true" outlineLevel="0" collapsed="false">
      <c r="D3375" s="51" t="n">
        <v>52022</v>
      </c>
      <c r="E3375" s="52" t="s">
        <v>8192</v>
      </c>
      <c r="F3375" s="52" t="s">
        <v>8193</v>
      </c>
      <c r="G3375" s="52" t="s">
        <v>2600</v>
      </c>
    </row>
    <row r="3376" customFormat="false" ht="12.75" hidden="false" customHeight="true" outlineLevel="0" collapsed="false">
      <c r="D3376" s="51" t="n">
        <v>52022</v>
      </c>
      <c r="E3376" s="52" t="s">
        <v>8192</v>
      </c>
      <c r="F3376" s="52" t="s">
        <v>8194</v>
      </c>
      <c r="G3376" s="52" t="s">
        <v>8195</v>
      </c>
    </row>
    <row r="3377" customFormat="false" ht="12.75" hidden="false" customHeight="true" outlineLevel="0" collapsed="false">
      <c r="D3377" s="51" t="n">
        <v>52022</v>
      </c>
      <c r="E3377" s="52" t="s">
        <v>8192</v>
      </c>
      <c r="F3377" s="52" t="s">
        <v>8196</v>
      </c>
      <c r="G3377" s="52" t="s">
        <v>8197</v>
      </c>
    </row>
    <row r="3378" customFormat="false" ht="12.75" hidden="false" customHeight="true" outlineLevel="0" collapsed="false">
      <c r="D3378" s="51" t="n">
        <v>52022</v>
      </c>
      <c r="E3378" s="52" t="s">
        <v>8192</v>
      </c>
      <c r="F3378" s="52" t="s">
        <v>8198</v>
      </c>
      <c r="G3378" s="52" t="s">
        <v>8199</v>
      </c>
    </row>
    <row r="3379" customFormat="false" ht="12.75" hidden="false" customHeight="true" outlineLevel="0" collapsed="false">
      <c r="D3379" s="51" t="n">
        <v>52022</v>
      </c>
      <c r="E3379" s="52" t="s">
        <v>8192</v>
      </c>
      <c r="F3379" s="52" t="s">
        <v>8200</v>
      </c>
      <c r="G3379" s="52" t="s">
        <v>8201</v>
      </c>
    </row>
    <row r="3380" customFormat="false" ht="12.75" hidden="false" customHeight="true" outlineLevel="0" collapsed="false">
      <c r="D3380" s="51" t="n">
        <v>52022</v>
      </c>
      <c r="E3380" s="52" t="s">
        <v>8192</v>
      </c>
      <c r="F3380" s="52" t="s">
        <v>8202</v>
      </c>
      <c r="G3380" s="52" t="s">
        <v>8203</v>
      </c>
    </row>
    <row r="3381" customFormat="false" ht="12.75" hidden="false" customHeight="true" outlineLevel="0" collapsed="false">
      <c r="D3381" s="51" t="n">
        <v>52022</v>
      </c>
      <c r="E3381" s="52" t="s">
        <v>8192</v>
      </c>
      <c r="F3381" s="52" t="s">
        <v>8204</v>
      </c>
      <c r="G3381" s="52" t="s">
        <v>8205</v>
      </c>
    </row>
    <row r="3382" customFormat="false" ht="12.75" hidden="false" customHeight="true" outlineLevel="0" collapsed="false">
      <c r="D3382" s="51" t="n">
        <v>52022</v>
      </c>
      <c r="E3382" s="52" t="s">
        <v>8192</v>
      </c>
      <c r="F3382" s="52" t="s">
        <v>8206</v>
      </c>
      <c r="G3382" s="52" t="s">
        <v>7113</v>
      </c>
    </row>
    <row r="3383" customFormat="false" ht="12.75" hidden="false" customHeight="true" outlineLevel="0" collapsed="false">
      <c r="D3383" s="51" t="n">
        <v>52022</v>
      </c>
      <c r="E3383" s="52" t="s">
        <v>8192</v>
      </c>
      <c r="F3383" s="52" t="s">
        <v>8207</v>
      </c>
      <c r="G3383" s="52" t="s">
        <v>8208</v>
      </c>
    </row>
    <row r="3384" customFormat="false" ht="12.75" hidden="false" customHeight="true" outlineLevel="0" collapsed="false">
      <c r="D3384" s="51" t="n">
        <v>52022</v>
      </c>
      <c r="E3384" s="52" t="s">
        <v>8192</v>
      </c>
      <c r="F3384" s="52" t="s">
        <v>8209</v>
      </c>
      <c r="G3384" s="52" t="s">
        <v>8210</v>
      </c>
    </row>
    <row r="3385" customFormat="false" ht="12.75" hidden="false" customHeight="true" outlineLevel="0" collapsed="false">
      <c r="D3385" s="51" t="n">
        <v>52022</v>
      </c>
      <c r="E3385" s="52" t="s">
        <v>8192</v>
      </c>
      <c r="F3385" s="52" t="s">
        <v>8211</v>
      </c>
      <c r="G3385" s="52" t="s">
        <v>8212</v>
      </c>
    </row>
    <row r="3386" customFormat="false" ht="12.75" hidden="false" customHeight="true" outlineLevel="0" collapsed="false">
      <c r="D3386" s="51" t="n">
        <v>52022</v>
      </c>
      <c r="E3386" s="52" t="s">
        <v>8192</v>
      </c>
      <c r="F3386" s="52" t="s">
        <v>8213</v>
      </c>
      <c r="G3386" s="52" t="s">
        <v>8214</v>
      </c>
    </row>
    <row r="3387" customFormat="false" ht="12.75" hidden="false" customHeight="true" outlineLevel="0" collapsed="false">
      <c r="D3387" s="51" t="n">
        <v>52022</v>
      </c>
      <c r="E3387" s="52" t="s">
        <v>8192</v>
      </c>
      <c r="F3387" s="52" t="s">
        <v>8215</v>
      </c>
      <c r="G3387" s="52" t="s">
        <v>8216</v>
      </c>
    </row>
    <row r="3388" customFormat="false" ht="12.75" hidden="false" customHeight="true" outlineLevel="0" collapsed="false">
      <c r="D3388" s="51" t="n">
        <v>52022</v>
      </c>
      <c r="E3388" s="52" t="s">
        <v>8192</v>
      </c>
      <c r="F3388" s="52" t="s">
        <v>8217</v>
      </c>
      <c r="G3388" s="52" t="s">
        <v>2618</v>
      </c>
    </row>
    <row r="3389" customFormat="false" ht="12.75" hidden="false" customHeight="true" outlineLevel="0" collapsed="false">
      <c r="D3389" s="51" t="n">
        <v>52022</v>
      </c>
      <c r="E3389" s="52" t="s">
        <v>8192</v>
      </c>
      <c r="F3389" s="52" t="s">
        <v>8218</v>
      </c>
      <c r="G3389" s="52" t="s">
        <v>8219</v>
      </c>
    </row>
    <row r="3390" customFormat="false" ht="12.75" hidden="false" customHeight="true" outlineLevel="0" collapsed="false">
      <c r="D3390" s="51" t="n">
        <v>52022</v>
      </c>
      <c r="E3390" s="52" t="s">
        <v>8192</v>
      </c>
      <c r="F3390" s="52" t="s">
        <v>8220</v>
      </c>
      <c r="G3390" s="52" t="s">
        <v>8221</v>
      </c>
    </row>
    <row r="3391" customFormat="false" ht="12.75" hidden="false" customHeight="true" outlineLevel="0" collapsed="false">
      <c r="D3391" s="51" t="n">
        <v>52022</v>
      </c>
      <c r="E3391" s="52" t="s">
        <v>8192</v>
      </c>
      <c r="F3391" s="52" t="s">
        <v>8222</v>
      </c>
      <c r="G3391" s="52" t="s">
        <v>5492</v>
      </c>
    </row>
    <row r="3392" customFormat="false" ht="12.75" hidden="false" customHeight="true" outlineLevel="0" collapsed="false">
      <c r="D3392" s="51" t="n">
        <v>52022</v>
      </c>
      <c r="E3392" s="52" t="s">
        <v>8192</v>
      </c>
      <c r="F3392" s="52" t="s">
        <v>8223</v>
      </c>
      <c r="G3392" s="52" t="s">
        <v>8224</v>
      </c>
    </row>
    <row r="3393" customFormat="false" ht="12.75" hidden="false" customHeight="true" outlineLevel="0" collapsed="false">
      <c r="D3393" s="51" t="n">
        <v>52022</v>
      </c>
      <c r="E3393" s="52" t="s">
        <v>8192</v>
      </c>
      <c r="F3393" s="52" t="s">
        <v>8225</v>
      </c>
      <c r="G3393" s="52" t="s">
        <v>8226</v>
      </c>
    </row>
    <row r="3394" customFormat="false" ht="12.75" hidden="false" customHeight="true" outlineLevel="0" collapsed="false">
      <c r="D3394" s="51" t="n">
        <v>52022</v>
      </c>
      <c r="E3394" s="52" t="s">
        <v>8192</v>
      </c>
      <c r="F3394" s="52" t="s">
        <v>8227</v>
      </c>
      <c r="G3394" s="52" t="s">
        <v>8228</v>
      </c>
    </row>
    <row r="3395" customFormat="false" ht="12.75" hidden="false" customHeight="true" outlineLevel="0" collapsed="false">
      <c r="D3395" s="51" t="n">
        <v>52022</v>
      </c>
      <c r="E3395" s="52" t="s">
        <v>8192</v>
      </c>
      <c r="F3395" s="52" t="s">
        <v>8229</v>
      </c>
      <c r="G3395" s="52" t="s">
        <v>8230</v>
      </c>
    </row>
    <row r="3396" customFormat="false" ht="12.75" hidden="false" customHeight="true" outlineLevel="0" collapsed="false">
      <c r="D3396" s="51" t="n">
        <v>52022</v>
      </c>
      <c r="E3396" s="52" t="s">
        <v>8192</v>
      </c>
      <c r="F3396" s="52" t="s">
        <v>8231</v>
      </c>
      <c r="G3396" s="52" t="s">
        <v>8232</v>
      </c>
    </row>
    <row r="3397" customFormat="false" ht="12.75" hidden="false" customHeight="true" outlineLevel="0" collapsed="false">
      <c r="D3397" s="51" t="n">
        <v>52022</v>
      </c>
      <c r="E3397" s="52" t="s">
        <v>8192</v>
      </c>
      <c r="F3397" s="52" t="s">
        <v>8233</v>
      </c>
      <c r="G3397" s="52" t="s">
        <v>8234</v>
      </c>
    </row>
    <row r="3398" customFormat="false" ht="12.75" hidden="false" customHeight="true" outlineLevel="0" collapsed="false">
      <c r="D3398" s="51" t="n">
        <v>52022</v>
      </c>
      <c r="E3398" s="52" t="s">
        <v>8192</v>
      </c>
      <c r="F3398" s="52" t="s">
        <v>8235</v>
      </c>
      <c r="G3398" s="52" t="s">
        <v>8236</v>
      </c>
    </row>
    <row r="3399" customFormat="false" ht="12.75" hidden="false" customHeight="true" outlineLevel="0" collapsed="false">
      <c r="D3399" s="51" t="n">
        <v>52022</v>
      </c>
      <c r="E3399" s="52" t="s">
        <v>8192</v>
      </c>
      <c r="F3399" s="52" t="s">
        <v>8237</v>
      </c>
      <c r="G3399" s="52" t="s">
        <v>8238</v>
      </c>
    </row>
    <row r="3400" customFormat="false" ht="12.75" hidden="false" customHeight="true" outlineLevel="0" collapsed="false">
      <c r="D3400" s="51" t="n">
        <v>52022</v>
      </c>
      <c r="E3400" s="52" t="s">
        <v>8192</v>
      </c>
      <c r="F3400" s="52" t="s">
        <v>8239</v>
      </c>
      <c r="G3400" s="52" t="s">
        <v>8240</v>
      </c>
    </row>
    <row r="3401" customFormat="false" ht="12.75" hidden="false" customHeight="true" outlineLevel="0" collapsed="false">
      <c r="D3401" s="51" t="n">
        <v>52022</v>
      </c>
      <c r="E3401" s="52" t="s">
        <v>8192</v>
      </c>
      <c r="F3401" s="52" t="s">
        <v>8241</v>
      </c>
      <c r="G3401" s="52" t="s">
        <v>8242</v>
      </c>
    </row>
    <row r="3402" customFormat="false" ht="12.75" hidden="false" customHeight="true" outlineLevel="0" collapsed="false">
      <c r="D3402" s="51" t="n">
        <v>52022</v>
      </c>
      <c r="E3402" s="52" t="s">
        <v>8192</v>
      </c>
      <c r="F3402" s="52" t="s">
        <v>8243</v>
      </c>
      <c r="G3402" s="52" t="s">
        <v>8244</v>
      </c>
    </row>
    <row r="3403" customFormat="false" ht="12.75" hidden="false" customHeight="true" outlineLevel="0" collapsed="false">
      <c r="D3403" s="51" t="n">
        <v>52022</v>
      </c>
      <c r="E3403" s="52" t="s">
        <v>8192</v>
      </c>
      <c r="F3403" s="52" t="s">
        <v>8245</v>
      </c>
      <c r="G3403" s="52" t="s">
        <v>8246</v>
      </c>
    </row>
    <row r="3404" customFormat="false" ht="12.75" hidden="false" customHeight="true" outlineLevel="0" collapsed="false">
      <c r="D3404" s="51" t="n">
        <v>52022</v>
      </c>
      <c r="E3404" s="52" t="s">
        <v>8192</v>
      </c>
      <c r="F3404" s="52" t="s">
        <v>8247</v>
      </c>
      <c r="G3404" s="52" t="s">
        <v>8248</v>
      </c>
    </row>
    <row r="3405" customFormat="false" ht="12.75" hidden="false" customHeight="true" outlineLevel="0" collapsed="false">
      <c r="D3405" s="51" t="n">
        <v>52022</v>
      </c>
      <c r="E3405" s="52" t="s">
        <v>8192</v>
      </c>
      <c r="F3405" s="52" t="s">
        <v>8249</v>
      </c>
      <c r="G3405" s="52" t="s">
        <v>8250</v>
      </c>
    </row>
    <row r="3406" customFormat="false" ht="12.75" hidden="false" customHeight="true" outlineLevel="0" collapsed="false">
      <c r="D3406" s="51" t="n">
        <v>52022</v>
      </c>
      <c r="E3406" s="52" t="s">
        <v>8192</v>
      </c>
      <c r="F3406" s="52" t="s">
        <v>8251</v>
      </c>
      <c r="G3406" s="52" t="s">
        <v>2587</v>
      </c>
    </row>
    <row r="3407" customFormat="false" ht="12.75" hidden="false" customHeight="true" outlineLevel="0" collapsed="false">
      <c r="D3407" s="51" t="n">
        <v>52022</v>
      </c>
      <c r="E3407" s="52" t="s">
        <v>8192</v>
      </c>
      <c r="F3407" s="52" t="s">
        <v>8252</v>
      </c>
      <c r="G3407" s="52" t="s">
        <v>8253</v>
      </c>
    </row>
    <row r="3408" customFormat="false" ht="12.75" hidden="false" customHeight="true" outlineLevel="0" collapsed="false">
      <c r="D3408" s="51" t="n">
        <v>52022</v>
      </c>
      <c r="E3408" s="52" t="s">
        <v>8192</v>
      </c>
      <c r="F3408" s="52" t="s">
        <v>8254</v>
      </c>
      <c r="G3408" s="52" t="s">
        <v>2151</v>
      </c>
    </row>
    <row r="3409" customFormat="false" ht="12.75" hidden="false" customHeight="true" outlineLevel="0" collapsed="false">
      <c r="D3409" s="51" t="n">
        <v>52022</v>
      </c>
      <c r="E3409" s="52" t="s">
        <v>8192</v>
      </c>
      <c r="F3409" s="52" t="s">
        <v>8255</v>
      </c>
      <c r="G3409" s="52" t="s">
        <v>8081</v>
      </c>
    </row>
    <row r="3410" customFormat="false" ht="12.75" hidden="false" customHeight="true" outlineLevel="0" collapsed="false">
      <c r="D3410" s="51" t="n">
        <v>52022</v>
      </c>
      <c r="E3410" s="52" t="s">
        <v>8192</v>
      </c>
      <c r="F3410" s="52" t="s">
        <v>8256</v>
      </c>
      <c r="G3410" s="52" t="s">
        <v>8257</v>
      </c>
    </row>
    <row r="3411" customFormat="false" ht="12.75" hidden="false" customHeight="true" outlineLevel="0" collapsed="false">
      <c r="D3411" s="51" t="n">
        <v>52022</v>
      </c>
      <c r="E3411" s="52" t="s">
        <v>8192</v>
      </c>
      <c r="F3411" s="52" t="s">
        <v>8258</v>
      </c>
      <c r="G3411" s="52" t="s">
        <v>8259</v>
      </c>
    </row>
    <row r="3412" customFormat="false" ht="12.75" hidden="false" customHeight="true" outlineLevel="0" collapsed="false">
      <c r="D3412" s="51" t="n">
        <v>52022</v>
      </c>
      <c r="E3412" s="52" t="s">
        <v>8192</v>
      </c>
      <c r="F3412" s="52" t="s">
        <v>8260</v>
      </c>
      <c r="G3412" s="52" t="s">
        <v>8261</v>
      </c>
    </row>
    <row r="3413" customFormat="false" ht="12.75" hidden="false" customHeight="true" outlineLevel="0" collapsed="false">
      <c r="D3413" s="51" t="n">
        <v>52022</v>
      </c>
      <c r="E3413" s="52" t="s">
        <v>8192</v>
      </c>
      <c r="F3413" s="52" t="s">
        <v>8262</v>
      </c>
      <c r="G3413" s="52" t="s">
        <v>8263</v>
      </c>
    </row>
    <row r="3414" customFormat="false" ht="12.75" hidden="false" customHeight="true" outlineLevel="0" collapsed="false">
      <c r="D3414" s="51" t="n">
        <v>52022</v>
      </c>
      <c r="E3414" s="52" t="s">
        <v>8192</v>
      </c>
      <c r="F3414" s="52" t="s">
        <v>8264</v>
      </c>
      <c r="G3414" s="52" t="s">
        <v>8265</v>
      </c>
    </row>
    <row r="3415" customFormat="false" ht="12.75" hidden="false" customHeight="true" outlineLevel="0" collapsed="false">
      <c r="D3415" s="51" t="n">
        <v>52022</v>
      </c>
      <c r="E3415" s="52" t="s">
        <v>8192</v>
      </c>
      <c r="F3415" s="52" t="s">
        <v>8266</v>
      </c>
      <c r="G3415" s="52" t="s">
        <v>8267</v>
      </c>
    </row>
    <row r="3416" customFormat="false" ht="12.75" hidden="false" customHeight="true" outlineLevel="0" collapsed="false">
      <c r="D3416" s="51" t="n">
        <v>52022</v>
      </c>
      <c r="E3416" s="52" t="s">
        <v>8192</v>
      </c>
      <c r="F3416" s="52" t="s">
        <v>8268</v>
      </c>
      <c r="G3416" s="52" t="s">
        <v>8269</v>
      </c>
    </row>
    <row r="3417" customFormat="false" ht="12.75" hidden="false" customHeight="true" outlineLevel="0" collapsed="false">
      <c r="D3417" s="51" t="n">
        <v>100004</v>
      </c>
      <c r="E3417" s="52" t="s">
        <v>8270</v>
      </c>
      <c r="F3417" s="52" t="s">
        <v>8271</v>
      </c>
      <c r="G3417" s="52" t="s">
        <v>8272</v>
      </c>
    </row>
    <row r="3418" customFormat="false" ht="12.75" hidden="false" customHeight="true" outlineLevel="0" collapsed="false">
      <c r="D3418" s="51" t="n">
        <v>100004</v>
      </c>
      <c r="E3418" s="52" t="s">
        <v>8270</v>
      </c>
      <c r="F3418" s="52" t="s">
        <v>8273</v>
      </c>
      <c r="G3418" s="52" t="s">
        <v>8274</v>
      </c>
    </row>
    <row r="3419" customFormat="false" ht="12.75" hidden="false" customHeight="true" outlineLevel="0" collapsed="false">
      <c r="D3419" s="51" t="n">
        <v>100004</v>
      </c>
      <c r="E3419" s="52" t="s">
        <v>8270</v>
      </c>
      <c r="F3419" s="52" t="s">
        <v>8275</v>
      </c>
      <c r="G3419" s="52" t="s">
        <v>3676</v>
      </c>
    </row>
    <row r="3420" customFormat="false" ht="12.75" hidden="false" customHeight="true" outlineLevel="0" collapsed="false">
      <c r="D3420" s="51" t="n">
        <v>100004</v>
      </c>
      <c r="E3420" s="52" t="s">
        <v>8270</v>
      </c>
      <c r="F3420" s="52" t="s">
        <v>8276</v>
      </c>
      <c r="G3420" s="52" t="s">
        <v>8277</v>
      </c>
    </row>
    <row r="3421" customFormat="false" ht="12.75" hidden="false" customHeight="true" outlineLevel="0" collapsed="false">
      <c r="D3421" s="51" t="n">
        <v>100004</v>
      </c>
      <c r="E3421" s="52" t="s">
        <v>8270</v>
      </c>
      <c r="F3421" s="52" t="s">
        <v>8278</v>
      </c>
      <c r="G3421" s="52" t="s">
        <v>8279</v>
      </c>
    </row>
    <row r="3422" customFormat="false" ht="12.75" hidden="false" customHeight="true" outlineLevel="0" collapsed="false">
      <c r="D3422" s="51" t="n">
        <v>100004</v>
      </c>
      <c r="E3422" s="52" t="s">
        <v>8270</v>
      </c>
      <c r="F3422" s="52" t="s">
        <v>8280</v>
      </c>
      <c r="G3422" s="52" t="s">
        <v>8281</v>
      </c>
    </row>
    <row r="3423" customFormat="false" ht="12.75" hidden="false" customHeight="true" outlineLevel="0" collapsed="false">
      <c r="D3423" s="51" t="n">
        <v>50027</v>
      </c>
      <c r="E3423" s="52" t="s">
        <v>8282</v>
      </c>
      <c r="F3423" s="52" t="s">
        <v>8283</v>
      </c>
      <c r="G3423" s="52" t="s">
        <v>8284</v>
      </c>
    </row>
    <row r="3424" customFormat="false" ht="12.75" hidden="false" customHeight="true" outlineLevel="0" collapsed="false">
      <c r="D3424" s="51" t="n">
        <v>50027</v>
      </c>
      <c r="E3424" s="52" t="s">
        <v>8282</v>
      </c>
      <c r="F3424" s="52" t="s">
        <v>8285</v>
      </c>
      <c r="G3424" s="52" t="s">
        <v>8286</v>
      </c>
    </row>
    <row r="3425" customFormat="false" ht="12.75" hidden="false" customHeight="true" outlineLevel="0" collapsed="false">
      <c r="D3425" s="51" t="n">
        <v>50027</v>
      </c>
      <c r="E3425" s="52" t="s">
        <v>8282</v>
      </c>
      <c r="F3425" s="52" t="s">
        <v>8287</v>
      </c>
      <c r="G3425" s="52" t="s">
        <v>8288</v>
      </c>
    </row>
    <row r="3426" customFormat="false" ht="12.75" hidden="false" customHeight="true" outlineLevel="0" collapsed="false">
      <c r="D3426" s="51" t="n">
        <v>50027</v>
      </c>
      <c r="E3426" s="52" t="s">
        <v>8282</v>
      </c>
      <c r="F3426" s="52" t="s">
        <v>8289</v>
      </c>
      <c r="G3426" s="52" t="s">
        <v>8290</v>
      </c>
    </row>
    <row r="3427" customFormat="false" ht="12.75" hidden="false" customHeight="true" outlineLevel="0" collapsed="false">
      <c r="D3427" s="51" t="n">
        <v>50027</v>
      </c>
      <c r="E3427" s="52" t="s">
        <v>8282</v>
      </c>
      <c r="F3427" s="52" t="s">
        <v>8291</v>
      </c>
      <c r="G3427" s="52" t="s">
        <v>7451</v>
      </c>
    </row>
    <row r="3428" customFormat="false" ht="12.75" hidden="false" customHeight="true" outlineLevel="0" collapsed="false">
      <c r="D3428" s="51" t="n">
        <v>50027</v>
      </c>
      <c r="E3428" s="52" t="s">
        <v>8282</v>
      </c>
      <c r="F3428" s="52" t="s">
        <v>8292</v>
      </c>
      <c r="G3428" s="52" t="s">
        <v>8293</v>
      </c>
    </row>
    <row r="3429" customFormat="false" ht="12.75" hidden="false" customHeight="true" outlineLevel="0" collapsed="false">
      <c r="D3429" s="51" t="n">
        <v>50027</v>
      </c>
      <c r="E3429" s="52" t="s">
        <v>8282</v>
      </c>
      <c r="F3429" s="52" t="s">
        <v>8294</v>
      </c>
      <c r="G3429" s="52" t="s">
        <v>8295</v>
      </c>
    </row>
    <row r="3430" customFormat="false" ht="12.75" hidden="false" customHeight="true" outlineLevel="0" collapsed="false">
      <c r="D3430" s="51" t="n">
        <v>50027</v>
      </c>
      <c r="E3430" s="52" t="s">
        <v>8282</v>
      </c>
      <c r="F3430" s="52" t="s">
        <v>8296</v>
      </c>
      <c r="G3430" s="52" t="s">
        <v>8297</v>
      </c>
    </row>
    <row r="3431" customFormat="false" ht="12.75" hidden="false" customHeight="true" outlineLevel="0" collapsed="false">
      <c r="D3431" s="51" t="n">
        <v>50027</v>
      </c>
      <c r="E3431" s="52" t="s">
        <v>8282</v>
      </c>
      <c r="F3431" s="52" t="s">
        <v>8298</v>
      </c>
      <c r="G3431" s="52" t="s">
        <v>8299</v>
      </c>
    </row>
    <row r="3432" customFormat="false" ht="12.75" hidden="false" customHeight="true" outlineLevel="0" collapsed="false">
      <c r="D3432" s="51" t="n">
        <v>50027</v>
      </c>
      <c r="E3432" s="52" t="s">
        <v>8282</v>
      </c>
      <c r="F3432" s="52" t="s">
        <v>8300</v>
      </c>
      <c r="G3432" s="52" t="s">
        <v>7867</v>
      </c>
    </row>
    <row r="3433" customFormat="false" ht="12.75" hidden="false" customHeight="true" outlineLevel="0" collapsed="false">
      <c r="D3433" s="51" t="n">
        <v>50027</v>
      </c>
      <c r="E3433" s="52" t="s">
        <v>8282</v>
      </c>
      <c r="F3433" s="52" t="s">
        <v>8301</v>
      </c>
      <c r="G3433" s="52" t="s">
        <v>8302</v>
      </c>
    </row>
    <row r="3434" customFormat="false" ht="12.75" hidden="false" customHeight="true" outlineLevel="0" collapsed="false">
      <c r="D3434" s="51" t="n">
        <v>50027</v>
      </c>
      <c r="E3434" s="52" t="s">
        <v>8282</v>
      </c>
      <c r="F3434" s="52" t="s">
        <v>8303</v>
      </c>
      <c r="G3434" s="52" t="s">
        <v>7039</v>
      </c>
    </row>
    <row r="3435" customFormat="false" ht="12.75" hidden="false" customHeight="true" outlineLevel="0" collapsed="false">
      <c r="D3435" s="51" t="n">
        <v>50027</v>
      </c>
      <c r="E3435" s="52" t="s">
        <v>8282</v>
      </c>
      <c r="F3435" s="52" t="s">
        <v>8304</v>
      </c>
      <c r="G3435" s="52" t="s">
        <v>8305</v>
      </c>
    </row>
    <row r="3436" customFormat="false" ht="12.75" hidden="false" customHeight="true" outlineLevel="0" collapsed="false">
      <c r="D3436" s="51" t="n">
        <v>50027</v>
      </c>
      <c r="E3436" s="52" t="s">
        <v>8282</v>
      </c>
      <c r="F3436" s="52" t="s">
        <v>8306</v>
      </c>
      <c r="G3436" s="52" t="s">
        <v>8307</v>
      </c>
    </row>
    <row r="3437" customFormat="false" ht="12.75" hidden="false" customHeight="true" outlineLevel="0" collapsed="false">
      <c r="D3437" s="51" t="n">
        <v>50027</v>
      </c>
      <c r="E3437" s="52" t="s">
        <v>8282</v>
      </c>
      <c r="F3437" s="52" t="s">
        <v>8308</v>
      </c>
      <c r="G3437" s="52" t="s">
        <v>8309</v>
      </c>
    </row>
    <row r="3438" customFormat="false" ht="12.75" hidden="false" customHeight="true" outlineLevel="0" collapsed="false">
      <c r="D3438" s="51" t="n">
        <v>50028</v>
      </c>
      <c r="E3438" s="52" t="s">
        <v>8310</v>
      </c>
      <c r="F3438" s="52" t="s">
        <v>8311</v>
      </c>
      <c r="G3438" s="52" t="s">
        <v>8312</v>
      </c>
    </row>
    <row r="3439" customFormat="false" ht="12.75" hidden="false" customHeight="true" outlineLevel="0" collapsed="false">
      <c r="D3439" s="51" t="n">
        <v>50028</v>
      </c>
      <c r="E3439" s="52" t="s">
        <v>8310</v>
      </c>
      <c r="F3439" s="52" t="s">
        <v>8313</v>
      </c>
      <c r="G3439" s="52" t="s">
        <v>8314</v>
      </c>
    </row>
    <row r="3440" customFormat="false" ht="12.75" hidden="false" customHeight="true" outlineLevel="0" collapsed="false">
      <c r="D3440" s="51" t="n">
        <v>50028</v>
      </c>
      <c r="E3440" s="52" t="s">
        <v>8310</v>
      </c>
      <c r="F3440" s="52" t="s">
        <v>8315</v>
      </c>
      <c r="G3440" s="52" t="s">
        <v>8316</v>
      </c>
    </row>
    <row r="3441" customFormat="false" ht="12.75" hidden="false" customHeight="true" outlineLevel="0" collapsed="false">
      <c r="D3441" s="51" t="n">
        <v>48033</v>
      </c>
      <c r="E3441" s="52" t="s">
        <v>8317</v>
      </c>
      <c r="F3441" s="52" t="s">
        <v>8318</v>
      </c>
      <c r="G3441" s="52" t="s">
        <v>8319</v>
      </c>
    </row>
    <row r="3442" customFormat="false" ht="12.75" hidden="false" customHeight="true" outlineLevel="0" collapsed="false">
      <c r="D3442" s="51" t="n">
        <v>48033</v>
      </c>
      <c r="E3442" s="52" t="s">
        <v>8317</v>
      </c>
      <c r="F3442" s="52" t="s">
        <v>8320</v>
      </c>
      <c r="G3442" s="52" t="s">
        <v>8321</v>
      </c>
    </row>
    <row r="3443" customFormat="false" ht="12.75" hidden="false" customHeight="true" outlineLevel="0" collapsed="false">
      <c r="D3443" s="51" t="n">
        <v>48033</v>
      </c>
      <c r="E3443" s="52" t="s">
        <v>8317</v>
      </c>
      <c r="F3443" s="52" t="s">
        <v>8322</v>
      </c>
      <c r="G3443" s="52" t="s">
        <v>8323</v>
      </c>
    </row>
    <row r="3444" customFormat="false" ht="12.75" hidden="false" customHeight="true" outlineLevel="0" collapsed="false">
      <c r="D3444" s="51" t="n">
        <v>48033</v>
      </c>
      <c r="E3444" s="52" t="s">
        <v>8317</v>
      </c>
      <c r="F3444" s="52" t="s">
        <v>8324</v>
      </c>
      <c r="G3444" s="52" t="s">
        <v>8325</v>
      </c>
    </row>
    <row r="3445" customFormat="false" ht="12.75" hidden="false" customHeight="true" outlineLevel="0" collapsed="false">
      <c r="D3445" s="51" t="n">
        <v>48033</v>
      </c>
      <c r="E3445" s="52" t="s">
        <v>8317</v>
      </c>
      <c r="F3445" s="52" t="s">
        <v>8326</v>
      </c>
      <c r="G3445" s="52" t="s">
        <v>3541</v>
      </c>
    </row>
    <row r="3446" customFormat="false" ht="12.75" hidden="false" customHeight="true" outlineLevel="0" collapsed="false">
      <c r="D3446" s="51" t="n">
        <v>48033</v>
      </c>
      <c r="E3446" s="52" t="s">
        <v>8317</v>
      </c>
      <c r="F3446" s="52" t="s">
        <v>8327</v>
      </c>
      <c r="G3446" s="52" t="s">
        <v>2862</v>
      </c>
    </row>
    <row r="3447" customFormat="false" ht="12.75" hidden="false" customHeight="true" outlineLevel="0" collapsed="false">
      <c r="D3447" s="51" t="n">
        <v>48033</v>
      </c>
      <c r="E3447" s="52" t="s">
        <v>8317</v>
      </c>
      <c r="F3447" s="52" t="s">
        <v>8328</v>
      </c>
      <c r="G3447" s="52" t="s">
        <v>8329</v>
      </c>
    </row>
    <row r="3448" customFormat="false" ht="12.75" hidden="false" customHeight="true" outlineLevel="0" collapsed="false">
      <c r="D3448" s="51" t="n">
        <v>48033</v>
      </c>
      <c r="E3448" s="52" t="s">
        <v>8317</v>
      </c>
      <c r="F3448" s="52" t="s">
        <v>8330</v>
      </c>
      <c r="G3448" s="52" t="s">
        <v>8331</v>
      </c>
    </row>
    <row r="3449" customFormat="false" ht="12.75" hidden="false" customHeight="true" outlineLevel="0" collapsed="false">
      <c r="D3449" s="51" t="n">
        <v>48033</v>
      </c>
      <c r="E3449" s="52" t="s">
        <v>8317</v>
      </c>
      <c r="F3449" s="52" t="s">
        <v>8332</v>
      </c>
      <c r="G3449" s="52" t="s">
        <v>8333</v>
      </c>
    </row>
    <row r="3450" customFormat="false" ht="12.75" hidden="false" customHeight="true" outlineLevel="0" collapsed="false">
      <c r="D3450" s="51" t="n">
        <v>48033</v>
      </c>
      <c r="E3450" s="52" t="s">
        <v>8317</v>
      </c>
      <c r="F3450" s="52" t="s">
        <v>8334</v>
      </c>
      <c r="G3450" s="52" t="s">
        <v>8335</v>
      </c>
    </row>
    <row r="3451" customFormat="false" ht="12.75" hidden="false" customHeight="true" outlineLevel="0" collapsed="false">
      <c r="D3451" s="51" t="n">
        <v>48033</v>
      </c>
      <c r="E3451" s="52" t="s">
        <v>8317</v>
      </c>
      <c r="F3451" s="52" t="s">
        <v>8336</v>
      </c>
      <c r="G3451" s="52" t="s">
        <v>8337</v>
      </c>
    </row>
    <row r="3452" customFormat="false" ht="12.75" hidden="false" customHeight="true" outlineLevel="0" collapsed="false">
      <c r="D3452" s="51" t="n">
        <v>48033</v>
      </c>
      <c r="E3452" s="52" t="s">
        <v>8317</v>
      </c>
      <c r="F3452" s="52" t="s">
        <v>8338</v>
      </c>
      <c r="G3452" s="52" t="s">
        <v>8339</v>
      </c>
    </row>
    <row r="3453" customFormat="false" ht="12.75" hidden="false" customHeight="true" outlineLevel="0" collapsed="false">
      <c r="D3453" s="51" t="n">
        <v>48033</v>
      </c>
      <c r="E3453" s="52" t="s">
        <v>8317</v>
      </c>
      <c r="F3453" s="52" t="s">
        <v>8340</v>
      </c>
      <c r="G3453" s="52" t="s">
        <v>8341</v>
      </c>
    </row>
    <row r="3454" customFormat="false" ht="12.75" hidden="false" customHeight="true" outlineLevel="0" collapsed="false">
      <c r="D3454" s="51" t="n">
        <v>48033</v>
      </c>
      <c r="E3454" s="52" t="s">
        <v>8317</v>
      </c>
      <c r="F3454" s="52" t="s">
        <v>8342</v>
      </c>
      <c r="G3454" s="52" t="s">
        <v>8343</v>
      </c>
    </row>
    <row r="3455" customFormat="false" ht="12.75" hidden="false" customHeight="true" outlineLevel="0" collapsed="false">
      <c r="D3455" s="51" t="n">
        <v>48033</v>
      </c>
      <c r="E3455" s="52" t="s">
        <v>8317</v>
      </c>
      <c r="F3455" s="52" t="s">
        <v>8344</v>
      </c>
      <c r="G3455" s="52" t="s">
        <v>8345</v>
      </c>
    </row>
    <row r="3456" customFormat="false" ht="12.75" hidden="false" customHeight="true" outlineLevel="0" collapsed="false">
      <c r="D3456" s="51" t="n">
        <v>48033</v>
      </c>
      <c r="E3456" s="52" t="s">
        <v>8317</v>
      </c>
      <c r="F3456" s="52" t="s">
        <v>8346</v>
      </c>
      <c r="G3456" s="52" t="s">
        <v>8347</v>
      </c>
    </row>
    <row r="3457" customFormat="false" ht="12.75" hidden="false" customHeight="true" outlineLevel="0" collapsed="false">
      <c r="D3457" s="51" t="n">
        <v>48033</v>
      </c>
      <c r="E3457" s="52" t="s">
        <v>8317</v>
      </c>
      <c r="F3457" s="52" t="s">
        <v>8348</v>
      </c>
      <c r="G3457" s="52" t="s">
        <v>2151</v>
      </c>
    </row>
    <row r="3458" customFormat="false" ht="12.75" hidden="false" customHeight="true" outlineLevel="0" collapsed="false">
      <c r="D3458" s="51" t="n">
        <v>48033</v>
      </c>
      <c r="E3458" s="52" t="s">
        <v>8317</v>
      </c>
      <c r="F3458" s="52" t="s">
        <v>8349</v>
      </c>
      <c r="G3458" s="52" t="s">
        <v>8350</v>
      </c>
    </row>
    <row r="3459" customFormat="false" ht="12.75" hidden="false" customHeight="true" outlineLevel="0" collapsed="false">
      <c r="D3459" s="51" t="n">
        <v>48033</v>
      </c>
      <c r="E3459" s="52" t="s">
        <v>8317</v>
      </c>
      <c r="F3459" s="52" t="s">
        <v>8351</v>
      </c>
      <c r="G3459" s="52" t="s">
        <v>8352</v>
      </c>
    </row>
    <row r="3460" customFormat="false" ht="12.75" hidden="false" customHeight="true" outlineLevel="0" collapsed="false">
      <c r="D3460" s="51" t="n">
        <v>48033</v>
      </c>
      <c r="E3460" s="52" t="s">
        <v>8317</v>
      </c>
      <c r="F3460" s="52" t="s">
        <v>8353</v>
      </c>
      <c r="G3460" s="52" t="s">
        <v>8354</v>
      </c>
    </row>
    <row r="3461" customFormat="false" ht="12.75" hidden="false" customHeight="true" outlineLevel="0" collapsed="false">
      <c r="D3461" s="51" t="n">
        <v>48033</v>
      </c>
      <c r="E3461" s="52" t="s">
        <v>8317</v>
      </c>
      <c r="F3461" s="52" t="s">
        <v>8355</v>
      </c>
      <c r="G3461" s="52" t="s">
        <v>2411</v>
      </c>
    </row>
    <row r="3462" customFormat="false" ht="12.75" hidden="false" customHeight="true" outlineLevel="0" collapsed="false">
      <c r="D3462" s="51" t="n">
        <v>48033</v>
      </c>
      <c r="E3462" s="52" t="s">
        <v>8317</v>
      </c>
      <c r="F3462" s="52" t="s">
        <v>8356</v>
      </c>
      <c r="G3462" s="52" t="s">
        <v>8357</v>
      </c>
    </row>
    <row r="3463" customFormat="false" ht="12.75" hidden="false" customHeight="true" outlineLevel="0" collapsed="false">
      <c r="D3463" s="51" t="n">
        <v>47016</v>
      </c>
      <c r="E3463" s="52" t="s">
        <v>8358</v>
      </c>
      <c r="F3463" s="52" t="s">
        <v>8359</v>
      </c>
      <c r="G3463" s="52" t="s">
        <v>8360</v>
      </c>
    </row>
    <row r="3464" customFormat="false" ht="12.75" hidden="false" customHeight="true" outlineLevel="0" collapsed="false">
      <c r="D3464" s="51" t="n">
        <v>47016</v>
      </c>
      <c r="E3464" s="52" t="s">
        <v>8358</v>
      </c>
      <c r="F3464" s="52" t="s">
        <v>8361</v>
      </c>
      <c r="G3464" s="52" t="s">
        <v>8362</v>
      </c>
    </row>
    <row r="3465" customFormat="false" ht="12.75" hidden="false" customHeight="true" outlineLevel="0" collapsed="false">
      <c r="D3465" s="51" t="n">
        <v>47016</v>
      </c>
      <c r="E3465" s="52" t="s">
        <v>8358</v>
      </c>
      <c r="F3465" s="52" t="s">
        <v>8363</v>
      </c>
      <c r="G3465" s="52" t="s">
        <v>8364</v>
      </c>
    </row>
    <row r="3466" customFormat="false" ht="12.75" hidden="false" customHeight="true" outlineLevel="0" collapsed="false">
      <c r="D3466" s="51" t="n">
        <v>47016</v>
      </c>
      <c r="E3466" s="52" t="s">
        <v>8358</v>
      </c>
      <c r="F3466" s="52" t="s">
        <v>8365</v>
      </c>
      <c r="G3466" s="52" t="s">
        <v>4155</v>
      </c>
    </row>
    <row r="3467" customFormat="false" ht="12.75" hidden="false" customHeight="true" outlineLevel="0" collapsed="false">
      <c r="D3467" s="51" t="n">
        <v>47016</v>
      </c>
      <c r="E3467" s="52" t="s">
        <v>8358</v>
      </c>
      <c r="F3467" s="52" t="s">
        <v>8366</v>
      </c>
      <c r="G3467" s="52" t="s">
        <v>8367</v>
      </c>
    </row>
    <row r="3468" customFormat="false" ht="12.75" hidden="false" customHeight="true" outlineLevel="0" collapsed="false">
      <c r="D3468" s="51" t="n">
        <v>47016</v>
      </c>
      <c r="E3468" s="52" t="s">
        <v>8358</v>
      </c>
      <c r="F3468" s="52" t="s">
        <v>8368</v>
      </c>
      <c r="G3468" s="52" t="s">
        <v>8369</v>
      </c>
    </row>
    <row r="3469" customFormat="false" ht="12.75" hidden="false" customHeight="true" outlineLevel="0" collapsed="false">
      <c r="D3469" s="51" t="n">
        <v>47016</v>
      </c>
      <c r="E3469" s="52" t="s">
        <v>8358</v>
      </c>
      <c r="F3469" s="52" t="s">
        <v>8370</v>
      </c>
      <c r="G3469" s="52" t="s">
        <v>8371</v>
      </c>
    </row>
    <row r="3470" customFormat="false" ht="12.75" hidden="false" customHeight="true" outlineLevel="0" collapsed="false">
      <c r="D3470" s="51" t="n">
        <v>47016</v>
      </c>
      <c r="E3470" s="52" t="s">
        <v>8358</v>
      </c>
      <c r="F3470" s="52" t="s">
        <v>8372</v>
      </c>
      <c r="G3470" s="52" t="s">
        <v>8373</v>
      </c>
    </row>
    <row r="3471" customFormat="false" ht="12.75" hidden="false" customHeight="true" outlineLevel="0" collapsed="false">
      <c r="D3471" s="51" t="n">
        <v>47016</v>
      </c>
      <c r="E3471" s="52" t="s">
        <v>8358</v>
      </c>
      <c r="F3471" s="52" t="s">
        <v>8374</v>
      </c>
      <c r="G3471" s="52" t="s">
        <v>8375</v>
      </c>
    </row>
    <row r="3472" customFormat="false" ht="12.75" hidden="false" customHeight="true" outlineLevel="0" collapsed="false">
      <c r="D3472" s="51" t="n">
        <v>47016</v>
      </c>
      <c r="E3472" s="52" t="s">
        <v>8358</v>
      </c>
      <c r="F3472" s="52" t="s">
        <v>8376</v>
      </c>
      <c r="G3472" s="52" t="s">
        <v>8377</v>
      </c>
    </row>
    <row r="3473" customFormat="false" ht="12.75" hidden="false" customHeight="true" outlineLevel="0" collapsed="false">
      <c r="D3473" s="51" t="n">
        <v>47016</v>
      </c>
      <c r="E3473" s="52" t="s">
        <v>8358</v>
      </c>
      <c r="F3473" s="52" t="s">
        <v>8378</v>
      </c>
      <c r="G3473" s="52" t="s">
        <v>8379</v>
      </c>
    </row>
    <row r="3474" customFormat="false" ht="12.75" hidden="false" customHeight="true" outlineLevel="0" collapsed="false">
      <c r="D3474" s="51" t="n">
        <v>47016</v>
      </c>
      <c r="E3474" s="52" t="s">
        <v>8358</v>
      </c>
      <c r="F3474" s="52" t="s">
        <v>8380</v>
      </c>
      <c r="G3474" s="52" t="s">
        <v>8381</v>
      </c>
    </row>
    <row r="3475" customFormat="false" ht="12.75" hidden="false" customHeight="true" outlineLevel="0" collapsed="false">
      <c r="D3475" s="51" t="n">
        <v>47016</v>
      </c>
      <c r="E3475" s="52" t="s">
        <v>8358</v>
      </c>
      <c r="F3475" s="52" t="s">
        <v>8382</v>
      </c>
      <c r="G3475" s="52" t="s">
        <v>5910</v>
      </c>
    </row>
    <row r="3476" customFormat="false" ht="12.75" hidden="false" customHeight="true" outlineLevel="0" collapsed="false">
      <c r="D3476" s="51" t="n">
        <v>47016</v>
      </c>
      <c r="E3476" s="52" t="s">
        <v>8358</v>
      </c>
      <c r="F3476" s="52" t="s">
        <v>8383</v>
      </c>
      <c r="G3476" s="52" t="s">
        <v>8384</v>
      </c>
    </row>
    <row r="3477" customFormat="false" ht="12.75" hidden="false" customHeight="true" outlineLevel="0" collapsed="false">
      <c r="D3477" s="51" t="n">
        <v>47016</v>
      </c>
      <c r="E3477" s="52" t="s">
        <v>8358</v>
      </c>
      <c r="F3477" s="52" t="s">
        <v>8385</v>
      </c>
      <c r="G3477" s="52" t="s">
        <v>8386</v>
      </c>
    </row>
    <row r="3478" customFormat="false" ht="12.75" hidden="false" customHeight="true" outlineLevel="0" collapsed="false">
      <c r="D3478" s="51" t="n">
        <v>47016</v>
      </c>
      <c r="E3478" s="52" t="s">
        <v>8358</v>
      </c>
      <c r="F3478" s="52" t="s">
        <v>8387</v>
      </c>
      <c r="G3478" s="52" t="s">
        <v>3890</v>
      </c>
    </row>
    <row r="3479" customFormat="false" ht="12.75" hidden="false" customHeight="true" outlineLevel="0" collapsed="false">
      <c r="D3479" s="51" t="n">
        <v>47016</v>
      </c>
      <c r="E3479" s="52" t="s">
        <v>8358</v>
      </c>
      <c r="F3479" s="52" t="s">
        <v>8388</v>
      </c>
      <c r="G3479" s="52" t="s">
        <v>8389</v>
      </c>
    </row>
    <row r="3480" customFormat="false" ht="12.75" hidden="false" customHeight="true" outlineLevel="0" collapsed="false">
      <c r="D3480" s="51" t="n">
        <v>47016</v>
      </c>
      <c r="E3480" s="52" t="s">
        <v>8358</v>
      </c>
      <c r="F3480" s="52" t="s">
        <v>8390</v>
      </c>
      <c r="G3480" s="52" t="s">
        <v>3059</v>
      </c>
    </row>
    <row r="3481" customFormat="false" ht="12.75" hidden="false" customHeight="true" outlineLevel="0" collapsed="false">
      <c r="D3481" s="51" t="n">
        <v>47016</v>
      </c>
      <c r="E3481" s="52" t="s">
        <v>8358</v>
      </c>
      <c r="F3481" s="52" t="s">
        <v>8391</v>
      </c>
      <c r="G3481" s="52" t="s">
        <v>8392</v>
      </c>
    </row>
    <row r="3482" customFormat="false" ht="12.75" hidden="false" customHeight="true" outlineLevel="0" collapsed="false">
      <c r="D3482" s="51" t="n">
        <v>47016</v>
      </c>
      <c r="E3482" s="52" t="s">
        <v>8358</v>
      </c>
      <c r="F3482" s="52" t="s">
        <v>8393</v>
      </c>
      <c r="G3482" s="52" t="s">
        <v>8394</v>
      </c>
    </row>
    <row r="3483" customFormat="false" ht="12.75" hidden="false" customHeight="true" outlineLevel="0" collapsed="false">
      <c r="D3483" s="51" t="n">
        <v>47016</v>
      </c>
      <c r="E3483" s="52" t="s">
        <v>8358</v>
      </c>
      <c r="F3483" s="52" t="s">
        <v>8395</v>
      </c>
      <c r="G3483" s="52" t="s">
        <v>8396</v>
      </c>
    </row>
    <row r="3484" customFormat="false" ht="12.75" hidden="false" customHeight="true" outlineLevel="0" collapsed="false">
      <c r="D3484" s="51" t="n">
        <v>47016</v>
      </c>
      <c r="E3484" s="52" t="s">
        <v>8358</v>
      </c>
      <c r="F3484" s="52" t="s">
        <v>8397</v>
      </c>
      <c r="G3484" s="52" t="s">
        <v>8398</v>
      </c>
    </row>
    <row r="3485" customFormat="false" ht="12.75" hidden="false" customHeight="true" outlineLevel="0" collapsed="false">
      <c r="D3485" s="51" t="n">
        <v>47016</v>
      </c>
      <c r="E3485" s="52" t="s">
        <v>8358</v>
      </c>
      <c r="F3485" s="52" t="s">
        <v>8399</v>
      </c>
      <c r="G3485" s="52" t="s">
        <v>8400</v>
      </c>
    </row>
    <row r="3486" customFormat="false" ht="12.75" hidden="false" customHeight="true" outlineLevel="0" collapsed="false">
      <c r="D3486" s="51" t="n">
        <v>47016</v>
      </c>
      <c r="E3486" s="52" t="s">
        <v>8358</v>
      </c>
      <c r="F3486" s="52" t="s">
        <v>8401</v>
      </c>
      <c r="G3486" s="52" t="s">
        <v>3184</v>
      </c>
    </row>
    <row r="3487" customFormat="false" ht="12.75" hidden="false" customHeight="true" outlineLevel="0" collapsed="false">
      <c r="D3487" s="51" t="n">
        <v>47016</v>
      </c>
      <c r="E3487" s="52" t="s">
        <v>8358</v>
      </c>
      <c r="F3487" s="52" t="s">
        <v>8402</v>
      </c>
      <c r="G3487" s="52" t="s">
        <v>8403</v>
      </c>
    </row>
    <row r="3488" customFormat="false" ht="12.75" hidden="false" customHeight="true" outlineLevel="0" collapsed="false">
      <c r="D3488" s="51" t="n">
        <v>47016</v>
      </c>
      <c r="E3488" s="52" t="s">
        <v>8358</v>
      </c>
      <c r="F3488" s="52" t="s">
        <v>8404</v>
      </c>
      <c r="G3488" s="52" t="s">
        <v>8405</v>
      </c>
    </row>
    <row r="3489" customFormat="false" ht="12.75" hidden="false" customHeight="true" outlineLevel="0" collapsed="false">
      <c r="D3489" s="51" t="n">
        <v>47016</v>
      </c>
      <c r="E3489" s="52" t="s">
        <v>8358</v>
      </c>
      <c r="F3489" s="52" t="s">
        <v>8406</v>
      </c>
      <c r="G3489" s="52" t="s">
        <v>8407</v>
      </c>
    </row>
    <row r="3490" customFormat="false" ht="12.75" hidden="false" customHeight="true" outlineLevel="0" collapsed="false">
      <c r="D3490" s="51" t="n">
        <v>47016</v>
      </c>
      <c r="E3490" s="52" t="s">
        <v>8358</v>
      </c>
      <c r="F3490" s="52" t="s">
        <v>8408</v>
      </c>
      <c r="G3490" s="52" t="s">
        <v>8409</v>
      </c>
    </row>
    <row r="3491" customFormat="false" ht="12.75" hidden="false" customHeight="true" outlineLevel="0" collapsed="false">
      <c r="D3491" s="51" t="n">
        <v>47016</v>
      </c>
      <c r="E3491" s="52" t="s">
        <v>8358</v>
      </c>
      <c r="F3491" s="52" t="s">
        <v>8410</v>
      </c>
      <c r="G3491" s="52" t="s">
        <v>8411</v>
      </c>
    </row>
    <row r="3492" customFormat="false" ht="12.75" hidden="false" customHeight="true" outlineLevel="0" collapsed="false">
      <c r="D3492" s="51" t="n">
        <v>47016</v>
      </c>
      <c r="E3492" s="52" t="s">
        <v>8358</v>
      </c>
      <c r="F3492" s="52" t="s">
        <v>8412</v>
      </c>
      <c r="G3492" s="52" t="s">
        <v>8413</v>
      </c>
    </row>
    <row r="3493" customFormat="false" ht="12.75" hidden="false" customHeight="true" outlineLevel="0" collapsed="false">
      <c r="D3493" s="51" t="n">
        <v>50029</v>
      </c>
      <c r="E3493" s="52" t="s">
        <v>8414</v>
      </c>
      <c r="F3493" s="52" t="s">
        <v>8415</v>
      </c>
      <c r="G3493" s="52" t="s">
        <v>8416</v>
      </c>
    </row>
    <row r="3494" customFormat="false" ht="12.75" hidden="false" customHeight="true" outlineLevel="0" collapsed="false">
      <c r="D3494" s="51" t="n">
        <v>50029</v>
      </c>
      <c r="E3494" s="52" t="s">
        <v>8414</v>
      </c>
      <c r="F3494" s="52" t="s">
        <v>8417</v>
      </c>
      <c r="G3494" s="52" t="s">
        <v>8418</v>
      </c>
    </row>
    <row r="3495" customFormat="false" ht="12.75" hidden="false" customHeight="true" outlineLevel="0" collapsed="false">
      <c r="D3495" s="51" t="n">
        <v>50029</v>
      </c>
      <c r="E3495" s="52" t="s">
        <v>8414</v>
      </c>
      <c r="F3495" s="52" t="s">
        <v>8419</v>
      </c>
      <c r="G3495" s="52" t="s">
        <v>7423</v>
      </c>
    </row>
    <row r="3496" customFormat="false" ht="12.75" hidden="false" customHeight="true" outlineLevel="0" collapsed="false">
      <c r="D3496" s="51" t="n">
        <v>50029</v>
      </c>
      <c r="E3496" s="52" t="s">
        <v>8414</v>
      </c>
      <c r="F3496" s="52" t="s">
        <v>8420</v>
      </c>
      <c r="G3496" s="52" t="s">
        <v>8421</v>
      </c>
    </row>
    <row r="3497" customFormat="false" ht="12.75" hidden="false" customHeight="true" outlineLevel="0" collapsed="false">
      <c r="D3497" s="51" t="n">
        <v>50029</v>
      </c>
      <c r="E3497" s="52" t="s">
        <v>8414</v>
      </c>
      <c r="F3497" s="52" t="s">
        <v>8422</v>
      </c>
      <c r="G3497" s="52" t="s">
        <v>8423</v>
      </c>
    </row>
    <row r="3498" customFormat="false" ht="12.75" hidden="false" customHeight="true" outlineLevel="0" collapsed="false">
      <c r="D3498" s="51" t="n">
        <v>50029</v>
      </c>
      <c r="E3498" s="52" t="s">
        <v>8414</v>
      </c>
      <c r="F3498" s="52" t="s">
        <v>8424</v>
      </c>
      <c r="G3498" s="52" t="s">
        <v>8425</v>
      </c>
    </row>
    <row r="3499" customFormat="false" ht="12.75" hidden="false" customHeight="true" outlineLevel="0" collapsed="false">
      <c r="D3499" s="51" t="n">
        <v>50029</v>
      </c>
      <c r="E3499" s="52" t="s">
        <v>8414</v>
      </c>
      <c r="F3499" s="52" t="s">
        <v>8426</v>
      </c>
      <c r="G3499" s="52" t="s">
        <v>8427</v>
      </c>
    </row>
    <row r="3500" customFormat="false" ht="12.75" hidden="false" customHeight="true" outlineLevel="0" collapsed="false">
      <c r="D3500" s="51" t="n">
        <v>50029</v>
      </c>
      <c r="E3500" s="52" t="s">
        <v>8414</v>
      </c>
      <c r="F3500" s="52" t="s">
        <v>8428</v>
      </c>
      <c r="G3500" s="52" t="s">
        <v>8429</v>
      </c>
    </row>
    <row r="3501" customFormat="false" ht="12.75" hidden="false" customHeight="true" outlineLevel="0" collapsed="false">
      <c r="D3501" s="51" t="n">
        <v>50029</v>
      </c>
      <c r="E3501" s="52" t="s">
        <v>8414</v>
      </c>
      <c r="F3501" s="52" t="s">
        <v>8430</v>
      </c>
      <c r="G3501" s="52" t="s">
        <v>8431</v>
      </c>
    </row>
    <row r="3502" customFormat="false" ht="12.75" hidden="false" customHeight="true" outlineLevel="0" collapsed="false">
      <c r="D3502" s="51" t="n">
        <v>50029</v>
      </c>
      <c r="E3502" s="52" t="s">
        <v>8414</v>
      </c>
      <c r="F3502" s="52" t="s">
        <v>8432</v>
      </c>
      <c r="G3502" s="52" t="s">
        <v>8433</v>
      </c>
    </row>
    <row r="3503" customFormat="false" ht="12.75" hidden="false" customHeight="true" outlineLevel="0" collapsed="false">
      <c r="D3503" s="51" t="n">
        <v>50029</v>
      </c>
      <c r="E3503" s="52" t="s">
        <v>8414</v>
      </c>
      <c r="F3503" s="52" t="s">
        <v>8434</v>
      </c>
      <c r="G3503" s="52" t="s">
        <v>8435</v>
      </c>
    </row>
    <row r="3504" customFormat="false" ht="12.75" hidden="false" customHeight="true" outlineLevel="0" collapsed="false">
      <c r="D3504" s="51" t="n">
        <v>50029</v>
      </c>
      <c r="E3504" s="52" t="s">
        <v>8414</v>
      </c>
      <c r="F3504" s="52" t="s">
        <v>8436</v>
      </c>
      <c r="G3504" s="52" t="s">
        <v>3371</v>
      </c>
    </row>
    <row r="3505" customFormat="false" ht="12.75" hidden="false" customHeight="true" outlineLevel="0" collapsed="false">
      <c r="D3505" s="51" t="n">
        <v>50029</v>
      </c>
      <c r="E3505" s="52" t="s">
        <v>8414</v>
      </c>
      <c r="F3505" s="52" t="s">
        <v>8437</v>
      </c>
      <c r="G3505" s="52" t="s">
        <v>8438</v>
      </c>
    </row>
    <row r="3506" customFormat="false" ht="12.75" hidden="false" customHeight="true" outlineLevel="0" collapsed="false">
      <c r="D3506" s="51" t="n">
        <v>50029</v>
      </c>
      <c r="E3506" s="52" t="s">
        <v>8414</v>
      </c>
      <c r="F3506" s="52" t="s">
        <v>8439</v>
      </c>
      <c r="G3506" s="52" t="s">
        <v>8440</v>
      </c>
    </row>
    <row r="3507" customFormat="false" ht="12.75" hidden="false" customHeight="true" outlineLevel="0" collapsed="false">
      <c r="D3507" s="51" t="n">
        <v>50029</v>
      </c>
      <c r="E3507" s="52" t="s">
        <v>8414</v>
      </c>
      <c r="F3507" s="52" t="s">
        <v>8441</v>
      </c>
      <c r="G3507" s="52" t="s">
        <v>2259</v>
      </c>
    </row>
    <row r="3508" customFormat="false" ht="12.75" hidden="false" customHeight="true" outlineLevel="0" collapsed="false">
      <c r="D3508" s="51" t="n">
        <v>50029</v>
      </c>
      <c r="E3508" s="52" t="s">
        <v>8414</v>
      </c>
      <c r="F3508" s="52" t="s">
        <v>8442</v>
      </c>
      <c r="G3508" s="52" t="s">
        <v>8443</v>
      </c>
    </row>
    <row r="3509" customFormat="false" ht="12.75" hidden="false" customHeight="true" outlineLevel="0" collapsed="false">
      <c r="D3509" s="51" t="n">
        <v>50029</v>
      </c>
      <c r="E3509" s="52" t="s">
        <v>8414</v>
      </c>
      <c r="F3509" s="52" t="s">
        <v>8444</v>
      </c>
      <c r="G3509" s="52" t="s">
        <v>8445</v>
      </c>
    </row>
    <row r="3510" customFormat="false" ht="12.75" hidden="false" customHeight="true" outlineLevel="0" collapsed="false">
      <c r="D3510" s="51" t="n">
        <v>50029</v>
      </c>
      <c r="E3510" s="52" t="s">
        <v>8414</v>
      </c>
      <c r="F3510" s="52" t="s">
        <v>8446</v>
      </c>
      <c r="G3510" s="52" t="s">
        <v>8447</v>
      </c>
    </row>
    <row r="3511" customFormat="false" ht="12.75" hidden="false" customHeight="true" outlineLevel="0" collapsed="false">
      <c r="D3511" s="51" t="n">
        <v>50029</v>
      </c>
      <c r="E3511" s="52" t="s">
        <v>8414</v>
      </c>
      <c r="F3511" s="52" t="s">
        <v>8448</v>
      </c>
      <c r="G3511" s="52" t="s">
        <v>8449</v>
      </c>
    </row>
    <row r="3512" customFormat="false" ht="12.75" hidden="false" customHeight="true" outlineLevel="0" collapsed="false">
      <c r="D3512" s="51" t="n">
        <v>45014</v>
      </c>
      <c r="E3512" s="52" t="s">
        <v>8450</v>
      </c>
      <c r="F3512" s="52" t="s">
        <v>8451</v>
      </c>
      <c r="G3512" s="52" t="s">
        <v>8452</v>
      </c>
    </row>
    <row r="3513" customFormat="false" ht="12.75" hidden="false" customHeight="true" outlineLevel="0" collapsed="false">
      <c r="D3513" s="51" t="n">
        <v>45014</v>
      </c>
      <c r="E3513" s="52" t="s">
        <v>8450</v>
      </c>
      <c r="F3513" s="52" t="s">
        <v>8453</v>
      </c>
      <c r="G3513" s="52" t="s">
        <v>8454</v>
      </c>
    </row>
    <row r="3514" customFormat="false" ht="12.75" hidden="false" customHeight="true" outlineLevel="0" collapsed="false">
      <c r="D3514" s="51" t="n">
        <v>45014</v>
      </c>
      <c r="E3514" s="52" t="s">
        <v>8450</v>
      </c>
      <c r="F3514" s="52" t="s">
        <v>8455</v>
      </c>
      <c r="G3514" s="52" t="s">
        <v>8456</v>
      </c>
    </row>
    <row r="3515" customFormat="false" ht="12.75" hidden="false" customHeight="true" outlineLevel="0" collapsed="false">
      <c r="D3515" s="51" t="n">
        <v>45014</v>
      </c>
      <c r="E3515" s="52" t="s">
        <v>8450</v>
      </c>
      <c r="F3515" s="52" t="s">
        <v>8457</v>
      </c>
      <c r="G3515" s="52" t="s">
        <v>8458</v>
      </c>
    </row>
    <row r="3516" customFormat="false" ht="12.75" hidden="false" customHeight="true" outlineLevel="0" collapsed="false">
      <c r="D3516" s="51" t="n">
        <v>45014</v>
      </c>
      <c r="E3516" s="52" t="s">
        <v>8450</v>
      </c>
      <c r="F3516" s="52" t="s">
        <v>8459</v>
      </c>
      <c r="G3516" s="52" t="s">
        <v>4005</v>
      </c>
    </row>
    <row r="3517" customFormat="false" ht="12.75" hidden="false" customHeight="true" outlineLevel="0" collapsed="false">
      <c r="D3517" s="51" t="n">
        <v>45014</v>
      </c>
      <c r="E3517" s="52" t="s">
        <v>8450</v>
      </c>
      <c r="F3517" s="52" t="s">
        <v>8460</v>
      </c>
      <c r="G3517" s="52" t="s">
        <v>8461</v>
      </c>
    </row>
    <row r="3518" customFormat="false" ht="12.75" hidden="false" customHeight="true" outlineLevel="0" collapsed="false">
      <c r="D3518" s="51" t="n">
        <v>45014</v>
      </c>
      <c r="E3518" s="52" t="s">
        <v>8450</v>
      </c>
      <c r="F3518" s="52" t="s">
        <v>8462</v>
      </c>
      <c r="G3518" s="52" t="s">
        <v>8463</v>
      </c>
    </row>
    <row r="3519" customFormat="false" ht="12.75" hidden="false" customHeight="true" outlineLevel="0" collapsed="false">
      <c r="D3519" s="51" t="n">
        <v>45014</v>
      </c>
      <c r="E3519" s="52" t="s">
        <v>8450</v>
      </c>
      <c r="F3519" s="52" t="s">
        <v>8464</v>
      </c>
      <c r="G3519" s="52" t="s">
        <v>8465</v>
      </c>
    </row>
    <row r="3520" customFormat="false" ht="12.75" hidden="false" customHeight="true" outlineLevel="0" collapsed="false">
      <c r="D3520" s="51" t="n">
        <v>45014</v>
      </c>
      <c r="E3520" s="52" t="s">
        <v>8450</v>
      </c>
      <c r="F3520" s="52" t="s">
        <v>8466</v>
      </c>
      <c r="G3520" s="52" t="s">
        <v>6024</v>
      </c>
    </row>
    <row r="3521" customFormat="false" ht="12.75" hidden="false" customHeight="true" outlineLevel="0" collapsed="false">
      <c r="D3521" s="51" t="n">
        <v>45014</v>
      </c>
      <c r="E3521" s="52" t="s">
        <v>8450</v>
      </c>
      <c r="F3521" s="52" t="s">
        <v>8467</v>
      </c>
      <c r="G3521" s="52" t="s">
        <v>8468</v>
      </c>
    </row>
    <row r="3522" customFormat="false" ht="12.75" hidden="false" customHeight="true" outlineLevel="0" collapsed="false">
      <c r="D3522" s="51" t="n">
        <v>45014</v>
      </c>
      <c r="E3522" s="52" t="s">
        <v>8450</v>
      </c>
      <c r="F3522" s="52" t="s">
        <v>8469</v>
      </c>
      <c r="G3522" s="52" t="s">
        <v>8470</v>
      </c>
    </row>
    <row r="3523" customFormat="false" ht="12.75" hidden="false" customHeight="true" outlineLevel="0" collapsed="false">
      <c r="D3523" s="51" t="n">
        <v>45014</v>
      </c>
      <c r="E3523" s="52" t="s">
        <v>8450</v>
      </c>
      <c r="F3523" s="52" t="s">
        <v>8471</v>
      </c>
      <c r="G3523" s="52" t="s">
        <v>8472</v>
      </c>
    </row>
    <row r="3524" customFormat="false" ht="12.75" hidden="false" customHeight="true" outlineLevel="0" collapsed="false">
      <c r="D3524" s="51" t="n">
        <v>45014</v>
      </c>
      <c r="E3524" s="52" t="s">
        <v>8450</v>
      </c>
      <c r="F3524" s="52" t="s">
        <v>8473</v>
      </c>
      <c r="G3524" s="52" t="s">
        <v>8474</v>
      </c>
    </row>
    <row r="3525" customFormat="false" ht="12.75" hidden="false" customHeight="true" outlineLevel="0" collapsed="false">
      <c r="D3525" s="51" t="n">
        <v>45014</v>
      </c>
      <c r="E3525" s="52" t="s">
        <v>8450</v>
      </c>
      <c r="F3525" s="52" t="s">
        <v>8475</v>
      </c>
      <c r="G3525" s="52" t="s">
        <v>8476</v>
      </c>
    </row>
    <row r="3526" customFormat="false" ht="12.75" hidden="false" customHeight="true" outlineLevel="0" collapsed="false">
      <c r="D3526" s="51" t="n">
        <v>45014</v>
      </c>
      <c r="E3526" s="52" t="s">
        <v>8450</v>
      </c>
      <c r="F3526" s="52" t="s">
        <v>8477</v>
      </c>
      <c r="G3526" s="52" t="s">
        <v>8478</v>
      </c>
    </row>
    <row r="3527" customFormat="false" ht="12.75" hidden="false" customHeight="true" outlineLevel="0" collapsed="false">
      <c r="D3527" s="51" t="n">
        <v>45014</v>
      </c>
      <c r="E3527" s="52" t="s">
        <v>8450</v>
      </c>
      <c r="F3527" s="52" t="s">
        <v>8479</v>
      </c>
      <c r="G3527" s="52" t="s">
        <v>8480</v>
      </c>
    </row>
    <row r="3528" customFormat="false" ht="12.75" hidden="false" customHeight="true" outlineLevel="0" collapsed="false">
      <c r="D3528" s="51" t="n">
        <v>45014</v>
      </c>
      <c r="E3528" s="52" t="s">
        <v>8450</v>
      </c>
      <c r="F3528" s="52" t="s">
        <v>8481</v>
      </c>
      <c r="G3528" s="52" t="s">
        <v>8482</v>
      </c>
    </row>
    <row r="3529" customFormat="false" ht="12.75" hidden="false" customHeight="true" outlineLevel="0" collapsed="false">
      <c r="D3529" s="51" t="n">
        <v>45014</v>
      </c>
      <c r="E3529" s="52" t="s">
        <v>8450</v>
      </c>
      <c r="F3529" s="52" t="s">
        <v>8483</v>
      </c>
      <c r="G3529" s="52" t="s">
        <v>8484</v>
      </c>
    </row>
    <row r="3530" customFormat="false" ht="12.75" hidden="false" customHeight="true" outlineLevel="0" collapsed="false">
      <c r="D3530" s="51" t="n">
        <v>45014</v>
      </c>
      <c r="E3530" s="52" t="s">
        <v>8450</v>
      </c>
      <c r="F3530" s="52" t="s">
        <v>8485</v>
      </c>
      <c r="G3530" s="52" t="s">
        <v>8486</v>
      </c>
    </row>
    <row r="3531" customFormat="false" ht="12.75" hidden="false" customHeight="true" outlineLevel="0" collapsed="false">
      <c r="D3531" s="51" t="n">
        <v>45014</v>
      </c>
      <c r="E3531" s="52" t="s">
        <v>8450</v>
      </c>
      <c r="F3531" s="52" t="s">
        <v>8487</v>
      </c>
      <c r="G3531" s="52" t="s">
        <v>8488</v>
      </c>
    </row>
    <row r="3532" customFormat="false" ht="12.75" hidden="false" customHeight="true" outlineLevel="0" collapsed="false">
      <c r="D3532" s="51" t="n">
        <v>45014</v>
      </c>
      <c r="E3532" s="52" t="s">
        <v>8450</v>
      </c>
      <c r="F3532" s="52" t="s">
        <v>8489</v>
      </c>
      <c r="G3532" s="52" t="s">
        <v>8490</v>
      </c>
    </row>
    <row r="3533" customFormat="false" ht="12.75" hidden="false" customHeight="true" outlineLevel="0" collapsed="false">
      <c r="D3533" s="51" t="n">
        <v>45014</v>
      </c>
      <c r="E3533" s="52" t="s">
        <v>8450</v>
      </c>
      <c r="F3533" s="52" t="s">
        <v>8491</v>
      </c>
      <c r="G3533" s="52" t="s">
        <v>5208</v>
      </c>
    </row>
    <row r="3534" customFormat="false" ht="12.75" hidden="false" customHeight="true" outlineLevel="0" collapsed="false">
      <c r="D3534" s="51" t="n">
        <v>45014</v>
      </c>
      <c r="E3534" s="52" t="s">
        <v>8450</v>
      </c>
      <c r="F3534" s="52" t="s">
        <v>8492</v>
      </c>
      <c r="G3534" s="52" t="s">
        <v>8493</v>
      </c>
    </row>
    <row r="3535" customFormat="false" ht="12.75" hidden="false" customHeight="true" outlineLevel="0" collapsed="false">
      <c r="D3535" s="51" t="n">
        <v>45014</v>
      </c>
      <c r="E3535" s="52" t="s">
        <v>8450</v>
      </c>
      <c r="F3535" s="52" t="s">
        <v>8494</v>
      </c>
      <c r="G3535" s="52" t="s">
        <v>8495</v>
      </c>
    </row>
    <row r="3536" customFormat="false" ht="12.75" hidden="false" customHeight="true" outlineLevel="0" collapsed="false">
      <c r="D3536" s="51" t="n">
        <v>45014</v>
      </c>
      <c r="E3536" s="52" t="s">
        <v>8450</v>
      </c>
      <c r="F3536" s="52" t="s">
        <v>8496</v>
      </c>
      <c r="G3536" s="52" t="s">
        <v>8497</v>
      </c>
    </row>
    <row r="3537" customFormat="false" ht="12.75" hidden="false" customHeight="true" outlineLevel="0" collapsed="false">
      <c r="D3537" s="51" t="n">
        <v>45014</v>
      </c>
      <c r="E3537" s="52" t="s">
        <v>8450</v>
      </c>
      <c r="F3537" s="52" t="s">
        <v>8498</v>
      </c>
      <c r="G3537" s="52" t="s">
        <v>7702</v>
      </c>
    </row>
    <row r="3538" customFormat="false" ht="12.75" hidden="false" customHeight="true" outlineLevel="0" collapsed="false">
      <c r="D3538" s="51" t="n">
        <v>45014</v>
      </c>
      <c r="E3538" s="52" t="s">
        <v>8450</v>
      </c>
      <c r="F3538" s="52" t="s">
        <v>8499</v>
      </c>
      <c r="G3538" s="52" t="s">
        <v>8500</v>
      </c>
    </row>
    <row r="3539" customFormat="false" ht="12.75" hidden="false" customHeight="true" outlineLevel="0" collapsed="false">
      <c r="D3539" s="51" t="n">
        <v>45014</v>
      </c>
      <c r="E3539" s="52" t="s">
        <v>8450</v>
      </c>
      <c r="F3539" s="52" t="s">
        <v>8501</v>
      </c>
      <c r="G3539" s="52" t="s">
        <v>5498</v>
      </c>
    </row>
    <row r="3540" customFormat="false" ht="12.75" hidden="false" customHeight="true" outlineLevel="0" collapsed="false">
      <c r="D3540" s="51" t="n">
        <v>45014</v>
      </c>
      <c r="E3540" s="52" t="s">
        <v>8450</v>
      </c>
      <c r="F3540" s="52" t="s">
        <v>8502</v>
      </c>
      <c r="G3540" s="52" t="s">
        <v>8503</v>
      </c>
    </row>
    <row r="3541" customFormat="false" ht="12.75" hidden="false" customHeight="true" outlineLevel="0" collapsed="false">
      <c r="D3541" s="51" t="n">
        <v>45014</v>
      </c>
      <c r="E3541" s="52" t="s">
        <v>8450</v>
      </c>
      <c r="F3541" s="52" t="s">
        <v>8504</v>
      </c>
      <c r="G3541" s="52" t="s">
        <v>8505</v>
      </c>
    </row>
    <row r="3542" customFormat="false" ht="12.75" hidden="false" customHeight="true" outlineLevel="0" collapsed="false">
      <c r="D3542" s="51" t="n">
        <v>45014</v>
      </c>
      <c r="E3542" s="52" t="s">
        <v>8450</v>
      </c>
      <c r="F3542" s="52" t="s">
        <v>8506</v>
      </c>
      <c r="G3542" s="52" t="s">
        <v>8507</v>
      </c>
    </row>
    <row r="3543" customFormat="false" ht="12.75" hidden="false" customHeight="true" outlineLevel="0" collapsed="false">
      <c r="D3543" s="51" t="n">
        <v>45014</v>
      </c>
      <c r="E3543" s="52" t="s">
        <v>8450</v>
      </c>
      <c r="F3543" s="52" t="s">
        <v>8508</v>
      </c>
      <c r="G3543" s="52" t="s">
        <v>8509</v>
      </c>
    </row>
    <row r="3544" customFormat="false" ht="12.75" hidden="false" customHeight="true" outlineLevel="0" collapsed="false">
      <c r="D3544" s="51" t="n">
        <v>45014</v>
      </c>
      <c r="E3544" s="52" t="s">
        <v>8450</v>
      </c>
      <c r="F3544" s="52" t="s">
        <v>8510</v>
      </c>
      <c r="G3544" s="52" t="s">
        <v>8511</v>
      </c>
    </row>
    <row r="3545" customFormat="false" ht="12.75" hidden="false" customHeight="true" outlineLevel="0" collapsed="false">
      <c r="D3545" s="51" t="n">
        <v>45014</v>
      </c>
      <c r="E3545" s="52" t="s">
        <v>8450</v>
      </c>
      <c r="F3545" s="52" t="s">
        <v>8512</v>
      </c>
      <c r="G3545" s="52" t="s">
        <v>6307</v>
      </c>
    </row>
    <row r="3546" customFormat="false" ht="12.75" hidden="false" customHeight="true" outlineLevel="0" collapsed="false">
      <c r="D3546" s="51" t="n">
        <v>45014</v>
      </c>
      <c r="E3546" s="52" t="s">
        <v>8450</v>
      </c>
      <c r="F3546" s="52" t="s">
        <v>8513</v>
      </c>
      <c r="G3546" s="52" t="s">
        <v>8514</v>
      </c>
    </row>
    <row r="3547" customFormat="false" ht="12.75" hidden="false" customHeight="true" outlineLevel="0" collapsed="false">
      <c r="D3547" s="51" t="n">
        <v>45014</v>
      </c>
      <c r="E3547" s="52" t="s">
        <v>8450</v>
      </c>
      <c r="F3547" s="52" t="s">
        <v>8515</v>
      </c>
      <c r="G3547" s="52" t="s">
        <v>8516</v>
      </c>
    </row>
    <row r="3548" customFormat="false" ht="12.75" hidden="false" customHeight="true" outlineLevel="0" collapsed="false">
      <c r="D3548" s="51" t="n">
        <v>45014</v>
      </c>
      <c r="E3548" s="52" t="s">
        <v>8450</v>
      </c>
      <c r="F3548" s="52" t="s">
        <v>8517</v>
      </c>
      <c r="G3548" s="52" t="s">
        <v>8518</v>
      </c>
    </row>
    <row r="3549" customFormat="false" ht="12.75" hidden="false" customHeight="true" outlineLevel="0" collapsed="false">
      <c r="D3549" s="51" t="n">
        <v>45014</v>
      </c>
      <c r="E3549" s="52" t="s">
        <v>8450</v>
      </c>
      <c r="F3549" s="52" t="s">
        <v>8519</v>
      </c>
      <c r="G3549" s="52" t="s">
        <v>8520</v>
      </c>
    </row>
    <row r="3550" customFormat="false" ht="12.75" hidden="false" customHeight="true" outlineLevel="0" collapsed="false">
      <c r="D3550" s="51" t="n">
        <v>45014</v>
      </c>
      <c r="E3550" s="52" t="s">
        <v>8450</v>
      </c>
      <c r="F3550" s="52" t="s">
        <v>8521</v>
      </c>
      <c r="G3550" s="52" t="s">
        <v>8522</v>
      </c>
    </row>
    <row r="3551" customFormat="false" ht="12.75" hidden="false" customHeight="true" outlineLevel="0" collapsed="false">
      <c r="D3551" s="51" t="n">
        <v>45014</v>
      </c>
      <c r="E3551" s="52" t="s">
        <v>8450</v>
      </c>
      <c r="F3551" s="52" t="s">
        <v>8523</v>
      </c>
      <c r="G3551" s="52" t="s">
        <v>8524</v>
      </c>
    </row>
    <row r="3552" customFormat="false" ht="12.75" hidden="false" customHeight="true" outlineLevel="0" collapsed="false">
      <c r="D3552" s="51" t="n">
        <v>45014</v>
      </c>
      <c r="E3552" s="52" t="s">
        <v>8450</v>
      </c>
      <c r="F3552" s="52" t="s">
        <v>8525</v>
      </c>
      <c r="G3552" s="52" t="s">
        <v>8526</v>
      </c>
    </row>
    <row r="3553" customFormat="false" ht="12.75" hidden="false" customHeight="true" outlineLevel="0" collapsed="false">
      <c r="D3553" s="51" t="n">
        <v>45014</v>
      </c>
      <c r="E3553" s="52" t="s">
        <v>8450</v>
      </c>
      <c r="F3553" s="52" t="s">
        <v>8527</v>
      </c>
      <c r="G3553" s="52" t="s">
        <v>8528</v>
      </c>
    </row>
    <row r="3554" customFormat="false" ht="12.75" hidden="false" customHeight="true" outlineLevel="0" collapsed="false">
      <c r="D3554" s="51" t="n">
        <v>45014</v>
      </c>
      <c r="E3554" s="52" t="s">
        <v>8450</v>
      </c>
      <c r="F3554" s="52" t="s">
        <v>8529</v>
      </c>
      <c r="G3554" s="52" t="s">
        <v>8530</v>
      </c>
    </row>
    <row r="3555" customFormat="false" ht="12.75" hidden="false" customHeight="true" outlineLevel="0" collapsed="false">
      <c r="D3555" s="51" t="n">
        <v>45014</v>
      </c>
      <c r="E3555" s="52" t="s">
        <v>8450</v>
      </c>
      <c r="F3555" s="52" t="s">
        <v>8531</v>
      </c>
      <c r="G3555" s="52" t="s">
        <v>8532</v>
      </c>
    </row>
    <row r="3556" customFormat="false" ht="12.75" hidden="false" customHeight="true" outlineLevel="0" collapsed="false">
      <c r="D3556" s="51" t="n">
        <v>45014</v>
      </c>
      <c r="E3556" s="52" t="s">
        <v>8450</v>
      </c>
      <c r="F3556" s="52" t="s">
        <v>8533</v>
      </c>
      <c r="G3556" s="52" t="s">
        <v>8534</v>
      </c>
    </row>
    <row r="3557" customFormat="false" ht="12.75" hidden="false" customHeight="true" outlineLevel="0" collapsed="false">
      <c r="D3557" s="51" t="n">
        <v>45014</v>
      </c>
      <c r="E3557" s="52" t="s">
        <v>8450</v>
      </c>
      <c r="F3557" s="52" t="s">
        <v>8535</v>
      </c>
      <c r="G3557" s="52" t="s">
        <v>8536</v>
      </c>
    </row>
    <row r="3558" customFormat="false" ht="12.75" hidden="false" customHeight="true" outlineLevel="0" collapsed="false">
      <c r="D3558" s="51" t="n">
        <v>45014</v>
      </c>
      <c r="E3558" s="52" t="s">
        <v>8450</v>
      </c>
      <c r="F3558" s="52" t="s">
        <v>8537</v>
      </c>
      <c r="G3558" s="52" t="s">
        <v>8538</v>
      </c>
    </row>
    <row r="3559" customFormat="false" ht="12.75" hidden="false" customHeight="true" outlineLevel="0" collapsed="false">
      <c r="D3559" s="51" t="n">
        <v>45014</v>
      </c>
      <c r="E3559" s="52" t="s">
        <v>8450</v>
      </c>
      <c r="F3559" s="52" t="s">
        <v>8539</v>
      </c>
      <c r="G3559" s="52" t="s">
        <v>8540</v>
      </c>
    </row>
    <row r="3560" customFormat="false" ht="12.75" hidden="false" customHeight="true" outlineLevel="0" collapsed="false">
      <c r="D3560" s="51" t="n">
        <v>45014</v>
      </c>
      <c r="E3560" s="52" t="s">
        <v>8450</v>
      </c>
      <c r="F3560" s="52" t="s">
        <v>8541</v>
      </c>
      <c r="G3560" s="52" t="s">
        <v>8542</v>
      </c>
    </row>
    <row r="3561" customFormat="false" ht="12.75" hidden="false" customHeight="true" outlineLevel="0" collapsed="false">
      <c r="D3561" s="51" t="n">
        <v>45014</v>
      </c>
      <c r="E3561" s="52" t="s">
        <v>8450</v>
      </c>
      <c r="F3561" s="52" t="s">
        <v>8543</v>
      </c>
      <c r="G3561" s="52" t="s">
        <v>8544</v>
      </c>
    </row>
    <row r="3562" customFormat="false" ht="12.75" hidden="false" customHeight="true" outlineLevel="0" collapsed="false">
      <c r="D3562" s="51" t="n">
        <v>45014</v>
      </c>
      <c r="E3562" s="52" t="s">
        <v>8450</v>
      </c>
      <c r="F3562" s="52" t="s">
        <v>8545</v>
      </c>
      <c r="G3562" s="52" t="s">
        <v>8546</v>
      </c>
    </row>
    <row r="3563" customFormat="false" ht="12.75" hidden="false" customHeight="true" outlineLevel="0" collapsed="false">
      <c r="D3563" s="51" t="n">
        <v>45014</v>
      </c>
      <c r="E3563" s="52" t="s">
        <v>8450</v>
      </c>
      <c r="F3563" s="52" t="s">
        <v>8547</v>
      </c>
      <c r="G3563" s="52" t="s">
        <v>8548</v>
      </c>
    </row>
    <row r="3564" customFormat="false" ht="12.75" hidden="false" customHeight="true" outlineLevel="0" collapsed="false">
      <c r="D3564" s="51" t="n">
        <v>45014</v>
      </c>
      <c r="E3564" s="52" t="s">
        <v>8450</v>
      </c>
      <c r="F3564" s="52" t="s">
        <v>8549</v>
      </c>
      <c r="G3564" s="52" t="s">
        <v>8550</v>
      </c>
    </row>
    <row r="3565" customFormat="false" ht="12.75" hidden="false" customHeight="true" outlineLevel="0" collapsed="false">
      <c r="D3565" s="51" t="n">
        <v>51031</v>
      </c>
      <c r="E3565" s="52" t="s">
        <v>8551</v>
      </c>
      <c r="F3565" s="52" t="s">
        <v>8552</v>
      </c>
      <c r="G3565" s="52" t="s">
        <v>8553</v>
      </c>
    </row>
    <row r="3566" customFormat="false" ht="12.75" hidden="false" customHeight="true" outlineLevel="0" collapsed="false">
      <c r="D3566" s="51" t="n">
        <v>51031</v>
      </c>
      <c r="E3566" s="52" t="s">
        <v>8551</v>
      </c>
      <c r="F3566" s="52" t="s">
        <v>8554</v>
      </c>
      <c r="G3566" s="52" t="s">
        <v>8555</v>
      </c>
    </row>
    <row r="3567" customFormat="false" ht="12.75" hidden="false" customHeight="true" outlineLevel="0" collapsed="false">
      <c r="D3567" s="51" t="n">
        <v>51031</v>
      </c>
      <c r="E3567" s="52" t="s">
        <v>8551</v>
      </c>
      <c r="F3567" s="52" t="s">
        <v>8556</v>
      </c>
      <c r="G3567" s="52" t="s">
        <v>8557</v>
      </c>
    </row>
    <row r="3568" customFormat="false" ht="12.75" hidden="false" customHeight="true" outlineLevel="0" collapsed="false">
      <c r="D3568" s="51" t="n">
        <v>51031</v>
      </c>
      <c r="E3568" s="52" t="s">
        <v>8551</v>
      </c>
      <c r="F3568" s="52" t="s">
        <v>8558</v>
      </c>
      <c r="G3568" s="52" t="s">
        <v>8559</v>
      </c>
    </row>
    <row r="3569" customFormat="false" ht="12.75" hidden="false" customHeight="true" outlineLevel="0" collapsed="false">
      <c r="D3569" s="51" t="n">
        <v>51031</v>
      </c>
      <c r="E3569" s="52" t="s">
        <v>8551</v>
      </c>
      <c r="F3569" s="52" t="s">
        <v>8560</v>
      </c>
      <c r="G3569" s="52" t="s">
        <v>8561</v>
      </c>
    </row>
    <row r="3570" customFormat="false" ht="12.75" hidden="false" customHeight="true" outlineLevel="0" collapsed="false">
      <c r="D3570" s="51" t="n">
        <v>51031</v>
      </c>
      <c r="E3570" s="52" t="s">
        <v>8551</v>
      </c>
      <c r="F3570" s="52" t="s">
        <v>8562</v>
      </c>
      <c r="G3570" s="52" t="s">
        <v>8563</v>
      </c>
    </row>
    <row r="3571" customFormat="false" ht="12.75" hidden="false" customHeight="true" outlineLevel="0" collapsed="false">
      <c r="D3571" s="51" t="n">
        <v>51031</v>
      </c>
      <c r="E3571" s="52" t="s">
        <v>8551</v>
      </c>
      <c r="F3571" s="52" t="s">
        <v>8564</v>
      </c>
      <c r="G3571" s="52" t="s">
        <v>8565</v>
      </c>
    </row>
    <row r="3572" customFormat="false" ht="12.75" hidden="false" customHeight="true" outlineLevel="0" collapsed="false">
      <c r="D3572" s="51" t="n">
        <v>51031</v>
      </c>
      <c r="E3572" s="52" t="s">
        <v>8551</v>
      </c>
      <c r="F3572" s="52" t="s">
        <v>8566</v>
      </c>
      <c r="G3572" s="52" t="s">
        <v>8567</v>
      </c>
    </row>
    <row r="3573" customFormat="false" ht="12.75" hidden="false" customHeight="true" outlineLevel="0" collapsed="false">
      <c r="D3573" s="51" t="n">
        <v>51031</v>
      </c>
      <c r="E3573" s="52" t="s">
        <v>8551</v>
      </c>
      <c r="F3573" s="52" t="s">
        <v>8568</v>
      </c>
      <c r="G3573" s="52" t="s">
        <v>8569</v>
      </c>
    </row>
    <row r="3574" customFormat="false" ht="12.75" hidden="false" customHeight="true" outlineLevel="0" collapsed="false">
      <c r="D3574" s="51" t="n">
        <v>51031</v>
      </c>
      <c r="E3574" s="52" t="s">
        <v>8551</v>
      </c>
      <c r="F3574" s="52" t="s">
        <v>8570</v>
      </c>
      <c r="G3574" s="52" t="s">
        <v>8571</v>
      </c>
    </row>
    <row r="3575" customFormat="false" ht="12.75" hidden="false" customHeight="true" outlineLevel="0" collapsed="false">
      <c r="D3575" s="51" t="n">
        <v>51031</v>
      </c>
      <c r="E3575" s="52" t="s">
        <v>8551</v>
      </c>
      <c r="F3575" s="52" t="s">
        <v>8572</v>
      </c>
      <c r="G3575" s="52" t="s">
        <v>8573</v>
      </c>
    </row>
    <row r="3576" customFormat="false" ht="12.75" hidden="false" customHeight="true" outlineLevel="0" collapsed="false">
      <c r="D3576" s="51" t="n">
        <v>51031</v>
      </c>
      <c r="E3576" s="52" t="s">
        <v>8551</v>
      </c>
      <c r="F3576" s="52" t="s">
        <v>8574</v>
      </c>
      <c r="G3576" s="52" t="s">
        <v>8575</v>
      </c>
    </row>
    <row r="3577" customFormat="false" ht="12.75" hidden="false" customHeight="true" outlineLevel="0" collapsed="false">
      <c r="D3577" s="51" t="n">
        <v>51031</v>
      </c>
      <c r="E3577" s="52" t="s">
        <v>8551</v>
      </c>
      <c r="F3577" s="52" t="s">
        <v>8576</v>
      </c>
      <c r="G3577" s="52" t="s">
        <v>8577</v>
      </c>
    </row>
    <row r="3578" customFormat="false" ht="12.75" hidden="false" customHeight="true" outlineLevel="0" collapsed="false">
      <c r="D3578" s="51" t="n">
        <v>51031</v>
      </c>
      <c r="E3578" s="52" t="s">
        <v>8551</v>
      </c>
      <c r="F3578" s="52" t="s">
        <v>8578</v>
      </c>
      <c r="G3578" s="52" t="s">
        <v>8579</v>
      </c>
    </row>
    <row r="3579" customFormat="false" ht="12.75" hidden="false" customHeight="true" outlineLevel="0" collapsed="false">
      <c r="D3579" s="51" t="n">
        <v>51031</v>
      </c>
      <c r="E3579" s="52" t="s">
        <v>8551</v>
      </c>
      <c r="F3579" s="52" t="s">
        <v>8580</v>
      </c>
      <c r="G3579" s="52" t="s">
        <v>8581</v>
      </c>
    </row>
    <row r="3580" customFormat="false" ht="12.75" hidden="false" customHeight="true" outlineLevel="0" collapsed="false">
      <c r="D3580" s="51" t="n">
        <v>51031</v>
      </c>
      <c r="E3580" s="52" t="s">
        <v>8551</v>
      </c>
      <c r="F3580" s="52" t="s">
        <v>8582</v>
      </c>
      <c r="G3580" s="52" t="s">
        <v>8583</v>
      </c>
    </row>
    <row r="3581" customFormat="false" ht="12.75" hidden="false" customHeight="true" outlineLevel="0" collapsed="false">
      <c r="D3581" s="51" t="n">
        <v>51031</v>
      </c>
      <c r="E3581" s="52" t="s">
        <v>8551</v>
      </c>
      <c r="F3581" s="52" t="s">
        <v>8584</v>
      </c>
      <c r="G3581" s="52" t="s">
        <v>8585</v>
      </c>
    </row>
    <row r="3582" customFormat="false" ht="12.75" hidden="false" customHeight="true" outlineLevel="0" collapsed="false">
      <c r="D3582" s="51" t="n">
        <v>46026</v>
      </c>
      <c r="E3582" s="52" t="s">
        <v>8586</v>
      </c>
      <c r="F3582" s="52" t="s">
        <v>8587</v>
      </c>
      <c r="G3582" s="52" t="s">
        <v>8588</v>
      </c>
    </row>
    <row r="3583" customFormat="false" ht="12.75" hidden="false" customHeight="true" outlineLevel="0" collapsed="false">
      <c r="D3583" s="51" t="n">
        <v>46026</v>
      </c>
      <c r="E3583" s="52" t="s">
        <v>8586</v>
      </c>
      <c r="F3583" s="52" t="s">
        <v>8589</v>
      </c>
      <c r="G3583" s="52" t="s">
        <v>8590</v>
      </c>
    </row>
    <row r="3584" customFormat="false" ht="12.75" hidden="false" customHeight="true" outlineLevel="0" collapsed="false">
      <c r="D3584" s="51" t="n">
        <v>46026</v>
      </c>
      <c r="E3584" s="52" t="s">
        <v>8586</v>
      </c>
      <c r="F3584" s="52" t="s">
        <v>8591</v>
      </c>
      <c r="G3584" s="52" t="s">
        <v>4579</v>
      </c>
    </row>
    <row r="3585" customFormat="false" ht="12.75" hidden="false" customHeight="true" outlineLevel="0" collapsed="false">
      <c r="D3585" s="51" t="n">
        <v>46026</v>
      </c>
      <c r="E3585" s="52" t="s">
        <v>8586</v>
      </c>
      <c r="F3585" s="52" t="s">
        <v>8592</v>
      </c>
      <c r="G3585" s="52" t="s">
        <v>8593</v>
      </c>
    </row>
    <row r="3586" customFormat="false" ht="12.75" hidden="false" customHeight="true" outlineLevel="0" collapsed="false">
      <c r="D3586" s="51" t="n">
        <v>46026</v>
      </c>
      <c r="E3586" s="52" t="s">
        <v>8586</v>
      </c>
      <c r="F3586" s="52" t="s">
        <v>8594</v>
      </c>
      <c r="G3586" s="52" t="s">
        <v>8595</v>
      </c>
    </row>
    <row r="3587" customFormat="false" ht="12.75" hidden="false" customHeight="true" outlineLevel="0" collapsed="false">
      <c r="D3587" s="51" t="n">
        <v>46026</v>
      </c>
      <c r="E3587" s="52" t="s">
        <v>8586</v>
      </c>
      <c r="F3587" s="52" t="s">
        <v>8596</v>
      </c>
      <c r="G3587" s="52" t="s">
        <v>8597</v>
      </c>
    </row>
    <row r="3588" customFormat="false" ht="12.75" hidden="false" customHeight="true" outlineLevel="0" collapsed="false">
      <c r="D3588" s="51" t="n">
        <v>46026</v>
      </c>
      <c r="E3588" s="52" t="s">
        <v>8586</v>
      </c>
      <c r="F3588" s="52" t="s">
        <v>8598</v>
      </c>
      <c r="G3588" s="52" t="s">
        <v>8599</v>
      </c>
    </row>
    <row r="3589" customFormat="false" ht="12.75" hidden="false" customHeight="true" outlineLevel="0" collapsed="false">
      <c r="D3589" s="51" t="n">
        <v>46026</v>
      </c>
      <c r="E3589" s="52" t="s">
        <v>8586</v>
      </c>
      <c r="F3589" s="52" t="s">
        <v>8600</v>
      </c>
      <c r="G3589" s="52" t="s">
        <v>8601</v>
      </c>
    </row>
    <row r="3590" customFormat="false" ht="12.75" hidden="false" customHeight="true" outlineLevel="0" collapsed="false">
      <c r="D3590" s="51" t="n">
        <v>46026</v>
      </c>
      <c r="E3590" s="52" t="s">
        <v>8586</v>
      </c>
      <c r="F3590" s="52" t="s">
        <v>8602</v>
      </c>
      <c r="G3590" s="52" t="s">
        <v>8603</v>
      </c>
    </row>
    <row r="3591" customFormat="false" ht="12.75" hidden="false" customHeight="true" outlineLevel="0" collapsed="false">
      <c r="D3591" s="51" t="n">
        <v>46026</v>
      </c>
      <c r="E3591" s="52" t="s">
        <v>8586</v>
      </c>
      <c r="F3591" s="52" t="s">
        <v>8604</v>
      </c>
      <c r="G3591" s="52" t="s">
        <v>8605</v>
      </c>
    </row>
    <row r="3592" customFormat="false" ht="12.75" hidden="false" customHeight="true" outlineLevel="0" collapsed="false">
      <c r="D3592" s="51" t="n">
        <v>49013</v>
      </c>
      <c r="E3592" s="52" t="s">
        <v>8606</v>
      </c>
      <c r="F3592" s="52" t="s">
        <v>8607</v>
      </c>
      <c r="G3592" s="52" t="s">
        <v>8608</v>
      </c>
    </row>
    <row r="3593" customFormat="false" ht="12.75" hidden="false" customHeight="true" outlineLevel="0" collapsed="false">
      <c r="D3593" s="51" t="n">
        <v>49013</v>
      </c>
      <c r="E3593" s="52" t="s">
        <v>8606</v>
      </c>
      <c r="F3593" s="52" t="s">
        <v>8609</v>
      </c>
      <c r="G3593" s="52" t="s">
        <v>3126</v>
      </c>
    </row>
    <row r="3594" customFormat="false" ht="12.75" hidden="false" customHeight="true" outlineLevel="0" collapsed="false">
      <c r="D3594" s="51" t="n">
        <v>49013</v>
      </c>
      <c r="E3594" s="52" t="s">
        <v>8606</v>
      </c>
      <c r="F3594" s="52" t="s">
        <v>8610</v>
      </c>
      <c r="G3594" s="52" t="s">
        <v>8611</v>
      </c>
    </row>
    <row r="3595" customFormat="false" ht="12.75" hidden="false" customHeight="true" outlineLevel="0" collapsed="false">
      <c r="D3595" s="51" t="n">
        <v>49014</v>
      </c>
      <c r="E3595" s="52" t="s">
        <v>8612</v>
      </c>
      <c r="F3595" s="52" t="s">
        <v>8613</v>
      </c>
      <c r="G3595" s="52" t="s">
        <v>8614</v>
      </c>
    </row>
    <row r="3596" customFormat="false" ht="12.75" hidden="false" customHeight="true" outlineLevel="0" collapsed="false">
      <c r="D3596" s="51" t="n">
        <v>49014</v>
      </c>
      <c r="E3596" s="52" t="s">
        <v>8612</v>
      </c>
      <c r="F3596" s="52" t="s">
        <v>8615</v>
      </c>
      <c r="G3596" s="52" t="s">
        <v>2765</v>
      </c>
    </row>
    <row r="3597" customFormat="false" ht="12.75" hidden="false" customHeight="true" outlineLevel="0" collapsed="false">
      <c r="D3597" s="51" t="n">
        <v>49014</v>
      </c>
      <c r="E3597" s="52" t="s">
        <v>8612</v>
      </c>
      <c r="F3597" s="52" t="s">
        <v>8616</v>
      </c>
      <c r="G3597" s="52" t="s">
        <v>1451</v>
      </c>
    </row>
    <row r="3598" customFormat="false" ht="12.75" hidden="false" customHeight="true" outlineLevel="0" collapsed="false">
      <c r="D3598" s="51" t="n">
        <v>49014</v>
      </c>
      <c r="E3598" s="52" t="s">
        <v>8612</v>
      </c>
      <c r="F3598" s="52" t="s">
        <v>8617</v>
      </c>
      <c r="G3598" s="52" t="s">
        <v>8618</v>
      </c>
    </row>
    <row r="3599" customFormat="false" ht="12.75" hidden="false" customHeight="true" outlineLevel="0" collapsed="false">
      <c r="D3599" s="51" t="n">
        <v>49014</v>
      </c>
      <c r="E3599" s="52" t="s">
        <v>8612</v>
      </c>
      <c r="F3599" s="52" t="s">
        <v>8619</v>
      </c>
      <c r="G3599" s="52" t="s">
        <v>8620</v>
      </c>
    </row>
    <row r="3600" customFormat="false" ht="12.75" hidden="false" customHeight="true" outlineLevel="0" collapsed="false">
      <c r="D3600" s="51" t="n">
        <v>49014</v>
      </c>
      <c r="E3600" s="52" t="s">
        <v>8612</v>
      </c>
      <c r="F3600" s="52" t="s">
        <v>8621</v>
      </c>
      <c r="G3600" s="52" t="s">
        <v>8622</v>
      </c>
    </row>
    <row r="3601" customFormat="false" ht="12.75" hidden="false" customHeight="true" outlineLevel="0" collapsed="false">
      <c r="D3601" s="51" t="n">
        <v>49014</v>
      </c>
      <c r="E3601" s="52" t="s">
        <v>8612</v>
      </c>
      <c r="F3601" s="52" t="s">
        <v>8623</v>
      </c>
      <c r="G3601" s="52" t="s">
        <v>8624</v>
      </c>
    </row>
    <row r="3602" customFormat="false" ht="12.75" hidden="false" customHeight="true" outlineLevel="0" collapsed="false">
      <c r="D3602" s="51" t="n">
        <v>49014</v>
      </c>
      <c r="E3602" s="52" t="s">
        <v>8612</v>
      </c>
      <c r="F3602" s="52" t="s">
        <v>8625</v>
      </c>
      <c r="G3602" s="52" t="s">
        <v>8626</v>
      </c>
    </row>
    <row r="3603" customFormat="false" ht="12.75" hidden="false" customHeight="true" outlineLevel="0" collapsed="false">
      <c r="D3603" s="51" t="n">
        <v>49014</v>
      </c>
      <c r="E3603" s="52" t="s">
        <v>8612</v>
      </c>
      <c r="F3603" s="52" t="s">
        <v>8627</v>
      </c>
      <c r="G3603" s="52" t="s">
        <v>8628</v>
      </c>
    </row>
    <row r="3604" customFormat="false" ht="12.75" hidden="false" customHeight="true" outlineLevel="0" collapsed="false">
      <c r="D3604" s="51" t="n">
        <v>49014</v>
      </c>
      <c r="E3604" s="52" t="s">
        <v>8612</v>
      </c>
      <c r="F3604" s="52" t="s">
        <v>8629</v>
      </c>
      <c r="G3604" s="52" t="s">
        <v>8433</v>
      </c>
    </row>
    <row r="3605" customFormat="false" ht="12.75" hidden="false" customHeight="true" outlineLevel="0" collapsed="false">
      <c r="D3605" s="51" t="n">
        <v>49014</v>
      </c>
      <c r="E3605" s="52" t="s">
        <v>8612</v>
      </c>
      <c r="F3605" s="52" t="s">
        <v>8630</v>
      </c>
      <c r="G3605" s="52" t="s">
        <v>8631</v>
      </c>
    </row>
    <row r="3606" customFormat="false" ht="12.75" hidden="false" customHeight="true" outlineLevel="0" collapsed="false">
      <c r="D3606" s="51" t="n">
        <v>49014</v>
      </c>
      <c r="E3606" s="52" t="s">
        <v>8612</v>
      </c>
      <c r="F3606" s="52" t="s">
        <v>8632</v>
      </c>
      <c r="G3606" s="52" t="s">
        <v>8633</v>
      </c>
    </row>
    <row r="3607" customFormat="false" ht="12.75" hidden="false" customHeight="true" outlineLevel="0" collapsed="false">
      <c r="D3607" s="51" t="n">
        <v>49014</v>
      </c>
      <c r="E3607" s="52" t="s">
        <v>8612</v>
      </c>
      <c r="F3607" s="52" t="s">
        <v>8634</v>
      </c>
      <c r="G3607" s="52" t="s">
        <v>8635</v>
      </c>
    </row>
    <row r="3608" customFormat="false" ht="12.75" hidden="false" customHeight="true" outlineLevel="0" collapsed="false">
      <c r="D3608" s="51" t="n">
        <v>49014</v>
      </c>
      <c r="E3608" s="52" t="s">
        <v>8612</v>
      </c>
      <c r="F3608" s="52" t="s">
        <v>8636</v>
      </c>
      <c r="G3608" s="52" t="s">
        <v>5855</v>
      </c>
    </row>
    <row r="3609" customFormat="false" ht="12.75" hidden="false" customHeight="true" outlineLevel="0" collapsed="false">
      <c r="D3609" s="51" t="n">
        <v>49014</v>
      </c>
      <c r="E3609" s="52" t="s">
        <v>8612</v>
      </c>
      <c r="F3609" s="52" t="s">
        <v>8637</v>
      </c>
      <c r="G3609" s="52" t="s">
        <v>3016</v>
      </c>
    </row>
    <row r="3610" customFormat="false" ht="12.75" hidden="false" customHeight="true" outlineLevel="0" collapsed="false">
      <c r="D3610" s="51" t="n">
        <v>49014</v>
      </c>
      <c r="E3610" s="52" t="s">
        <v>8612</v>
      </c>
      <c r="F3610" s="52" t="s">
        <v>8638</v>
      </c>
      <c r="G3610" s="52" t="s">
        <v>8639</v>
      </c>
    </row>
    <row r="3611" customFormat="false" ht="12.75" hidden="false" customHeight="true" outlineLevel="0" collapsed="false">
      <c r="D3611" s="51" t="n">
        <v>49014</v>
      </c>
      <c r="E3611" s="52" t="s">
        <v>8612</v>
      </c>
      <c r="F3611" s="52" t="s">
        <v>8640</v>
      </c>
      <c r="G3611" s="52" t="s">
        <v>8641</v>
      </c>
    </row>
    <row r="3612" customFormat="false" ht="12.75" hidden="false" customHeight="true" outlineLevel="0" collapsed="false">
      <c r="D3612" s="51" t="n">
        <v>49014</v>
      </c>
      <c r="E3612" s="52" t="s">
        <v>8612</v>
      </c>
      <c r="F3612" s="52" t="s">
        <v>8642</v>
      </c>
      <c r="G3612" s="52" t="s">
        <v>8643</v>
      </c>
    </row>
    <row r="3613" customFormat="false" ht="12.75" hidden="false" customHeight="true" outlineLevel="0" collapsed="false">
      <c r="D3613" s="51" t="n">
        <v>49014</v>
      </c>
      <c r="E3613" s="52" t="s">
        <v>8612</v>
      </c>
      <c r="F3613" s="52" t="s">
        <v>8644</v>
      </c>
      <c r="G3613" s="52" t="s">
        <v>8645</v>
      </c>
    </row>
    <row r="3614" customFormat="false" ht="12.75" hidden="false" customHeight="true" outlineLevel="0" collapsed="false">
      <c r="D3614" s="51" t="n">
        <v>49014</v>
      </c>
      <c r="E3614" s="52" t="s">
        <v>8612</v>
      </c>
      <c r="F3614" s="52" t="s">
        <v>8646</v>
      </c>
      <c r="G3614" s="52" t="s">
        <v>8647</v>
      </c>
    </row>
    <row r="3615" customFormat="false" ht="12.75" hidden="false" customHeight="true" outlineLevel="0" collapsed="false">
      <c r="D3615" s="51" t="n">
        <v>49014</v>
      </c>
      <c r="E3615" s="52" t="s">
        <v>8612</v>
      </c>
      <c r="F3615" s="52" t="s">
        <v>8648</v>
      </c>
      <c r="G3615" s="52" t="s">
        <v>8649</v>
      </c>
    </row>
    <row r="3616" customFormat="false" ht="12.75" hidden="false" customHeight="true" outlineLevel="0" collapsed="false">
      <c r="D3616" s="51" t="n">
        <v>49014</v>
      </c>
      <c r="E3616" s="52" t="s">
        <v>8612</v>
      </c>
      <c r="F3616" s="52" t="s">
        <v>8650</v>
      </c>
      <c r="G3616" s="52" t="s">
        <v>8651</v>
      </c>
    </row>
    <row r="3617" customFormat="false" ht="12.75" hidden="false" customHeight="true" outlineLevel="0" collapsed="false">
      <c r="D3617" s="51" t="n">
        <v>49014</v>
      </c>
      <c r="E3617" s="52" t="s">
        <v>8612</v>
      </c>
      <c r="F3617" s="52" t="s">
        <v>8652</v>
      </c>
      <c r="G3617" s="52" t="s">
        <v>8653</v>
      </c>
    </row>
    <row r="3618" customFormat="false" ht="12.75" hidden="false" customHeight="true" outlineLevel="0" collapsed="false">
      <c r="D3618" s="51" t="n">
        <v>49014</v>
      </c>
      <c r="E3618" s="52" t="s">
        <v>8612</v>
      </c>
      <c r="F3618" s="52" t="s">
        <v>8654</v>
      </c>
      <c r="G3618" s="52" t="s">
        <v>8655</v>
      </c>
    </row>
    <row r="3619" customFormat="false" ht="12.75" hidden="false" customHeight="true" outlineLevel="0" collapsed="false">
      <c r="D3619" s="51" t="n">
        <v>100005</v>
      </c>
      <c r="E3619" s="52" t="s">
        <v>8656</v>
      </c>
      <c r="F3619" s="52" t="s">
        <v>8657</v>
      </c>
      <c r="G3619" s="52" t="s">
        <v>2180</v>
      </c>
    </row>
    <row r="3620" customFormat="false" ht="12.75" hidden="false" customHeight="true" outlineLevel="0" collapsed="false">
      <c r="D3620" s="51" t="n">
        <v>100005</v>
      </c>
      <c r="E3620" s="52" t="s">
        <v>8656</v>
      </c>
      <c r="F3620" s="52" t="s">
        <v>8658</v>
      </c>
      <c r="G3620" s="52" t="s">
        <v>8659</v>
      </c>
    </row>
    <row r="3621" customFormat="false" ht="12.75" hidden="false" customHeight="true" outlineLevel="0" collapsed="false">
      <c r="D3621" s="51" t="n">
        <v>100005</v>
      </c>
      <c r="E3621" s="52" t="s">
        <v>8656</v>
      </c>
      <c r="F3621" s="52" t="s">
        <v>8660</v>
      </c>
      <c r="G3621" s="52" t="s">
        <v>2092</v>
      </c>
    </row>
    <row r="3622" customFormat="false" ht="12.75" hidden="false" customHeight="true" outlineLevel="0" collapsed="false">
      <c r="D3622" s="51" t="n">
        <v>100005</v>
      </c>
      <c r="E3622" s="52" t="s">
        <v>8656</v>
      </c>
      <c r="F3622" s="52" t="s">
        <v>8661</v>
      </c>
      <c r="G3622" s="52" t="s">
        <v>8662</v>
      </c>
    </row>
    <row r="3623" customFormat="false" ht="12.75" hidden="false" customHeight="true" outlineLevel="0" collapsed="false">
      <c r="D3623" s="51" t="n">
        <v>100005</v>
      </c>
      <c r="E3623" s="52" t="s">
        <v>8656</v>
      </c>
      <c r="F3623" s="52" t="s">
        <v>8663</v>
      </c>
      <c r="G3623" s="52" t="s">
        <v>7807</v>
      </c>
    </row>
    <row r="3624" customFormat="false" ht="12.75" hidden="false" customHeight="true" outlineLevel="0" collapsed="false">
      <c r="D3624" s="51" t="n">
        <v>100005</v>
      </c>
      <c r="E3624" s="52" t="s">
        <v>8656</v>
      </c>
      <c r="F3624" s="52" t="s">
        <v>8664</v>
      </c>
      <c r="G3624" s="52" t="s">
        <v>8665</v>
      </c>
    </row>
    <row r="3625" customFormat="false" ht="12.75" hidden="false" customHeight="true" outlineLevel="0" collapsed="false">
      <c r="D3625" s="51" t="n">
        <v>100005</v>
      </c>
      <c r="E3625" s="52" t="s">
        <v>8656</v>
      </c>
      <c r="F3625" s="52" t="s">
        <v>8666</v>
      </c>
      <c r="G3625" s="52" t="s">
        <v>8667</v>
      </c>
    </row>
    <row r="3626" customFormat="false" ht="12.75" hidden="false" customHeight="true" outlineLevel="0" collapsed="false">
      <c r="D3626" s="51" t="n">
        <v>100005</v>
      </c>
      <c r="E3626" s="52" t="s">
        <v>8656</v>
      </c>
      <c r="F3626" s="52" t="s">
        <v>8668</v>
      </c>
      <c r="G3626" s="52" t="s">
        <v>8669</v>
      </c>
    </row>
    <row r="3627" customFormat="false" ht="12.75" hidden="false" customHeight="true" outlineLevel="0" collapsed="false">
      <c r="D3627" s="51" t="n">
        <v>100005</v>
      </c>
      <c r="E3627" s="52" t="s">
        <v>8656</v>
      </c>
      <c r="F3627" s="52" t="s">
        <v>8670</v>
      </c>
      <c r="G3627" s="52" t="s">
        <v>4176</v>
      </c>
    </row>
    <row r="3628" customFormat="false" ht="12.75" hidden="false" customHeight="true" outlineLevel="0" collapsed="false">
      <c r="D3628" s="51" t="n">
        <v>100005</v>
      </c>
      <c r="E3628" s="52" t="s">
        <v>8656</v>
      </c>
      <c r="F3628" s="52" t="s">
        <v>8671</v>
      </c>
      <c r="G3628" s="52" t="s">
        <v>2870</v>
      </c>
    </row>
    <row r="3629" customFormat="false" ht="12.75" hidden="false" customHeight="true" outlineLevel="0" collapsed="false">
      <c r="D3629" s="51" t="n">
        <v>100005</v>
      </c>
      <c r="E3629" s="52" t="s">
        <v>8656</v>
      </c>
      <c r="F3629" s="52" t="s">
        <v>8672</v>
      </c>
      <c r="G3629" s="52" t="s">
        <v>8673</v>
      </c>
    </row>
    <row r="3630" customFormat="false" ht="12.75" hidden="false" customHeight="true" outlineLevel="0" collapsed="false">
      <c r="D3630" s="51" t="n">
        <v>100005</v>
      </c>
      <c r="E3630" s="52" t="s">
        <v>8656</v>
      </c>
      <c r="F3630" s="52" t="s">
        <v>8674</v>
      </c>
      <c r="G3630" s="52" t="s">
        <v>8675</v>
      </c>
    </row>
    <row r="3631" customFormat="false" ht="12.75" hidden="false" customHeight="true" outlineLevel="0" collapsed="false">
      <c r="D3631" s="51" t="n">
        <v>100005</v>
      </c>
      <c r="E3631" s="52" t="s">
        <v>8656</v>
      </c>
      <c r="F3631" s="52" t="s">
        <v>8676</v>
      </c>
      <c r="G3631" s="52" t="s">
        <v>8677</v>
      </c>
    </row>
    <row r="3632" customFormat="false" ht="12.75" hidden="false" customHeight="true" outlineLevel="0" collapsed="false">
      <c r="D3632" s="51" t="n">
        <v>100005</v>
      </c>
      <c r="E3632" s="52" t="s">
        <v>8656</v>
      </c>
      <c r="F3632" s="52" t="s">
        <v>8678</v>
      </c>
      <c r="G3632" s="52" t="s">
        <v>8679</v>
      </c>
    </row>
    <row r="3633" customFormat="false" ht="12.75" hidden="false" customHeight="true" outlineLevel="0" collapsed="false">
      <c r="D3633" s="51" t="n">
        <v>100005</v>
      </c>
      <c r="E3633" s="52" t="s">
        <v>8656</v>
      </c>
      <c r="F3633" s="52" t="s">
        <v>8680</v>
      </c>
      <c r="G3633" s="52" t="s">
        <v>5988</v>
      </c>
    </row>
    <row r="3634" customFormat="false" ht="12.75" hidden="false" customHeight="true" outlineLevel="0" collapsed="false">
      <c r="D3634" s="51" t="n">
        <v>100005</v>
      </c>
      <c r="E3634" s="52" t="s">
        <v>8656</v>
      </c>
      <c r="F3634" s="52" t="s">
        <v>8681</v>
      </c>
      <c r="G3634" s="52" t="s">
        <v>8187</v>
      </c>
    </row>
    <row r="3635" customFormat="false" ht="12.75" hidden="false" customHeight="true" outlineLevel="0" collapsed="false">
      <c r="D3635" s="51" t="n">
        <v>100005</v>
      </c>
      <c r="E3635" s="52" t="s">
        <v>8656</v>
      </c>
      <c r="F3635" s="52" t="s">
        <v>8682</v>
      </c>
      <c r="G3635" s="52" t="s">
        <v>8683</v>
      </c>
    </row>
    <row r="3636" customFormat="false" ht="12.75" hidden="false" customHeight="true" outlineLevel="0" collapsed="false">
      <c r="D3636" s="49" t="n">
        <v>51041</v>
      </c>
      <c r="E3636" s="50" t="s">
        <v>1911</v>
      </c>
      <c r="F3636" s="52" t="s">
        <v>8684</v>
      </c>
      <c r="G3636" s="52" t="s">
        <v>8685</v>
      </c>
    </row>
    <row r="3637" customFormat="false" ht="12.75" hidden="false" customHeight="true" outlineLevel="0" collapsed="false">
      <c r="D3637" s="49" t="n">
        <v>51041</v>
      </c>
      <c r="E3637" s="50" t="s">
        <v>1911</v>
      </c>
      <c r="F3637" s="52" t="s">
        <v>8686</v>
      </c>
      <c r="G3637" s="52" t="s">
        <v>8687</v>
      </c>
    </row>
    <row r="3638" customFormat="false" ht="12.75" hidden="false" customHeight="true" outlineLevel="0" collapsed="false">
      <c r="D3638" s="49" t="n">
        <v>51041</v>
      </c>
      <c r="E3638" s="50" t="s">
        <v>1911</v>
      </c>
      <c r="F3638" s="52" t="s">
        <v>8688</v>
      </c>
      <c r="G3638" s="52" t="s">
        <v>8689</v>
      </c>
    </row>
    <row r="3639" customFormat="false" ht="12.75" hidden="false" customHeight="true" outlineLevel="0" collapsed="false">
      <c r="D3639" s="49" t="n">
        <v>51041</v>
      </c>
      <c r="E3639" s="50" t="s">
        <v>1911</v>
      </c>
      <c r="F3639" s="52" t="s">
        <v>8690</v>
      </c>
      <c r="G3639" s="52" t="s">
        <v>8691</v>
      </c>
    </row>
    <row r="3640" customFormat="false" ht="12.75" hidden="false" customHeight="true" outlineLevel="0" collapsed="false">
      <c r="D3640" s="49" t="n">
        <v>51041</v>
      </c>
      <c r="E3640" s="50" t="s">
        <v>1911</v>
      </c>
      <c r="F3640" s="52" t="s">
        <v>8692</v>
      </c>
      <c r="G3640" s="52" t="s">
        <v>6535</v>
      </c>
    </row>
    <row r="3641" customFormat="false" ht="12.75" hidden="false" customHeight="true" outlineLevel="0" collapsed="false">
      <c r="D3641" s="49" t="n">
        <v>51041</v>
      </c>
      <c r="E3641" s="50" t="s">
        <v>1911</v>
      </c>
      <c r="F3641" s="52" t="s">
        <v>8693</v>
      </c>
      <c r="G3641" s="52" t="s">
        <v>8694</v>
      </c>
    </row>
    <row r="3642" customFormat="false" ht="12.75" hidden="false" customHeight="true" outlineLevel="0" collapsed="false">
      <c r="D3642" s="49" t="n">
        <v>51041</v>
      </c>
      <c r="E3642" s="50" t="s">
        <v>1911</v>
      </c>
      <c r="F3642" s="52" t="s">
        <v>8695</v>
      </c>
      <c r="G3642" s="52" t="s">
        <v>8696</v>
      </c>
    </row>
    <row r="3643" customFormat="false" ht="12.75" hidden="false" customHeight="true" outlineLevel="0" collapsed="false">
      <c r="D3643" s="49" t="n">
        <v>51041</v>
      </c>
      <c r="E3643" s="50" t="s">
        <v>1911</v>
      </c>
      <c r="F3643" s="52" t="s">
        <v>8697</v>
      </c>
      <c r="G3643" s="52" t="s">
        <v>2050</v>
      </c>
    </row>
    <row r="3644" customFormat="false" ht="12.75" hidden="false" customHeight="true" outlineLevel="0" collapsed="false">
      <c r="D3644" s="49" t="n">
        <v>51041</v>
      </c>
      <c r="E3644" s="50" t="s">
        <v>1911</v>
      </c>
      <c r="F3644" s="52" t="s">
        <v>8698</v>
      </c>
      <c r="G3644" s="52" t="s">
        <v>8699</v>
      </c>
    </row>
    <row r="3645" customFormat="false" ht="12.75" hidden="false" customHeight="true" outlineLevel="0" collapsed="false">
      <c r="D3645" s="49" t="n">
        <v>51041</v>
      </c>
      <c r="E3645" s="50" t="s">
        <v>1911</v>
      </c>
      <c r="F3645" s="52" t="s">
        <v>8700</v>
      </c>
      <c r="G3645" s="52" t="s">
        <v>8701</v>
      </c>
    </row>
    <row r="3646" customFormat="false" ht="12.75" hidden="false" customHeight="true" outlineLevel="0" collapsed="false">
      <c r="D3646" s="49" t="n">
        <v>51041</v>
      </c>
      <c r="E3646" s="50" t="s">
        <v>1911</v>
      </c>
      <c r="F3646" s="52" t="s">
        <v>8702</v>
      </c>
      <c r="G3646" s="52" t="s">
        <v>8703</v>
      </c>
    </row>
    <row r="3647" customFormat="false" ht="12.75" hidden="false" customHeight="true" outlineLevel="0" collapsed="false">
      <c r="D3647" s="49" t="n">
        <v>51041</v>
      </c>
      <c r="E3647" s="50" t="s">
        <v>1911</v>
      </c>
      <c r="F3647" s="52" t="s">
        <v>8704</v>
      </c>
      <c r="G3647" s="52" t="s">
        <v>8705</v>
      </c>
    </row>
    <row r="3648" customFormat="false" ht="12.75" hidden="false" customHeight="true" outlineLevel="0" collapsed="false">
      <c r="D3648" s="49" t="n">
        <v>51041</v>
      </c>
      <c r="E3648" s="50" t="s">
        <v>1911</v>
      </c>
      <c r="F3648" s="52" t="s">
        <v>8706</v>
      </c>
      <c r="G3648" s="52" t="s">
        <v>2714</v>
      </c>
    </row>
    <row r="3649" customFormat="false" ht="12.75" hidden="false" customHeight="true" outlineLevel="0" collapsed="false">
      <c r="D3649" s="51" t="n">
        <v>47017</v>
      </c>
      <c r="E3649" s="52" t="s">
        <v>8707</v>
      </c>
      <c r="F3649" s="52" t="s">
        <v>8708</v>
      </c>
      <c r="G3649" s="52" t="s">
        <v>8709</v>
      </c>
    </row>
    <row r="3650" customFormat="false" ht="12.75" hidden="false" customHeight="true" outlineLevel="0" collapsed="false">
      <c r="D3650" s="51" t="n">
        <v>47017</v>
      </c>
      <c r="E3650" s="52" t="s">
        <v>8707</v>
      </c>
      <c r="F3650" s="52" t="s">
        <v>8710</v>
      </c>
      <c r="G3650" s="52" t="s">
        <v>8711</v>
      </c>
    </row>
    <row r="3651" customFormat="false" ht="12.75" hidden="false" customHeight="true" outlineLevel="0" collapsed="false">
      <c r="D3651" s="51" t="n">
        <v>47017</v>
      </c>
      <c r="E3651" s="52" t="s">
        <v>8707</v>
      </c>
      <c r="F3651" s="52" t="s">
        <v>8712</v>
      </c>
      <c r="G3651" s="52" t="s">
        <v>8713</v>
      </c>
    </row>
    <row r="3652" customFormat="false" ht="12.75" hidden="false" customHeight="true" outlineLevel="0" collapsed="false">
      <c r="D3652" s="51" t="n">
        <v>47017</v>
      </c>
      <c r="E3652" s="52" t="s">
        <v>8707</v>
      </c>
      <c r="F3652" s="52" t="s">
        <v>8714</v>
      </c>
      <c r="G3652" s="52" t="s">
        <v>3943</v>
      </c>
    </row>
    <row r="3653" customFormat="false" ht="12.75" hidden="false" customHeight="true" outlineLevel="0" collapsed="false">
      <c r="D3653" s="51" t="n">
        <v>47017</v>
      </c>
      <c r="E3653" s="52" t="s">
        <v>8707</v>
      </c>
      <c r="F3653" s="52" t="s">
        <v>8715</v>
      </c>
      <c r="G3653" s="52" t="s">
        <v>8716</v>
      </c>
    </row>
    <row r="3654" customFormat="false" ht="12.75" hidden="false" customHeight="true" outlineLevel="0" collapsed="false">
      <c r="D3654" s="51" t="n">
        <v>47017</v>
      </c>
      <c r="E3654" s="52" t="s">
        <v>8707</v>
      </c>
      <c r="F3654" s="52" t="s">
        <v>8717</v>
      </c>
      <c r="G3654" s="52" t="s">
        <v>8718</v>
      </c>
    </row>
    <row r="3655" customFormat="false" ht="12.75" hidden="false" customHeight="true" outlineLevel="0" collapsed="false">
      <c r="D3655" s="51" t="n">
        <v>47017</v>
      </c>
      <c r="E3655" s="52" t="s">
        <v>8707</v>
      </c>
      <c r="F3655" s="52" t="s">
        <v>8719</v>
      </c>
      <c r="G3655" s="52" t="s">
        <v>8720</v>
      </c>
    </row>
    <row r="3656" customFormat="false" ht="12.75" hidden="false" customHeight="true" outlineLevel="0" collapsed="false">
      <c r="D3656" s="51" t="n">
        <v>47017</v>
      </c>
      <c r="E3656" s="52" t="s">
        <v>8707</v>
      </c>
      <c r="F3656" s="52" t="s">
        <v>8721</v>
      </c>
      <c r="G3656" s="52" t="s">
        <v>8722</v>
      </c>
    </row>
    <row r="3657" customFormat="false" ht="12.75" hidden="false" customHeight="true" outlineLevel="0" collapsed="false">
      <c r="D3657" s="51" t="n">
        <v>47017</v>
      </c>
      <c r="E3657" s="52" t="s">
        <v>8707</v>
      </c>
      <c r="F3657" s="52" t="s">
        <v>8723</v>
      </c>
      <c r="G3657" s="52" t="s">
        <v>8724</v>
      </c>
    </row>
    <row r="3658" customFormat="false" ht="12.75" hidden="false" customHeight="true" outlineLevel="0" collapsed="false">
      <c r="D3658" s="51" t="n">
        <v>47017</v>
      </c>
      <c r="E3658" s="52" t="s">
        <v>8707</v>
      </c>
      <c r="F3658" s="52" t="s">
        <v>8725</v>
      </c>
      <c r="G3658" s="52" t="s">
        <v>8726</v>
      </c>
    </row>
    <row r="3659" customFormat="false" ht="12.75" hidden="false" customHeight="true" outlineLevel="0" collapsed="false">
      <c r="D3659" s="51" t="n">
        <v>47017</v>
      </c>
      <c r="E3659" s="52" t="s">
        <v>8707</v>
      </c>
      <c r="F3659" s="52" t="s">
        <v>8727</v>
      </c>
      <c r="G3659" s="52" t="s">
        <v>8728</v>
      </c>
    </row>
    <row r="3660" customFormat="false" ht="12.75" hidden="false" customHeight="true" outlineLevel="0" collapsed="false">
      <c r="D3660" s="51" t="n">
        <v>47017</v>
      </c>
      <c r="E3660" s="52" t="s">
        <v>8707</v>
      </c>
      <c r="F3660" s="52" t="s">
        <v>8729</v>
      </c>
      <c r="G3660" s="52" t="s">
        <v>6465</v>
      </c>
    </row>
    <row r="3661" customFormat="false" ht="12.75" hidden="false" customHeight="true" outlineLevel="0" collapsed="false">
      <c r="D3661" s="51" t="n">
        <v>47017</v>
      </c>
      <c r="E3661" s="52" t="s">
        <v>8707</v>
      </c>
      <c r="F3661" s="52" t="s">
        <v>8730</v>
      </c>
      <c r="G3661" s="52" t="s">
        <v>3641</v>
      </c>
    </row>
    <row r="3662" customFormat="false" ht="12.75" hidden="false" customHeight="true" outlineLevel="0" collapsed="false">
      <c r="D3662" s="51" t="n">
        <v>47017</v>
      </c>
      <c r="E3662" s="52" t="s">
        <v>8707</v>
      </c>
      <c r="F3662" s="52" t="s">
        <v>8731</v>
      </c>
      <c r="G3662" s="52" t="s">
        <v>8732</v>
      </c>
    </row>
    <row r="3663" customFormat="false" ht="12.75" hidden="false" customHeight="true" outlineLevel="0" collapsed="false">
      <c r="D3663" s="51" t="n">
        <v>47017</v>
      </c>
      <c r="E3663" s="52" t="s">
        <v>8707</v>
      </c>
      <c r="F3663" s="52" t="s">
        <v>8733</v>
      </c>
      <c r="G3663" s="52" t="s">
        <v>5866</v>
      </c>
    </row>
    <row r="3664" customFormat="false" ht="12.75" hidden="false" customHeight="true" outlineLevel="0" collapsed="false">
      <c r="D3664" s="51" t="n">
        <v>47017</v>
      </c>
      <c r="E3664" s="52" t="s">
        <v>8707</v>
      </c>
      <c r="F3664" s="52" t="s">
        <v>8734</v>
      </c>
      <c r="G3664" s="52" t="s">
        <v>1993</v>
      </c>
    </row>
    <row r="3665" customFormat="false" ht="12.75" hidden="false" customHeight="true" outlineLevel="0" collapsed="false">
      <c r="D3665" s="51" t="n">
        <v>47017</v>
      </c>
      <c r="E3665" s="52" t="s">
        <v>8707</v>
      </c>
      <c r="F3665" s="52" t="s">
        <v>8735</v>
      </c>
      <c r="G3665" s="52" t="s">
        <v>1356</v>
      </c>
    </row>
    <row r="3666" customFormat="false" ht="12.75" hidden="false" customHeight="true" outlineLevel="0" collapsed="false">
      <c r="D3666" s="51" t="n">
        <v>47017</v>
      </c>
      <c r="E3666" s="52" t="s">
        <v>8707</v>
      </c>
      <c r="F3666" s="52" t="s">
        <v>8736</v>
      </c>
      <c r="G3666" s="52" t="s">
        <v>8737</v>
      </c>
    </row>
    <row r="3667" customFormat="false" ht="12.75" hidden="false" customHeight="true" outlineLevel="0" collapsed="false">
      <c r="D3667" s="51" t="n">
        <v>47017</v>
      </c>
      <c r="E3667" s="52" t="s">
        <v>8707</v>
      </c>
      <c r="F3667" s="52" t="s">
        <v>8738</v>
      </c>
      <c r="G3667" s="52" t="s">
        <v>8739</v>
      </c>
    </row>
    <row r="3668" customFormat="false" ht="12.75" hidden="false" customHeight="true" outlineLevel="0" collapsed="false">
      <c r="D3668" s="51" t="n">
        <v>47017</v>
      </c>
      <c r="E3668" s="52" t="s">
        <v>8707</v>
      </c>
      <c r="F3668" s="52" t="s">
        <v>8740</v>
      </c>
      <c r="G3668" s="52" t="s">
        <v>1865</v>
      </c>
    </row>
    <row r="3669" customFormat="false" ht="12.75" hidden="false" customHeight="true" outlineLevel="0" collapsed="false">
      <c r="D3669" s="51" t="n">
        <v>47017</v>
      </c>
      <c r="E3669" s="52" t="s">
        <v>8707</v>
      </c>
      <c r="F3669" s="52" t="s">
        <v>8741</v>
      </c>
      <c r="G3669" s="52" t="s">
        <v>8742</v>
      </c>
    </row>
    <row r="3670" customFormat="false" ht="12.75" hidden="false" customHeight="true" outlineLevel="0" collapsed="false">
      <c r="D3670" s="51" t="n">
        <v>47017</v>
      </c>
      <c r="E3670" s="52" t="s">
        <v>8707</v>
      </c>
      <c r="F3670" s="52" t="s">
        <v>8743</v>
      </c>
      <c r="G3670" s="52" t="s">
        <v>7250</v>
      </c>
    </row>
    <row r="3671" customFormat="false" ht="12.75" hidden="false" customHeight="true" outlineLevel="0" collapsed="false">
      <c r="D3671" s="51" t="n">
        <v>47017</v>
      </c>
      <c r="E3671" s="52" t="s">
        <v>8707</v>
      </c>
      <c r="F3671" s="52" t="s">
        <v>8744</v>
      </c>
      <c r="G3671" s="52" t="s">
        <v>4942</v>
      </c>
    </row>
    <row r="3672" customFormat="false" ht="12.75" hidden="false" customHeight="true" outlineLevel="0" collapsed="false">
      <c r="D3672" s="51" t="n">
        <v>47017</v>
      </c>
      <c r="E3672" s="52" t="s">
        <v>8707</v>
      </c>
      <c r="F3672" s="52" t="s">
        <v>8745</v>
      </c>
      <c r="G3672" s="52" t="s">
        <v>8746</v>
      </c>
    </row>
    <row r="3673" customFormat="false" ht="12.75" hidden="false" customHeight="true" outlineLevel="0" collapsed="false">
      <c r="D3673" s="51" t="n">
        <v>47017</v>
      </c>
      <c r="E3673" s="52" t="s">
        <v>8707</v>
      </c>
      <c r="F3673" s="52" t="s">
        <v>8747</v>
      </c>
      <c r="G3673" s="52" t="s">
        <v>8748</v>
      </c>
    </row>
    <row r="3674" customFormat="false" ht="12.75" hidden="false" customHeight="true" outlineLevel="0" collapsed="false">
      <c r="D3674" s="51" t="n">
        <v>47017</v>
      </c>
      <c r="E3674" s="52" t="s">
        <v>8707</v>
      </c>
      <c r="F3674" s="52" t="s">
        <v>8749</v>
      </c>
      <c r="G3674" s="52" t="s">
        <v>1683</v>
      </c>
    </row>
    <row r="3675" customFormat="false" ht="12.75" hidden="false" customHeight="true" outlineLevel="0" collapsed="false">
      <c r="D3675" s="51" t="n">
        <v>47017</v>
      </c>
      <c r="E3675" s="52" t="s">
        <v>8707</v>
      </c>
      <c r="F3675" s="52" t="s">
        <v>8750</v>
      </c>
      <c r="G3675" s="52" t="s">
        <v>2710</v>
      </c>
    </row>
    <row r="3676" customFormat="false" ht="12.75" hidden="false" customHeight="true" outlineLevel="0" collapsed="false">
      <c r="D3676" s="51" t="n">
        <v>47017</v>
      </c>
      <c r="E3676" s="52" t="s">
        <v>8707</v>
      </c>
      <c r="F3676" s="52" t="s">
        <v>8751</v>
      </c>
      <c r="G3676" s="52" t="s">
        <v>8752</v>
      </c>
    </row>
    <row r="3677" customFormat="false" ht="12.75" hidden="false" customHeight="true" outlineLevel="0" collapsed="false">
      <c r="D3677" s="51" t="n">
        <v>47017</v>
      </c>
      <c r="E3677" s="52" t="s">
        <v>8707</v>
      </c>
      <c r="F3677" s="52" t="s">
        <v>8753</v>
      </c>
      <c r="G3677" s="52" t="s">
        <v>8754</v>
      </c>
    </row>
    <row r="3678" customFormat="false" ht="12.75" hidden="false" customHeight="true" outlineLevel="0" collapsed="false">
      <c r="D3678" s="51" t="n">
        <v>47017</v>
      </c>
      <c r="E3678" s="52" t="s">
        <v>8707</v>
      </c>
      <c r="F3678" s="52" t="s">
        <v>8755</v>
      </c>
      <c r="G3678" s="52" t="s">
        <v>2405</v>
      </c>
    </row>
    <row r="3679" customFormat="false" ht="12.75" hidden="false" customHeight="true" outlineLevel="0" collapsed="false">
      <c r="D3679" s="51" t="n">
        <v>47017</v>
      </c>
      <c r="E3679" s="52" t="s">
        <v>8707</v>
      </c>
      <c r="F3679" s="52" t="s">
        <v>8756</v>
      </c>
      <c r="G3679" s="52" t="s">
        <v>8757</v>
      </c>
    </row>
    <row r="3680" customFormat="false" ht="12.75" hidden="false" customHeight="true" outlineLevel="0" collapsed="false">
      <c r="D3680" s="51" t="n">
        <v>47017</v>
      </c>
      <c r="E3680" s="52" t="s">
        <v>8707</v>
      </c>
      <c r="F3680" s="52" t="s">
        <v>8758</v>
      </c>
      <c r="G3680" s="52" t="s">
        <v>8759</v>
      </c>
    </row>
    <row r="3681" customFormat="false" ht="12.75" hidden="false" customHeight="true" outlineLevel="0" collapsed="false">
      <c r="D3681" s="51" t="n">
        <v>47017</v>
      </c>
      <c r="E3681" s="52" t="s">
        <v>8707</v>
      </c>
      <c r="F3681" s="52" t="s">
        <v>8760</v>
      </c>
      <c r="G3681" s="52" t="s">
        <v>2849</v>
      </c>
    </row>
    <row r="3682" customFormat="false" ht="12.75" hidden="false" customHeight="true" outlineLevel="0" collapsed="false">
      <c r="D3682" s="51" t="n">
        <v>47017</v>
      </c>
      <c r="E3682" s="52" t="s">
        <v>8707</v>
      </c>
      <c r="F3682" s="52" t="s">
        <v>8761</v>
      </c>
      <c r="G3682" s="52" t="s">
        <v>8762</v>
      </c>
    </row>
    <row r="3683" customFormat="false" ht="12.75" hidden="false" customHeight="true" outlineLevel="0" collapsed="false">
      <c r="D3683" s="51" t="n">
        <v>47017</v>
      </c>
      <c r="E3683" s="52" t="s">
        <v>8707</v>
      </c>
      <c r="F3683" s="52" t="s">
        <v>8763</v>
      </c>
      <c r="G3683" s="52" t="s">
        <v>8764</v>
      </c>
    </row>
    <row r="3684" customFormat="false" ht="12.75" hidden="false" customHeight="true" outlineLevel="0" collapsed="false">
      <c r="D3684" s="51" t="n">
        <v>47017</v>
      </c>
      <c r="E3684" s="52" t="s">
        <v>8707</v>
      </c>
      <c r="F3684" s="52" t="s">
        <v>8765</v>
      </c>
      <c r="G3684" s="52" t="s">
        <v>8766</v>
      </c>
    </row>
    <row r="3685" customFormat="false" ht="12.75" hidden="false" customHeight="true" outlineLevel="0" collapsed="false">
      <c r="D3685" s="51" t="n">
        <v>47017</v>
      </c>
      <c r="E3685" s="52" t="s">
        <v>8707</v>
      </c>
      <c r="F3685" s="52" t="s">
        <v>8767</v>
      </c>
      <c r="G3685" s="52" t="s">
        <v>8768</v>
      </c>
    </row>
    <row r="3686" customFormat="false" ht="12.75" hidden="false" customHeight="true" outlineLevel="0" collapsed="false">
      <c r="D3686" s="51" t="n">
        <v>47017</v>
      </c>
      <c r="E3686" s="52" t="s">
        <v>8707</v>
      </c>
      <c r="F3686" s="52" t="s">
        <v>8769</v>
      </c>
      <c r="G3686" s="52" t="s">
        <v>8770</v>
      </c>
    </row>
    <row r="3687" customFormat="false" ht="12.75" hidden="false" customHeight="true" outlineLevel="0" collapsed="false">
      <c r="D3687" s="51" t="n">
        <v>47017</v>
      </c>
      <c r="E3687" s="52" t="s">
        <v>8707</v>
      </c>
      <c r="F3687" s="52" t="s">
        <v>8771</v>
      </c>
      <c r="G3687" s="52" t="s">
        <v>8772</v>
      </c>
    </row>
    <row r="3688" customFormat="false" ht="12.75" hidden="false" customHeight="true" outlineLevel="0" collapsed="false">
      <c r="D3688" s="51" t="n">
        <v>52023</v>
      </c>
      <c r="E3688" s="52" t="s">
        <v>8773</v>
      </c>
      <c r="F3688" s="52" t="s">
        <v>8774</v>
      </c>
      <c r="G3688" s="52" t="s">
        <v>8775</v>
      </c>
    </row>
    <row r="3689" customFormat="false" ht="12.75" hidden="false" customHeight="true" outlineLevel="0" collapsed="false">
      <c r="D3689" s="51" t="n">
        <v>52023</v>
      </c>
      <c r="E3689" s="52" t="s">
        <v>8773</v>
      </c>
      <c r="F3689" s="52" t="s">
        <v>8776</v>
      </c>
      <c r="G3689" s="52" t="s">
        <v>8777</v>
      </c>
    </row>
    <row r="3690" customFormat="false" ht="12.75" hidden="false" customHeight="true" outlineLevel="0" collapsed="false">
      <c r="D3690" s="51" t="n">
        <v>52023</v>
      </c>
      <c r="E3690" s="52" t="s">
        <v>8773</v>
      </c>
      <c r="F3690" s="52" t="s">
        <v>8778</v>
      </c>
      <c r="G3690" s="52" t="s">
        <v>8779</v>
      </c>
    </row>
    <row r="3691" customFormat="false" ht="12.75" hidden="false" customHeight="true" outlineLevel="0" collapsed="false">
      <c r="D3691" s="51" t="n">
        <v>52023</v>
      </c>
      <c r="E3691" s="52" t="s">
        <v>8773</v>
      </c>
      <c r="F3691" s="52" t="s">
        <v>8780</v>
      </c>
      <c r="G3691" s="52" t="s">
        <v>8781</v>
      </c>
    </row>
    <row r="3692" customFormat="false" ht="12.75" hidden="false" customHeight="true" outlineLevel="0" collapsed="false">
      <c r="D3692" s="51" t="n">
        <v>52023</v>
      </c>
      <c r="E3692" s="52" t="s">
        <v>8773</v>
      </c>
      <c r="F3692" s="52" t="s">
        <v>8782</v>
      </c>
      <c r="G3692" s="52" t="s">
        <v>8783</v>
      </c>
    </row>
    <row r="3693" customFormat="false" ht="12.75" hidden="false" customHeight="true" outlineLevel="0" collapsed="false">
      <c r="D3693" s="51" t="n">
        <v>52023</v>
      </c>
      <c r="E3693" s="52" t="s">
        <v>8773</v>
      </c>
      <c r="F3693" s="52" t="s">
        <v>8784</v>
      </c>
      <c r="G3693" s="52" t="s">
        <v>6657</v>
      </c>
    </row>
    <row r="3694" customFormat="false" ht="12.75" hidden="false" customHeight="true" outlineLevel="0" collapsed="false">
      <c r="D3694" s="51" t="n">
        <v>52023</v>
      </c>
      <c r="E3694" s="52" t="s">
        <v>8773</v>
      </c>
      <c r="F3694" s="52" t="s">
        <v>8785</v>
      </c>
      <c r="G3694" s="52" t="s">
        <v>8786</v>
      </c>
    </row>
    <row r="3695" customFormat="false" ht="12.75" hidden="false" customHeight="true" outlineLevel="0" collapsed="false">
      <c r="D3695" s="51" t="n">
        <v>52023</v>
      </c>
      <c r="E3695" s="52" t="s">
        <v>8773</v>
      </c>
      <c r="F3695" s="52" t="s">
        <v>8787</v>
      </c>
      <c r="G3695" s="52" t="s">
        <v>8788</v>
      </c>
    </row>
    <row r="3696" customFormat="false" ht="12.75" hidden="false" customHeight="true" outlineLevel="0" collapsed="false">
      <c r="D3696" s="51" t="n">
        <v>52023</v>
      </c>
      <c r="E3696" s="52" t="s">
        <v>8773</v>
      </c>
      <c r="F3696" s="52" t="s">
        <v>8789</v>
      </c>
      <c r="G3696" s="52" t="s">
        <v>2714</v>
      </c>
    </row>
    <row r="3697" customFormat="false" ht="12.75" hidden="false" customHeight="true" outlineLevel="0" collapsed="false">
      <c r="D3697" s="51" t="n">
        <v>52023</v>
      </c>
      <c r="E3697" s="52" t="s">
        <v>8773</v>
      </c>
      <c r="F3697" s="52" t="s">
        <v>8790</v>
      </c>
      <c r="G3697" s="52" t="s">
        <v>4788</v>
      </c>
    </row>
    <row r="3698" customFormat="false" ht="12.75" hidden="false" customHeight="true" outlineLevel="0" collapsed="false">
      <c r="D3698" s="51" t="n">
        <v>52024</v>
      </c>
      <c r="E3698" s="52" t="s">
        <v>8791</v>
      </c>
      <c r="F3698" s="52" t="s">
        <v>8792</v>
      </c>
      <c r="G3698" s="52" t="s">
        <v>8793</v>
      </c>
    </row>
    <row r="3699" customFormat="false" ht="12.75" hidden="false" customHeight="true" outlineLevel="0" collapsed="false">
      <c r="D3699" s="51" t="n">
        <v>52024</v>
      </c>
      <c r="E3699" s="52" t="s">
        <v>8791</v>
      </c>
      <c r="F3699" s="52" t="s">
        <v>8794</v>
      </c>
      <c r="G3699" s="52" t="s">
        <v>8795</v>
      </c>
    </row>
    <row r="3700" customFormat="false" ht="12.75" hidden="false" customHeight="true" outlineLevel="0" collapsed="false">
      <c r="D3700" s="51" t="n">
        <v>52024</v>
      </c>
      <c r="E3700" s="52" t="s">
        <v>8791</v>
      </c>
      <c r="F3700" s="52" t="s">
        <v>8796</v>
      </c>
      <c r="G3700" s="52" t="s">
        <v>8797</v>
      </c>
    </row>
    <row r="3701" customFormat="false" ht="12.75" hidden="false" customHeight="true" outlineLevel="0" collapsed="false">
      <c r="D3701" s="51" t="n">
        <v>52024</v>
      </c>
      <c r="E3701" s="52" t="s">
        <v>8791</v>
      </c>
      <c r="F3701" s="52" t="s">
        <v>8798</v>
      </c>
      <c r="G3701" s="52" t="s">
        <v>8799</v>
      </c>
    </row>
    <row r="3702" customFormat="false" ht="12.75" hidden="false" customHeight="true" outlineLevel="0" collapsed="false">
      <c r="D3702" s="51" t="n">
        <v>52025</v>
      </c>
      <c r="E3702" s="52" t="s">
        <v>8800</v>
      </c>
      <c r="F3702" s="52" t="s">
        <v>8801</v>
      </c>
      <c r="G3702" s="52" t="s">
        <v>8802</v>
      </c>
    </row>
    <row r="3703" customFormat="false" ht="12.75" hidden="false" customHeight="true" outlineLevel="0" collapsed="false">
      <c r="D3703" s="51" t="n">
        <v>52025</v>
      </c>
      <c r="E3703" s="52" t="s">
        <v>8800</v>
      </c>
      <c r="F3703" s="52" t="s">
        <v>8803</v>
      </c>
      <c r="G3703" s="52" t="s">
        <v>8804</v>
      </c>
    </row>
    <row r="3704" customFormat="false" ht="12.75" hidden="false" customHeight="true" outlineLevel="0" collapsed="false">
      <c r="D3704" s="51" t="n">
        <v>52025</v>
      </c>
      <c r="E3704" s="52" t="s">
        <v>8800</v>
      </c>
      <c r="F3704" s="52" t="s">
        <v>8805</v>
      </c>
      <c r="G3704" s="52" t="s">
        <v>8806</v>
      </c>
    </row>
    <row r="3705" customFormat="false" ht="12.75" hidden="false" customHeight="true" outlineLevel="0" collapsed="false">
      <c r="D3705" s="51" t="n">
        <v>52025</v>
      </c>
      <c r="E3705" s="52" t="s">
        <v>8800</v>
      </c>
      <c r="F3705" s="52" t="s">
        <v>8807</v>
      </c>
      <c r="G3705" s="52" t="s">
        <v>8808</v>
      </c>
    </row>
    <row r="3706" customFormat="false" ht="12.75" hidden="false" customHeight="true" outlineLevel="0" collapsed="false">
      <c r="D3706" s="51" t="n">
        <v>52026</v>
      </c>
      <c r="E3706" s="52" t="s">
        <v>8809</v>
      </c>
      <c r="F3706" s="52" t="s">
        <v>8810</v>
      </c>
      <c r="G3706" s="52" t="s">
        <v>8811</v>
      </c>
    </row>
    <row r="3707" customFormat="false" ht="12.75" hidden="false" customHeight="true" outlineLevel="0" collapsed="false">
      <c r="D3707" s="51" t="n">
        <v>52026</v>
      </c>
      <c r="E3707" s="52" t="s">
        <v>8809</v>
      </c>
      <c r="F3707" s="52" t="s">
        <v>8812</v>
      </c>
      <c r="G3707" s="52" t="s">
        <v>8813</v>
      </c>
    </row>
    <row r="3708" customFormat="false" ht="12.75" hidden="false" customHeight="true" outlineLevel="0" collapsed="false">
      <c r="D3708" s="51" t="n">
        <v>52026</v>
      </c>
      <c r="E3708" s="52" t="s">
        <v>8809</v>
      </c>
      <c r="F3708" s="52" t="s">
        <v>8814</v>
      </c>
      <c r="G3708" s="52" t="s">
        <v>8815</v>
      </c>
    </row>
    <row r="3709" customFormat="false" ht="12.75" hidden="false" customHeight="true" outlineLevel="0" collapsed="false">
      <c r="D3709" s="51" t="n">
        <v>52026</v>
      </c>
      <c r="E3709" s="52" t="s">
        <v>8809</v>
      </c>
      <c r="F3709" s="52" t="s">
        <v>8816</v>
      </c>
      <c r="G3709" s="52" t="s">
        <v>8817</v>
      </c>
    </row>
    <row r="3710" customFormat="false" ht="12.75" hidden="false" customHeight="true" outlineLevel="0" collapsed="false">
      <c r="D3710" s="51" t="n">
        <v>52026</v>
      </c>
      <c r="E3710" s="52" t="s">
        <v>8809</v>
      </c>
      <c r="F3710" s="52" t="s">
        <v>8818</v>
      </c>
      <c r="G3710" s="52" t="s">
        <v>8819</v>
      </c>
    </row>
    <row r="3711" customFormat="false" ht="12.75" hidden="false" customHeight="true" outlineLevel="0" collapsed="false">
      <c r="D3711" s="51" t="n">
        <v>52026</v>
      </c>
      <c r="E3711" s="52" t="s">
        <v>8809</v>
      </c>
      <c r="F3711" s="52" t="s">
        <v>8820</v>
      </c>
      <c r="G3711" s="52" t="s">
        <v>8821</v>
      </c>
    </row>
    <row r="3712" customFormat="false" ht="12.75" hidden="false" customHeight="true" outlineLevel="0" collapsed="false">
      <c r="D3712" s="51" t="n">
        <v>52026</v>
      </c>
      <c r="E3712" s="52" t="s">
        <v>8809</v>
      </c>
      <c r="F3712" s="52" t="s">
        <v>8822</v>
      </c>
      <c r="G3712" s="52" t="s">
        <v>8823</v>
      </c>
    </row>
    <row r="3713" customFormat="false" ht="12.75" hidden="false" customHeight="true" outlineLevel="0" collapsed="false">
      <c r="D3713" s="51" t="n">
        <v>48035</v>
      </c>
      <c r="E3713" s="52" t="s">
        <v>8824</v>
      </c>
      <c r="F3713" s="52" t="s">
        <v>8825</v>
      </c>
      <c r="G3713" s="52" t="s">
        <v>8826</v>
      </c>
    </row>
    <row r="3714" customFormat="false" ht="12.75" hidden="false" customHeight="true" outlineLevel="0" collapsed="false">
      <c r="D3714" s="51" t="n">
        <v>48035</v>
      </c>
      <c r="E3714" s="52" t="s">
        <v>8824</v>
      </c>
      <c r="F3714" s="52" t="s">
        <v>8827</v>
      </c>
      <c r="G3714" s="52" t="s">
        <v>8828</v>
      </c>
    </row>
    <row r="3715" customFormat="false" ht="12.75" hidden="false" customHeight="true" outlineLevel="0" collapsed="false">
      <c r="D3715" s="51" t="n">
        <v>48035</v>
      </c>
      <c r="E3715" s="52" t="s">
        <v>8824</v>
      </c>
      <c r="F3715" s="52" t="s">
        <v>8829</v>
      </c>
      <c r="G3715" s="52" t="s">
        <v>1850</v>
      </c>
    </row>
    <row r="3716" customFormat="false" ht="12.75" hidden="false" customHeight="true" outlineLevel="0" collapsed="false">
      <c r="D3716" s="51" t="n">
        <v>48035</v>
      </c>
      <c r="E3716" s="52" t="s">
        <v>8824</v>
      </c>
      <c r="F3716" s="52" t="s">
        <v>8830</v>
      </c>
      <c r="G3716" s="52" t="s">
        <v>8831</v>
      </c>
    </row>
    <row r="3717" customFormat="false" ht="12.75" hidden="false" customHeight="true" outlineLevel="0" collapsed="false">
      <c r="D3717" s="51" t="n">
        <v>48035</v>
      </c>
      <c r="E3717" s="52" t="s">
        <v>8824</v>
      </c>
      <c r="F3717" s="52" t="s">
        <v>8832</v>
      </c>
      <c r="G3717" s="52" t="s">
        <v>8833</v>
      </c>
    </row>
    <row r="3718" customFormat="false" ht="12.75" hidden="false" customHeight="true" outlineLevel="0" collapsed="false">
      <c r="D3718" s="51" t="n">
        <v>48035</v>
      </c>
      <c r="E3718" s="52" t="s">
        <v>8824</v>
      </c>
      <c r="F3718" s="52" t="s">
        <v>8834</v>
      </c>
      <c r="G3718" s="52" t="s">
        <v>4332</v>
      </c>
    </row>
    <row r="3719" customFormat="false" ht="12.75" hidden="false" customHeight="true" outlineLevel="0" collapsed="false">
      <c r="D3719" s="51" t="n">
        <v>48035</v>
      </c>
      <c r="E3719" s="52" t="s">
        <v>8824</v>
      </c>
      <c r="F3719" s="52" t="s">
        <v>8835</v>
      </c>
      <c r="G3719" s="52" t="s">
        <v>8836</v>
      </c>
    </row>
    <row r="3720" customFormat="false" ht="12.75" hidden="false" customHeight="true" outlineLevel="0" collapsed="false">
      <c r="D3720" s="51" t="n">
        <v>48035</v>
      </c>
      <c r="E3720" s="52" t="s">
        <v>8824</v>
      </c>
      <c r="F3720" s="52" t="s">
        <v>8837</v>
      </c>
      <c r="G3720" s="52" t="s">
        <v>8838</v>
      </c>
    </row>
    <row r="3721" customFormat="false" ht="12.75" hidden="false" customHeight="true" outlineLevel="0" collapsed="false">
      <c r="D3721" s="51" t="n">
        <v>48035</v>
      </c>
      <c r="E3721" s="52" t="s">
        <v>8824</v>
      </c>
      <c r="F3721" s="52" t="s">
        <v>8839</v>
      </c>
      <c r="G3721" s="52" t="s">
        <v>8840</v>
      </c>
    </row>
    <row r="3722" customFormat="false" ht="12.75" hidden="false" customHeight="true" outlineLevel="0" collapsed="false">
      <c r="D3722" s="51" t="n">
        <v>48035</v>
      </c>
      <c r="E3722" s="52" t="s">
        <v>8824</v>
      </c>
      <c r="F3722" s="52" t="s">
        <v>8841</v>
      </c>
      <c r="G3722" s="52" t="s">
        <v>8842</v>
      </c>
    </row>
    <row r="3723" customFormat="false" ht="12.75" hidden="false" customHeight="true" outlineLevel="0" collapsed="false">
      <c r="D3723" s="51" t="n">
        <v>48035</v>
      </c>
      <c r="E3723" s="52" t="s">
        <v>8824</v>
      </c>
      <c r="F3723" s="52" t="s">
        <v>8843</v>
      </c>
      <c r="G3723" s="52" t="s">
        <v>8844</v>
      </c>
    </row>
    <row r="3724" customFormat="false" ht="12.75" hidden="false" customHeight="true" outlineLevel="0" collapsed="false">
      <c r="D3724" s="51" t="n">
        <v>48035</v>
      </c>
      <c r="E3724" s="52" t="s">
        <v>8824</v>
      </c>
      <c r="F3724" s="52" t="s">
        <v>8845</v>
      </c>
      <c r="G3724" s="52" t="s">
        <v>3098</v>
      </c>
    </row>
    <row r="3725" customFormat="false" ht="12.75" hidden="false" customHeight="true" outlineLevel="0" collapsed="false">
      <c r="D3725" s="51" t="n">
        <v>48035</v>
      </c>
      <c r="E3725" s="52" t="s">
        <v>8824</v>
      </c>
      <c r="F3725" s="52" t="s">
        <v>8846</v>
      </c>
      <c r="G3725" s="52" t="s">
        <v>7644</v>
      </c>
    </row>
    <row r="3726" customFormat="false" ht="12.75" hidden="false" customHeight="true" outlineLevel="0" collapsed="false">
      <c r="D3726" s="51" t="n">
        <v>48035</v>
      </c>
      <c r="E3726" s="52" t="s">
        <v>8824</v>
      </c>
      <c r="F3726" s="52" t="s">
        <v>8847</v>
      </c>
      <c r="G3726" s="52" t="s">
        <v>8848</v>
      </c>
    </row>
    <row r="3727" customFormat="false" ht="12.75" hidden="false" customHeight="true" outlineLevel="0" collapsed="false">
      <c r="D3727" s="51" t="n">
        <v>48035</v>
      </c>
      <c r="E3727" s="52" t="s">
        <v>8824</v>
      </c>
      <c r="F3727" s="52" t="s">
        <v>8849</v>
      </c>
      <c r="G3727" s="52" t="s">
        <v>8850</v>
      </c>
    </row>
    <row r="3728" customFormat="false" ht="12.75" hidden="false" customHeight="true" outlineLevel="0" collapsed="false">
      <c r="D3728" s="51" t="n">
        <v>48035</v>
      </c>
      <c r="E3728" s="52" t="s">
        <v>8824</v>
      </c>
      <c r="F3728" s="52" t="s">
        <v>8851</v>
      </c>
      <c r="G3728" s="52" t="s">
        <v>8852</v>
      </c>
    </row>
    <row r="3729" customFormat="false" ht="12.75" hidden="false" customHeight="true" outlineLevel="0" collapsed="false">
      <c r="D3729" s="51" t="n">
        <v>48035</v>
      </c>
      <c r="E3729" s="52" t="s">
        <v>8824</v>
      </c>
      <c r="F3729" s="52" t="s">
        <v>8853</v>
      </c>
      <c r="G3729" s="52" t="s">
        <v>8854</v>
      </c>
    </row>
    <row r="3730" customFormat="false" ht="12.75" hidden="false" customHeight="true" outlineLevel="0" collapsed="false">
      <c r="D3730" s="51" t="n">
        <v>48035</v>
      </c>
      <c r="E3730" s="52" t="s">
        <v>8824</v>
      </c>
      <c r="F3730" s="52" t="s">
        <v>8855</v>
      </c>
      <c r="G3730" s="52" t="s">
        <v>8856</v>
      </c>
    </row>
    <row r="3731" customFormat="false" ht="12.75" hidden="false" customHeight="true" outlineLevel="0" collapsed="false">
      <c r="D3731" s="51" t="n">
        <v>48035</v>
      </c>
      <c r="E3731" s="52" t="s">
        <v>8824</v>
      </c>
      <c r="F3731" s="52" t="s">
        <v>8857</v>
      </c>
      <c r="G3731" s="52" t="s">
        <v>8858</v>
      </c>
    </row>
    <row r="3732" customFormat="false" ht="12.75" hidden="false" customHeight="true" outlineLevel="0" collapsed="false">
      <c r="D3732" s="51" t="n">
        <v>48035</v>
      </c>
      <c r="E3732" s="52" t="s">
        <v>8824</v>
      </c>
      <c r="F3732" s="52" t="s">
        <v>8859</v>
      </c>
      <c r="G3732" s="52" t="s">
        <v>8860</v>
      </c>
    </row>
    <row r="3733" customFormat="false" ht="12.75" hidden="false" customHeight="true" outlineLevel="0" collapsed="false">
      <c r="D3733" s="51" t="n">
        <v>48035</v>
      </c>
      <c r="E3733" s="52" t="s">
        <v>8824</v>
      </c>
      <c r="F3733" s="52" t="s">
        <v>8861</v>
      </c>
      <c r="G3733" s="52" t="s">
        <v>8862</v>
      </c>
    </row>
    <row r="3734" customFormat="false" ht="12.75" hidden="false" customHeight="true" outlineLevel="0" collapsed="false">
      <c r="D3734" s="51" t="n">
        <v>48035</v>
      </c>
      <c r="E3734" s="52" t="s">
        <v>8824</v>
      </c>
      <c r="F3734" s="52" t="s">
        <v>8863</v>
      </c>
      <c r="G3734" s="52" t="s">
        <v>8864</v>
      </c>
    </row>
    <row r="3735" customFormat="false" ht="12.75" hidden="false" customHeight="true" outlineLevel="0" collapsed="false">
      <c r="D3735" s="51" t="n">
        <v>48035</v>
      </c>
      <c r="E3735" s="52" t="s">
        <v>8824</v>
      </c>
      <c r="F3735" s="52" t="s">
        <v>8865</v>
      </c>
      <c r="G3735" s="52" t="s">
        <v>8866</v>
      </c>
    </row>
    <row r="3736" customFormat="false" ht="12.75" hidden="false" customHeight="true" outlineLevel="0" collapsed="false">
      <c r="D3736" s="51" t="n">
        <v>48035</v>
      </c>
      <c r="E3736" s="52" t="s">
        <v>8824</v>
      </c>
      <c r="F3736" s="52" t="s">
        <v>8867</v>
      </c>
      <c r="G3736" s="52" t="s">
        <v>8868</v>
      </c>
    </row>
    <row r="3737" customFormat="false" ht="12.75" hidden="false" customHeight="true" outlineLevel="0" collapsed="false">
      <c r="D3737" s="51" t="n">
        <v>48035</v>
      </c>
      <c r="E3737" s="52" t="s">
        <v>8824</v>
      </c>
      <c r="F3737" s="52" t="s">
        <v>8869</v>
      </c>
      <c r="G3737" s="52" t="s">
        <v>8870</v>
      </c>
    </row>
    <row r="3738" customFormat="false" ht="12.75" hidden="false" customHeight="true" outlineLevel="0" collapsed="false">
      <c r="D3738" s="51" t="n">
        <v>48035</v>
      </c>
      <c r="E3738" s="52" t="s">
        <v>8824</v>
      </c>
      <c r="F3738" s="52" t="s">
        <v>8871</v>
      </c>
      <c r="G3738" s="52" t="s">
        <v>8872</v>
      </c>
    </row>
    <row r="3739" customFormat="false" ht="12.75" hidden="false" customHeight="true" outlineLevel="0" collapsed="false">
      <c r="D3739" s="51" t="n">
        <v>48035</v>
      </c>
      <c r="E3739" s="52" t="s">
        <v>8824</v>
      </c>
      <c r="F3739" s="52" t="s">
        <v>8873</v>
      </c>
      <c r="G3739" s="52" t="s">
        <v>8874</v>
      </c>
    </row>
    <row r="3740" customFormat="false" ht="12.75" hidden="false" customHeight="true" outlineLevel="0" collapsed="false">
      <c r="D3740" s="51" t="n">
        <v>48035</v>
      </c>
      <c r="E3740" s="52" t="s">
        <v>8824</v>
      </c>
      <c r="F3740" s="52" t="s">
        <v>8875</v>
      </c>
      <c r="G3740" s="52" t="s">
        <v>7509</v>
      </c>
    </row>
    <row r="3741" customFormat="false" ht="12.75" hidden="false" customHeight="true" outlineLevel="0" collapsed="false">
      <c r="D3741" s="51" t="n">
        <v>48035</v>
      </c>
      <c r="E3741" s="52" t="s">
        <v>8824</v>
      </c>
      <c r="F3741" s="52" t="s">
        <v>8876</v>
      </c>
      <c r="G3741" s="52" t="s">
        <v>8877</v>
      </c>
    </row>
    <row r="3742" customFormat="false" ht="12.75" hidden="false" customHeight="true" outlineLevel="0" collapsed="false">
      <c r="D3742" s="51" t="n">
        <v>48035</v>
      </c>
      <c r="E3742" s="52" t="s">
        <v>8824</v>
      </c>
      <c r="F3742" s="52" t="s">
        <v>8878</v>
      </c>
      <c r="G3742" s="52" t="s">
        <v>8879</v>
      </c>
    </row>
    <row r="3743" customFormat="false" ht="12.75" hidden="false" customHeight="true" outlineLevel="0" collapsed="false">
      <c r="D3743" s="51" t="n">
        <v>48035</v>
      </c>
      <c r="E3743" s="52" t="s">
        <v>8824</v>
      </c>
      <c r="F3743" s="52" t="s">
        <v>8880</v>
      </c>
      <c r="G3743" s="52" t="s">
        <v>7656</v>
      </c>
    </row>
    <row r="3744" customFormat="false" ht="12.75" hidden="false" customHeight="true" outlineLevel="0" collapsed="false">
      <c r="D3744" s="51" t="n">
        <v>48035</v>
      </c>
      <c r="E3744" s="52" t="s">
        <v>8824</v>
      </c>
      <c r="F3744" s="52" t="s">
        <v>8881</v>
      </c>
      <c r="G3744" s="52" t="s">
        <v>8882</v>
      </c>
    </row>
    <row r="3745" customFormat="false" ht="12.75" hidden="false" customHeight="true" outlineLevel="0" collapsed="false">
      <c r="D3745" s="51" t="n">
        <v>48035</v>
      </c>
      <c r="E3745" s="52" t="s">
        <v>8824</v>
      </c>
      <c r="F3745" s="52" t="s">
        <v>8883</v>
      </c>
      <c r="G3745" s="52" t="s">
        <v>1907</v>
      </c>
    </row>
    <row r="3746" customFormat="false" ht="12.75" hidden="false" customHeight="true" outlineLevel="0" collapsed="false">
      <c r="D3746" s="51" t="n">
        <v>48036</v>
      </c>
      <c r="E3746" s="52" t="s">
        <v>8884</v>
      </c>
      <c r="F3746" s="52" t="s">
        <v>8885</v>
      </c>
      <c r="G3746" s="52" t="s">
        <v>8886</v>
      </c>
    </row>
    <row r="3747" customFormat="false" ht="12.75" hidden="false" customHeight="true" outlineLevel="0" collapsed="false">
      <c r="D3747" s="51" t="n">
        <v>48036</v>
      </c>
      <c r="E3747" s="52" t="s">
        <v>8884</v>
      </c>
      <c r="F3747" s="52" t="s">
        <v>8887</v>
      </c>
      <c r="G3747" s="52" t="s">
        <v>8888</v>
      </c>
    </row>
    <row r="3748" customFormat="false" ht="12.75" hidden="false" customHeight="true" outlineLevel="0" collapsed="false">
      <c r="D3748" s="51" t="n">
        <v>48036</v>
      </c>
      <c r="E3748" s="52" t="s">
        <v>8884</v>
      </c>
      <c r="F3748" s="52" t="s">
        <v>8889</v>
      </c>
      <c r="G3748" s="52" t="s">
        <v>8890</v>
      </c>
    </row>
    <row r="3749" customFormat="false" ht="12.75" hidden="false" customHeight="true" outlineLevel="0" collapsed="false">
      <c r="D3749" s="51" t="n">
        <v>48036</v>
      </c>
      <c r="E3749" s="52" t="s">
        <v>8884</v>
      </c>
      <c r="F3749" s="52" t="s">
        <v>8891</v>
      </c>
      <c r="G3749" s="52" t="s">
        <v>8892</v>
      </c>
    </row>
    <row r="3750" customFormat="false" ht="12.75" hidden="false" customHeight="true" outlineLevel="0" collapsed="false">
      <c r="D3750" s="51" t="n">
        <v>48036</v>
      </c>
      <c r="E3750" s="52" t="s">
        <v>8884</v>
      </c>
      <c r="F3750" s="52" t="s">
        <v>8893</v>
      </c>
      <c r="G3750" s="52" t="s">
        <v>8894</v>
      </c>
    </row>
    <row r="3751" customFormat="false" ht="12.75" hidden="false" customHeight="true" outlineLevel="0" collapsed="false">
      <c r="D3751" s="51" t="n">
        <v>48036</v>
      </c>
      <c r="E3751" s="52" t="s">
        <v>8884</v>
      </c>
      <c r="F3751" s="52" t="s">
        <v>8895</v>
      </c>
      <c r="G3751" s="52" t="s">
        <v>5978</v>
      </c>
    </row>
    <row r="3752" customFormat="false" ht="12.75" hidden="false" customHeight="true" outlineLevel="0" collapsed="false">
      <c r="D3752" s="51" t="n">
        <v>48036</v>
      </c>
      <c r="E3752" s="52" t="s">
        <v>8884</v>
      </c>
      <c r="F3752" s="52" t="s">
        <v>8896</v>
      </c>
      <c r="G3752" s="52" t="s">
        <v>4046</v>
      </c>
    </row>
    <row r="3753" customFormat="false" ht="12.75" hidden="false" customHeight="true" outlineLevel="0" collapsed="false">
      <c r="D3753" s="51" t="n">
        <v>48036</v>
      </c>
      <c r="E3753" s="52" t="s">
        <v>8884</v>
      </c>
      <c r="F3753" s="52" t="s">
        <v>8897</v>
      </c>
      <c r="G3753" s="52" t="s">
        <v>5112</v>
      </c>
    </row>
    <row r="3754" customFormat="false" ht="12.75" hidden="false" customHeight="true" outlineLevel="0" collapsed="false">
      <c r="D3754" s="51" t="n">
        <v>48036</v>
      </c>
      <c r="E3754" s="52" t="s">
        <v>8884</v>
      </c>
      <c r="F3754" s="52" t="s">
        <v>8898</v>
      </c>
      <c r="G3754" s="52" t="s">
        <v>8899</v>
      </c>
    </row>
    <row r="3755" customFormat="false" ht="12.75" hidden="false" customHeight="true" outlineLevel="0" collapsed="false">
      <c r="D3755" s="51" t="n">
        <v>48036</v>
      </c>
      <c r="E3755" s="52" t="s">
        <v>8884</v>
      </c>
      <c r="F3755" s="52" t="s">
        <v>8900</v>
      </c>
      <c r="G3755" s="52" t="s">
        <v>8901</v>
      </c>
    </row>
    <row r="3756" customFormat="false" ht="12.75" hidden="false" customHeight="true" outlineLevel="0" collapsed="false">
      <c r="D3756" s="51" t="n">
        <v>48036</v>
      </c>
      <c r="E3756" s="52" t="s">
        <v>8884</v>
      </c>
      <c r="F3756" s="52" t="s">
        <v>8902</v>
      </c>
      <c r="G3756" s="52" t="s">
        <v>8903</v>
      </c>
    </row>
    <row r="3757" customFormat="false" ht="12.75" hidden="false" customHeight="true" outlineLevel="0" collapsed="false">
      <c r="D3757" s="51" t="n">
        <v>48036</v>
      </c>
      <c r="E3757" s="52" t="s">
        <v>8884</v>
      </c>
      <c r="F3757" s="52" t="s">
        <v>8904</v>
      </c>
      <c r="G3757" s="52" t="s">
        <v>8905</v>
      </c>
    </row>
    <row r="3758" customFormat="false" ht="12.75" hidden="false" customHeight="true" outlineLevel="0" collapsed="false">
      <c r="D3758" s="51" t="n">
        <v>48036</v>
      </c>
      <c r="E3758" s="52" t="s">
        <v>8884</v>
      </c>
      <c r="F3758" s="52" t="s">
        <v>8906</v>
      </c>
      <c r="G3758" s="52" t="s">
        <v>8907</v>
      </c>
    </row>
    <row r="3759" customFormat="false" ht="12.75" hidden="false" customHeight="true" outlineLevel="0" collapsed="false">
      <c r="D3759" s="51" t="n">
        <v>48036</v>
      </c>
      <c r="E3759" s="52" t="s">
        <v>8884</v>
      </c>
      <c r="F3759" s="52" t="s">
        <v>8908</v>
      </c>
      <c r="G3759" s="52" t="s">
        <v>2149</v>
      </c>
    </row>
    <row r="3760" customFormat="false" ht="12.75" hidden="false" customHeight="true" outlineLevel="0" collapsed="false">
      <c r="D3760" s="51" t="n">
        <v>48036</v>
      </c>
      <c r="E3760" s="52" t="s">
        <v>8884</v>
      </c>
      <c r="F3760" s="52" t="s">
        <v>8909</v>
      </c>
      <c r="G3760" s="52" t="s">
        <v>2151</v>
      </c>
    </row>
    <row r="3761" customFormat="false" ht="12.75" hidden="false" customHeight="true" outlineLevel="0" collapsed="false">
      <c r="D3761" s="51" t="n">
        <v>48036</v>
      </c>
      <c r="E3761" s="52" t="s">
        <v>8884</v>
      </c>
      <c r="F3761" s="52" t="s">
        <v>8910</v>
      </c>
      <c r="G3761" s="52" t="s">
        <v>3804</v>
      </c>
    </row>
    <row r="3762" customFormat="false" ht="12.75" hidden="false" customHeight="true" outlineLevel="0" collapsed="false">
      <c r="D3762" s="51" t="n">
        <v>48036</v>
      </c>
      <c r="E3762" s="52" t="s">
        <v>8884</v>
      </c>
      <c r="F3762" s="52" t="s">
        <v>8911</v>
      </c>
      <c r="G3762" s="52" t="s">
        <v>2361</v>
      </c>
    </row>
    <row r="3763" customFormat="false" ht="12.75" hidden="false" customHeight="true" outlineLevel="0" collapsed="false">
      <c r="D3763" s="51" t="n">
        <v>48036</v>
      </c>
      <c r="E3763" s="52" t="s">
        <v>8884</v>
      </c>
      <c r="F3763" s="52" t="s">
        <v>8912</v>
      </c>
      <c r="G3763" s="52" t="s">
        <v>8913</v>
      </c>
    </row>
    <row r="3764" customFormat="false" ht="12.75" hidden="false" customHeight="true" outlineLevel="0" collapsed="false">
      <c r="D3764" s="51" t="n">
        <v>48036</v>
      </c>
      <c r="E3764" s="52" t="s">
        <v>8884</v>
      </c>
      <c r="F3764" s="52" t="s">
        <v>8914</v>
      </c>
      <c r="G3764" s="52" t="s">
        <v>8915</v>
      </c>
    </row>
    <row r="3765" customFormat="false" ht="12.75" hidden="false" customHeight="true" outlineLevel="0" collapsed="false">
      <c r="D3765" s="51" t="n">
        <v>48036</v>
      </c>
      <c r="E3765" s="52" t="s">
        <v>8884</v>
      </c>
      <c r="F3765" s="52" t="s">
        <v>8916</v>
      </c>
      <c r="G3765" s="52" t="s">
        <v>8263</v>
      </c>
    </row>
    <row r="3766" customFormat="false" ht="12.75" hidden="false" customHeight="true" outlineLevel="0" collapsed="false">
      <c r="D3766" s="51" t="n">
        <v>48036</v>
      </c>
      <c r="E3766" s="52" t="s">
        <v>8884</v>
      </c>
      <c r="F3766" s="52" t="s">
        <v>8917</v>
      </c>
      <c r="G3766" s="52" t="s">
        <v>8918</v>
      </c>
    </row>
    <row r="3767" customFormat="false" ht="12.75" hidden="false" customHeight="true" outlineLevel="0" collapsed="false">
      <c r="D3767" s="51" t="n">
        <v>48036</v>
      </c>
      <c r="E3767" s="52" t="s">
        <v>8884</v>
      </c>
      <c r="F3767" s="52" t="s">
        <v>8919</v>
      </c>
      <c r="G3767" s="52" t="s">
        <v>8920</v>
      </c>
    </row>
    <row r="3768" customFormat="false" ht="12.75" hidden="false" customHeight="true" outlineLevel="0" collapsed="false">
      <c r="D3768" s="49" t="n">
        <v>49021</v>
      </c>
      <c r="E3768" s="50" t="s">
        <v>1936</v>
      </c>
      <c r="F3768" s="52" t="s">
        <v>8921</v>
      </c>
      <c r="G3768" s="52" t="s">
        <v>8922</v>
      </c>
    </row>
    <row r="3769" customFormat="false" ht="12.75" hidden="false" customHeight="true" outlineLevel="0" collapsed="false">
      <c r="D3769" s="49" t="n">
        <v>49021</v>
      </c>
      <c r="E3769" s="50" t="s">
        <v>1936</v>
      </c>
      <c r="F3769" s="52" t="s">
        <v>8923</v>
      </c>
      <c r="G3769" s="52" t="s">
        <v>8924</v>
      </c>
    </row>
    <row r="3770" customFormat="false" ht="12.75" hidden="false" customHeight="true" outlineLevel="0" collapsed="false">
      <c r="D3770" s="49" t="n">
        <v>49021</v>
      </c>
      <c r="E3770" s="50" t="s">
        <v>1936</v>
      </c>
      <c r="F3770" s="52" t="s">
        <v>8925</v>
      </c>
      <c r="G3770" s="52" t="s">
        <v>8926</v>
      </c>
    </row>
    <row r="3771" customFormat="false" ht="12.75" hidden="false" customHeight="true" outlineLevel="0" collapsed="false">
      <c r="D3771" s="49" t="n">
        <v>49021</v>
      </c>
      <c r="E3771" s="50" t="s">
        <v>1936</v>
      </c>
      <c r="F3771" s="52" t="s">
        <v>8927</v>
      </c>
      <c r="G3771" s="52" t="s">
        <v>8928</v>
      </c>
    </row>
    <row r="3772" customFormat="false" ht="12.75" hidden="false" customHeight="true" outlineLevel="0" collapsed="false">
      <c r="D3772" s="49" t="n">
        <v>49021</v>
      </c>
      <c r="E3772" s="50" t="s">
        <v>1936</v>
      </c>
      <c r="F3772" s="52" t="s">
        <v>8929</v>
      </c>
      <c r="G3772" s="52" t="s">
        <v>2746</v>
      </c>
    </row>
    <row r="3773" customFormat="false" ht="12.75" hidden="false" customHeight="true" outlineLevel="0" collapsed="false">
      <c r="D3773" s="49" t="n">
        <v>49021</v>
      </c>
      <c r="E3773" s="50" t="s">
        <v>1936</v>
      </c>
      <c r="F3773" s="52" t="s">
        <v>8930</v>
      </c>
      <c r="G3773" s="52" t="s">
        <v>8931</v>
      </c>
    </row>
    <row r="3774" customFormat="false" ht="12.75" hidden="false" customHeight="true" outlineLevel="0" collapsed="false">
      <c r="D3774" s="49" t="n">
        <v>49021</v>
      </c>
      <c r="E3774" s="50" t="s">
        <v>1936</v>
      </c>
      <c r="F3774" s="52" t="s">
        <v>8932</v>
      </c>
      <c r="G3774" s="52" t="s">
        <v>8933</v>
      </c>
    </row>
    <row r="3775" customFormat="false" ht="12.75" hidden="false" customHeight="true" outlineLevel="0" collapsed="false">
      <c r="D3775" s="49" t="n">
        <v>49021</v>
      </c>
      <c r="E3775" s="50" t="s">
        <v>1936</v>
      </c>
      <c r="F3775" s="52" t="s">
        <v>8934</v>
      </c>
      <c r="G3775" s="52" t="s">
        <v>8935</v>
      </c>
    </row>
    <row r="3776" customFormat="false" ht="12.75" hidden="false" customHeight="true" outlineLevel="0" collapsed="false">
      <c r="D3776" s="49" t="n">
        <v>49021</v>
      </c>
      <c r="E3776" s="50" t="s">
        <v>1936</v>
      </c>
      <c r="F3776" s="52" t="s">
        <v>8936</v>
      </c>
      <c r="G3776" s="52" t="s">
        <v>8937</v>
      </c>
    </row>
    <row r="3777" customFormat="false" ht="12.75" hidden="false" customHeight="true" outlineLevel="0" collapsed="false">
      <c r="D3777" s="49" t="n">
        <v>49021</v>
      </c>
      <c r="E3777" s="50" t="s">
        <v>1936</v>
      </c>
      <c r="F3777" s="52" t="s">
        <v>8938</v>
      </c>
      <c r="G3777" s="52" t="s">
        <v>1451</v>
      </c>
    </row>
    <row r="3778" customFormat="false" ht="12.75" hidden="false" customHeight="true" outlineLevel="0" collapsed="false">
      <c r="D3778" s="49" t="n">
        <v>49021</v>
      </c>
      <c r="E3778" s="50" t="s">
        <v>1936</v>
      </c>
      <c r="F3778" s="52" t="s">
        <v>8939</v>
      </c>
      <c r="G3778" s="52" t="s">
        <v>8940</v>
      </c>
    </row>
    <row r="3779" customFormat="false" ht="12.75" hidden="false" customHeight="true" outlineLevel="0" collapsed="false">
      <c r="D3779" s="49" t="n">
        <v>49021</v>
      </c>
      <c r="E3779" s="50" t="s">
        <v>1936</v>
      </c>
      <c r="F3779" s="52" t="s">
        <v>8941</v>
      </c>
      <c r="G3779" s="52" t="s">
        <v>2746</v>
      </c>
    </row>
    <row r="3780" customFormat="false" ht="12.75" hidden="false" customHeight="true" outlineLevel="0" collapsed="false">
      <c r="D3780" s="49" t="n">
        <v>49021</v>
      </c>
      <c r="E3780" s="50" t="s">
        <v>1936</v>
      </c>
      <c r="F3780" s="52" t="s">
        <v>8942</v>
      </c>
      <c r="G3780" s="52" t="s">
        <v>8943</v>
      </c>
    </row>
    <row r="3781" customFormat="false" ht="12.75" hidden="false" customHeight="true" outlineLevel="0" collapsed="false">
      <c r="D3781" s="49" t="n">
        <v>49021</v>
      </c>
      <c r="E3781" s="50" t="s">
        <v>1936</v>
      </c>
      <c r="F3781" s="52" t="s">
        <v>8944</v>
      </c>
      <c r="G3781" s="52" t="s">
        <v>8945</v>
      </c>
    </row>
    <row r="3782" customFormat="false" ht="12.75" hidden="false" customHeight="true" outlineLevel="0" collapsed="false">
      <c r="D3782" s="49" t="n">
        <v>49021</v>
      </c>
      <c r="E3782" s="50" t="s">
        <v>1936</v>
      </c>
      <c r="F3782" s="52" t="s">
        <v>8946</v>
      </c>
      <c r="G3782" s="52" t="s">
        <v>8947</v>
      </c>
    </row>
    <row r="3783" customFormat="false" ht="12.75" hidden="false" customHeight="true" outlineLevel="0" collapsed="false">
      <c r="D3783" s="51" t="n">
        <v>50030</v>
      </c>
      <c r="E3783" s="52" t="s">
        <v>8948</v>
      </c>
      <c r="F3783" s="52" t="s">
        <v>8949</v>
      </c>
      <c r="G3783" s="52" t="s">
        <v>8950</v>
      </c>
    </row>
    <row r="3784" customFormat="false" ht="12.75" hidden="false" customHeight="true" outlineLevel="0" collapsed="false">
      <c r="D3784" s="51" t="n">
        <v>50030</v>
      </c>
      <c r="E3784" s="52" t="s">
        <v>8948</v>
      </c>
      <c r="F3784" s="52" t="s">
        <v>8951</v>
      </c>
      <c r="G3784" s="52" t="s">
        <v>8952</v>
      </c>
    </row>
    <row r="3785" customFormat="false" ht="12.75" hidden="false" customHeight="true" outlineLevel="0" collapsed="false">
      <c r="D3785" s="51" t="n">
        <v>50030</v>
      </c>
      <c r="E3785" s="52" t="s">
        <v>8948</v>
      </c>
      <c r="F3785" s="52" t="s">
        <v>8953</v>
      </c>
      <c r="G3785" s="52" t="s">
        <v>8954</v>
      </c>
    </row>
    <row r="3786" customFormat="false" ht="12.75" hidden="false" customHeight="true" outlineLevel="0" collapsed="false">
      <c r="D3786" s="51" t="n">
        <v>50030</v>
      </c>
      <c r="E3786" s="52" t="s">
        <v>8948</v>
      </c>
      <c r="F3786" s="52" t="s">
        <v>8955</v>
      </c>
      <c r="G3786" s="52" t="s">
        <v>8956</v>
      </c>
    </row>
    <row r="3787" customFormat="false" ht="12.75" hidden="false" customHeight="true" outlineLevel="0" collapsed="false">
      <c r="D3787" s="51" t="n">
        <v>50030</v>
      </c>
      <c r="E3787" s="52" t="s">
        <v>8948</v>
      </c>
      <c r="F3787" s="52" t="s">
        <v>8957</v>
      </c>
      <c r="G3787" s="52" t="s">
        <v>8958</v>
      </c>
    </row>
    <row r="3788" customFormat="false" ht="12.75" hidden="false" customHeight="true" outlineLevel="0" collapsed="false">
      <c r="D3788" s="51" t="n">
        <v>50030</v>
      </c>
      <c r="E3788" s="52" t="s">
        <v>8948</v>
      </c>
      <c r="F3788" s="52" t="s">
        <v>8959</v>
      </c>
      <c r="G3788" s="52" t="s">
        <v>2151</v>
      </c>
    </row>
    <row r="3789" customFormat="false" ht="12.75" hidden="false" customHeight="true" outlineLevel="0" collapsed="false">
      <c r="D3789" s="51" t="n">
        <v>53020</v>
      </c>
      <c r="E3789" s="52" t="s">
        <v>8960</v>
      </c>
      <c r="F3789" s="52" t="s">
        <v>8961</v>
      </c>
      <c r="G3789" s="52" t="s">
        <v>8962</v>
      </c>
    </row>
    <row r="3790" customFormat="false" ht="12.75" hidden="false" customHeight="true" outlineLevel="0" collapsed="false">
      <c r="D3790" s="51" t="n">
        <v>53020</v>
      </c>
      <c r="E3790" s="52" t="s">
        <v>8960</v>
      </c>
      <c r="F3790" s="52" t="s">
        <v>8963</v>
      </c>
      <c r="G3790" s="52" t="s">
        <v>8964</v>
      </c>
    </row>
    <row r="3791" customFormat="false" ht="12.75" hidden="false" customHeight="true" outlineLevel="0" collapsed="false">
      <c r="D3791" s="51" t="n">
        <v>53020</v>
      </c>
      <c r="E3791" s="52" t="s">
        <v>8960</v>
      </c>
      <c r="F3791" s="52" t="s">
        <v>8965</v>
      </c>
      <c r="G3791" s="52" t="s">
        <v>8966</v>
      </c>
    </row>
    <row r="3792" customFormat="false" ht="12.75" hidden="false" customHeight="true" outlineLevel="0" collapsed="false">
      <c r="D3792" s="51" t="n">
        <v>53020</v>
      </c>
      <c r="E3792" s="52" t="s">
        <v>8960</v>
      </c>
      <c r="F3792" s="52" t="s">
        <v>8967</v>
      </c>
      <c r="G3792" s="52" t="s">
        <v>8968</v>
      </c>
    </row>
    <row r="3793" customFormat="false" ht="12.75" hidden="false" customHeight="true" outlineLevel="0" collapsed="false">
      <c r="D3793" s="51" t="n">
        <v>53020</v>
      </c>
      <c r="E3793" s="52" t="s">
        <v>8960</v>
      </c>
      <c r="F3793" s="52" t="s">
        <v>8969</v>
      </c>
      <c r="G3793" s="52" t="s">
        <v>8970</v>
      </c>
    </row>
    <row r="3794" customFormat="false" ht="12.75" hidden="false" customHeight="true" outlineLevel="0" collapsed="false">
      <c r="D3794" s="51" t="n">
        <v>53020</v>
      </c>
      <c r="E3794" s="52" t="s">
        <v>8960</v>
      </c>
      <c r="F3794" s="52" t="s">
        <v>8971</v>
      </c>
      <c r="G3794" s="52" t="s">
        <v>8972</v>
      </c>
    </row>
    <row r="3795" customFormat="false" ht="12.75" hidden="false" customHeight="true" outlineLevel="0" collapsed="false">
      <c r="D3795" s="51" t="n">
        <v>53020</v>
      </c>
      <c r="E3795" s="52" t="s">
        <v>8960</v>
      </c>
      <c r="F3795" s="52" t="s">
        <v>8973</v>
      </c>
      <c r="G3795" s="52" t="s">
        <v>8974</v>
      </c>
    </row>
    <row r="3796" customFormat="false" ht="12.75" hidden="false" customHeight="true" outlineLevel="0" collapsed="false">
      <c r="D3796" s="51" t="n">
        <v>53020</v>
      </c>
      <c r="E3796" s="52" t="s">
        <v>8960</v>
      </c>
      <c r="F3796" s="52" t="s">
        <v>8975</v>
      </c>
      <c r="G3796" s="52" t="s">
        <v>8976</v>
      </c>
    </row>
    <row r="3797" customFormat="false" ht="12.75" hidden="false" customHeight="true" outlineLevel="0" collapsed="false">
      <c r="D3797" s="51" t="n">
        <v>53020</v>
      </c>
      <c r="E3797" s="52" t="s">
        <v>8960</v>
      </c>
      <c r="F3797" s="52" t="s">
        <v>8977</v>
      </c>
      <c r="G3797" s="52" t="s">
        <v>8978</v>
      </c>
    </row>
    <row r="3798" customFormat="false" ht="12.75" hidden="false" customHeight="true" outlineLevel="0" collapsed="false">
      <c r="D3798" s="51" t="n">
        <v>53021</v>
      </c>
      <c r="E3798" s="52" t="s">
        <v>8979</v>
      </c>
      <c r="F3798" s="52" t="s">
        <v>8980</v>
      </c>
      <c r="G3798" s="52" t="s">
        <v>8981</v>
      </c>
    </row>
    <row r="3799" customFormat="false" ht="12.75" hidden="false" customHeight="true" outlineLevel="0" collapsed="false">
      <c r="D3799" s="51" t="n">
        <v>53021</v>
      </c>
      <c r="E3799" s="52" t="s">
        <v>8979</v>
      </c>
      <c r="F3799" s="52" t="s">
        <v>8982</v>
      </c>
      <c r="G3799" s="52" t="s">
        <v>5583</v>
      </c>
    </row>
    <row r="3800" customFormat="false" ht="12.75" hidden="false" customHeight="true" outlineLevel="0" collapsed="false">
      <c r="D3800" s="51" t="n">
        <v>53021</v>
      </c>
      <c r="E3800" s="52" t="s">
        <v>8979</v>
      </c>
      <c r="F3800" s="52" t="s">
        <v>8983</v>
      </c>
      <c r="G3800" s="52" t="s">
        <v>8984</v>
      </c>
    </row>
    <row r="3801" customFormat="false" ht="12.75" hidden="false" customHeight="true" outlineLevel="0" collapsed="false">
      <c r="D3801" s="51" t="n">
        <v>53021</v>
      </c>
      <c r="E3801" s="52" t="s">
        <v>8979</v>
      </c>
      <c r="F3801" s="52" t="s">
        <v>8985</v>
      </c>
      <c r="G3801" s="52" t="s">
        <v>8986</v>
      </c>
    </row>
    <row r="3802" customFormat="false" ht="12.75" hidden="false" customHeight="true" outlineLevel="0" collapsed="false">
      <c r="D3802" s="51" t="n">
        <v>53021</v>
      </c>
      <c r="E3802" s="52" t="s">
        <v>8979</v>
      </c>
      <c r="F3802" s="52" t="s">
        <v>8987</v>
      </c>
      <c r="G3802" s="52" t="s">
        <v>8988</v>
      </c>
    </row>
    <row r="3803" customFormat="false" ht="12.75" hidden="false" customHeight="true" outlineLevel="0" collapsed="false">
      <c r="D3803" s="51" t="n">
        <v>53021</v>
      </c>
      <c r="E3803" s="52" t="s">
        <v>8979</v>
      </c>
      <c r="F3803" s="52" t="s">
        <v>8989</v>
      </c>
      <c r="G3803" s="52" t="s">
        <v>3238</v>
      </c>
    </row>
    <row r="3804" customFormat="false" ht="12.75" hidden="false" customHeight="true" outlineLevel="0" collapsed="false">
      <c r="D3804" s="51" t="n">
        <v>53021</v>
      </c>
      <c r="E3804" s="52" t="s">
        <v>8979</v>
      </c>
      <c r="F3804" s="52" t="s">
        <v>8990</v>
      </c>
      <c r="G3804" s="52" t="s">
        <v>8991</v>
      </c>
    </row>
    <row r="3805" customFormat="false" ht="12.75" hidden="false" customHeight="true" outlineLevel="0" collapsed="false">
      <c r="D3805" s="51" t="n">
        <v>53021</v>
      </c>
      <c r="E3805" s="52" t="s">
        <v>8979</v>
      </c>
      <c r="F3805" s="52" t="s">
        <v>8992</v>
      </c>
      <c r="G3805" s="52" t="s">
        <v>8993</v>
      </c>
    </row>
    <row r="3806" customFormat="false" ht="12.75" hidden="false" customHeight="true" outlineLevel="0" collapsed="false">
      <c r="D3806" s="51" t="n">
        <v>53021</v>
      </c>
      <c r="E3806" s="52" t="s">
        <v>8979</v>
      </c>
      <c r="F3806" s="52" t="s">
        <v>8994</v>
      </c>
      <c r="G3806" s="52" t="s">
        <v>8995</v>
      </c>
    </row>
    <row r="3807" customFormat="false" ht="12.75" hidden="false" customHeight="true" outlineLevel="0" collapsed="false">
      <c r="D3807" s="51" t="n">
        <v>53021</v>
      </c>
      <c r="E3807" s="52" t="s">
        <v>8979</v>
      </c>
      <c r="F3807" s="52" t="s">
        <v>8996</v>
      </c>
      <c r="G3807" s="52" t="s">
        <v>8997</v>
      </c>
    </row>
    <row r="3808" customFormat="false" ht="12.75" hidden="false" customHeight="true" outlineLevel="0" collapsed="false">
      <c r="D3808" s="51" t="n">
        <v>53021</v>
      </c>
      <c r="E3808" s="52" t="s">
        <v>8979</v>
      </c>
      <c r="F3808" s="52" t="s">
        <v>8998</v>
      </c>
      <c r="G3808" s="52" t="s">
        <v>8999</v>
      </c>
    </row>
    <row r="3809" customFormat="false" ht="12.75" hidden="false" customHeight="true" outlineLevel="0" collapsed="false">
      <c r="D3809" s="51" t="n">
        <v>53021</v>
      </c>
      <c r="E3809" s="52" t="s">
        <v>8979</v>
      </c>
      <c r="F3809" s="52" t="s">
        <v>9000</v>
      </c>
      <c r="G3809" s="52" t="s">
        <v>9001</v>
      </c>
    </row>
    <row r="3810" customFormat="false" ht="12.75" hidden="false" customHeight="true" outlineLevel="0" collapsed="false">
      <c r="D3810" s="51" t="n">
        <v>53021</v>
      </c>
      <c r="E3810" s="52" t="s">
        <v>8979</v>
      </c>
      <c r="F3810" s="52" t="s">
        <v>9002</v>
      </c>
      <c r="G3810" s="52" t="s">
        <v>9003</v>
      </c>
    </row>
    <row r="3811" customFormat="false" ht="12.75" hidden="false" customHeight="true" outlineLevel="0" collapsed="false">
      <c r="D3811" s="51" t="n">
        <v>53021</v>
      </c>
      <c r="E3811" s="52" t="s">
        <v>8979</v>
      </c>
      <c r="F3811" s="52" t="s">
        <v>9004</v>
      </c>
      <c r="G3811" s="52" t="s">
        <v>9005</v>
      </c>
    </row>
    <row r="3812" customFormat="false" ht="12.75" hidden="false" customHeight="true" outlineLevel="0" collapsed="false">
      <c r="D3812" s="51" t="n">
        <v>53021</v>
      </c>
      <c r="E3812" s="52" t="s">
        <v>8979</v>
      </c>
      <c r="F3812" s="52" t="s">
        <v>9006</v>
      </c>
      <c r="G3812" s="52" t="s">
        <v>9007</v>
      </c>
    </row>
    <row r="3813" customFormat="false" ht="12.75" hidden="false" customHeight="true" outlineLevel="0" collapsed="false">
      <c r="D3813" s="51" t="n">
        <v>53021</v>
      </c>
      <c r="E3813" s="52" t="s">
        <v>8979</v>
      </c>
      <c r="F3813" s="52" t="s">
        <v>9008</v>
      </c>
      <c r="G3813" s="52" t="s">
        <v>9009</v>
      </c>
    </row>
    <row r="3814" customFormat="false" ht="12.75" hidden="false" customHeight="true" outlineLevel="0" collapsed="false">
      <c r="D3814" s="51" t="n">
        <v>49017</v>
      </c>
      <c r="E3814" s="52" t="s">
        <v>9010</v>
      </c>
      <c r="F3814" s="52" t="s">
        <v>9011</v>
      </c>
      <c r="G3814" s="52" t="s">
        <v>8614</v>
      </c>
    </row>
    <row r="3815" customFormat="false" ht="12.75" hidden="false" customHeight="true" outlineLevel="0" collapsed="false">
      <c r="D3815" s="51" t="n">
        <v>49017</v>
      </c>
      <c r="E3815" s="52" t="s">
        <v>9010</v>
      </c>
      <c r="F3815" s="52" t="s">
        <v>9012</v>
      </c>
      <c r="G3815" s="52" t="s">
        <v>2894</v>
      </c>
    </row>
    <row r="3816" customFormat="false" ht="12.75" hidden="false" customHeight="true" outlineLevel="0" collapsed="false">
      <c r="D3816" s="51" t="n">
        <v>49017</v>
      </c>
      <c r="E3816" s="52" t="s">
        <v>9010</v>
      </c>
      <c r="F3816" s="52" t="s">
        <v>9013</v>
      </c>
      <c r="G3816" s="52" t="s">
        <v>9014</v>
      </c>
    </row>
    <row r="3817" customFormat="false" ht="12.75" hidden="false" customHeight="true" outlineLevel="0" collapsed="false">
      <c r="D3817" s="51" t="n">
        <v>49017</v>
      </c>
      <c r="E3817" s="52" t="s">
        <v>9010</v>
      </c>
      <c r="F3817" s="52" t="s">
        <v>9015</v>
      </c>
      <c r="G3817" s="52" t="s">
        <v>9016</v>
      </c>
    </row>
    <row r="3818" customFormat="false" ht="12.75" hidden="false" customHeight="true" outlineLevel="0" collapsed="false">
      <c r="D3818" s="51" t="n">
        <v>49017</v>
      </c>
      <c r="E3818" s="52" t="s">
        <v>9010</v>
      </c>
      <c r="F3818" s="52" t="s">
        <v>9017</v>
      </c>
      <c r="G3818" s="52" t="s">
        <v>9018</v>
      </c>
    </row>
    <row r="3819" customFormat="false" ht="12.75" hidden="false" customHeight="true" outlineLevel="0" collapsed="false">
      <c r="D3819" s="51" t="n">
        <v>49017</v>
      </c>
      <c r="E3819" s="52" t="s">
        <v>9010</v>
      </c>
      <c r="F3819" s="52" t="s">
        <v>9019</v>
      </c>
      <c r="G3819" s="52" t="s">
        <v>9020</v>
      </c>
    </row>
    <row r="3820" customFormat="false" ht="12.75" hidden="false" customHeight="true" outlineLevel="0" collapsed="false">
      <c r="D3820" s="51" t="n">
        <v>49017</v>
      </c>
      <c r="E3820" s="52" t="s">
        <v>9010</v>
      </c>
      <c r="F3820" s="52" t="s">
        <v>9021</v>
      </c>
      <c r="G3820" s="52" t="s">
        <v>9022</v>
      </c>
    </row>
    <row r="3821" customFormat="false" ht="12.75" hidden="false" customHeight="true" outlineLevel="0" collapsed="false">
      <c r="D3821" s="51" t="n">
        <v>49017</v>
      </c>
      <c r="E3821" s="52" t="s">
        <v>9010</v>
      </c>
      <c r="F3821" s="52" t="s">
        <v>9023</v>
      </c>
      <c r="G3821" s="52" t="s">
        <v>9024</v>
      </c>
    </row>
    <row r="3822" customFormat="false" ht="12.75" hidden="false" customHeight="true" outlineLevel="0" collapsed="false">
      <c r="D3822" s="51" t="n">
        <v>49017</v>
      </c>
      <c r="E3822" s="52" t="s">
        <v>9010</v>
      </c>
      <c r="F3822" s="52" t="s">
        <v>9025</v>
      </c>
      <c r="G3822" s="52" t="s">
        <v>9026</v>
      </c>
    </row>
    <row r="3823" customFormat="false" ht="12.75" hidden="false" customHeight="true" outlineLevel="0" collapsed="false">
      <c r="D3823" s="51" t="n">
        <v>49017</v>
      </c>
      <c r="E3823" s="52" t="s">
        <v>9010</v>
      </c>
      <c r="F3823" s="52" t="s">
        <v>9027</v>
      </c>
      <c r="G3823" s="52" t="s">
        <v>9028</v>
      </c>
    </row>
    <row r="3824" customFormat="false" ht="12.75" hidden="false" customHeight="true" outlineLevel="0" collapsed="false">
      <c r="D3824" s="51" t="n">
        <v>49017</v>
      </c>
      <c r="E3824" s="52" t="s">
        <v>9010</v>
      </c>
      <c r="F3824" s="52" t="s">
        <v>9029</v>
      </c>
      <c r="G3824" s="52" t="s">
        <v>9030</v>
      </c>
    </row>
    <row r="3825" customFormat="false" ht="12.75" hidden="false" customHeight="true" outlineLevel="0" collapsed="false">
      <c r="D3825" s="51" t="n">
        <v>49017</v>
      </c>
      <c r="E3825" s="52" t="s">
        <v>9010</v>
      </c>
      <c r="F3825" s="52" t="s">
        <v>9031</v>
      </c>
      <c r="G3825" s="52" t="s">
        <v>4086</v>
      </c>
    </row>
    <row r="3826" customFormat="false" ht="12.75" hidden="false" customHeight="true" outlineLevel="0" collapsed="false">
      <c r="D3826" s="51" t="n">
        <v>49017</v>
      </c>
      <c r="E3826" s="52" t="s">
        <v>9010</v>
      </c>
      <c r="F3826" s="52" t="s">
        <v>9032</v>
      </c>
      <c r="G3826" s="52" t="s">
        <v>9033</v>
      </c>
    </row>
    <row r="3827" customFormat="false" ht="12.75" hidden="false" customHeight="true" outlineLevel="0" collapsed="false">
      <c r="D3827" s="51" t="n">
        <v>49017</v>
      </c>
      <c r="E3827" s="52" t="s">
        <v>9010</v>
      </c>
      <c r="F3827" s="52" t="s">
        <v>9034</v>
      </c>
      <c r="G3827" s="52" t="s">
        <v>9035</v>
      </c>
    </row>
    <row r="3828" customFormat="false" ht="12.75" hidden="false" customHeight="true" outlineLevel="0" collapsed="false">
      <c r="D3828" s="51" t="n">
        <v>49017</v>
      </c>
      <c r="E3828" s="52" t="s">
        <v>9010</v>
      </c>
      <c r="F3828" s="52" t="s">
        <v>9036</v>
      </c>
      <c r="G3828" s="52" t="s">
        <v>9037</v>
      </c>
    </row>
    <row r="3829" customFormat="false" ht="12.75" hidden="false" customHeight="true" outlineLevel="0" collapsed="false">
      <c r="D3829" s="51" t="n">
        <v>49017</v>
      </c>
      <c r="E3829" s="52" t="s">
        <v>9010</v>
      </c>
      <c r="F3829" s="52" t="s">
        <v>9038</v>
      </c>
      <c r="G3829" s="52" t="s">
        <v>9039</v>
      </c>
    </row>
    <row r="3830" customFormat="false" ht="12.75" hidden="false" customHeight="true" outlineLevel="0" collapsed="false">
      <c r="D3830" s="51" t="n">
        <v>49017</v>
      </c>
      <c r="E3830" s="52" t="s">
        <v>9010</v>
      </c>
      <c r="F3830" s="52" t="s">
        <v>9040</v>
      </c>
      <c r="G3830" s="52" t="s">
        <v>9041</v>
      </c>
    </row>
    <row r="3831" customFormat="false" ht="12.75" hidden="false" customHeight="true" outlineLevel="0" collapsed="false">
      <c r="D3831" s="51" t="n">
        <v>49017</v>
      </c>
      <c r="E3831" s="52" t="s">
        <v>9010</v>
      </c>
      <c r="F3831" s="52" t="s">
        <v>9042</v>
      </c>
      <c r="G3831" s="52" t="s">
        <v>9043</v>
      </c>
    </row>
    <row r="3832" customFormat="false" ht="12.75" hidden="false" customHeight="true" outlineLevel="0" collapsed="false">
      <c r="D3832" s="51" t="n">
        <v>49017</v>
      </c>
      <c r="E3832" s="52" t="s">
        <v>9010</v>
      </c>
      <c r="F3832" s="52" t="s">
        <v>9044</v>
      </c>
      <c r="G3832" s="52" t="s">
        <v>9045</v>
      </c>
    </row>
    <row r="3833" customFormat="false" ht="12.75" hidden="false" customHeight="true" outlineLevel="0" collapsed="false">
      <c r="D3833" s="51" t="n">
        <v>48037</v>
      </c>
      <c r="E3833" s="52" t="s">
        <v>9046</v>
      </c>
      <c r="F3833" s="52" t="s">
        <v>9047</v>
      </c>
      <c r="G3833" s="52" t="s">
        <v>9048</v>
      </c>
    </row>
    <row r="3834" customFormat="false" ht="12.75" hidden="false" customHeight="true" outlineLevel="0" collapsed="false">
      <c r="D3834" s="51" t="n">
        <v>48037</v>
      </c>
      <c r="E3834" s="52" t="s">
        <v>9046</v>
      </c>
      <c r="F3834" s="52" t="s">
        <v>9049</v>
      </c>
      <c r="G3834" s="52" t="s">
        <v>9050</v>
      </c>
    </row>
    <row r="3835" customFormat="false" ht="12.75" hidden="false" customHeight="true" outlineLevel="0" collapsed="false">
      <c r="D3835" s="51" t="n">
        <v>48037</v>
      </c>
      <c r="E3835" s="52" t="s">
        <v>9046</v>
      </c>
      <c r="F3835" s="52" t="s">
        <v>9051</v>
      </c>
      <c r="G3835" s="52" t="s">
        <v>9052</v>
      </c>
    </row>
    <row r="3836" customFormat="false" ht="12.75" hidden="false" customHeight="true" outlineLevel="0" collapsed="false">
      <c r="D3836" s="51" t="n">
        <v>48037</v>
      </c>
      <c r="E3836" s="52" t="s">
        <v>9046</v>
      </c>
      <c r="F3836" s="52" t="s">
        <v>9053</v>
      </c>
      <c r="G3836" s="52" t="s">
        <v>3641</v>
      </c>
    </row>
    <row r="3837" customFormat="false" ht="12.75" hidden="false" customHeight="true" outlineLevel="0" collapsed="false">
      <c r="D3837" s="51" t="n">
        <v>48037</v>
      </c>
      <c r="E3837" s="52" t="s">
        <v>9046</v>
      </c>
      <c r="F3837" s="52" t="s">
        <v>9054</v>
      </c>
      <c r="G3837" s="52" t="s">
        <v>9055</v>
      </c>
    </row>
    <row r="3838" customFormat="false" ht="12.75" hidden="false" customHeight="true" outlineLevel="0" collapsed="false">
      <c r="D3838" s="51" t="n">
        <v>48037</v>
      </c>
      <c r="E3838" s="52" t="s">
        <v>9046</v>
      </c>
      <c r="F3838" s="52" t="s">
        <v>9056</v>
      </c>
      <c r="G3838" s="52" t="s">
        <v>2462</v>
      </c>
    </row>
    <row r="3839" customFormat="false" ht="12.75" hidden="false" customHeight="true" outlineLevel="0" collapsed="false">
      <c r="D3839" s="51" t="n">
        <v>48037</v>
      </c>
      <c r="E3839" s="52" t="s">
        <v>9046</v>
      </c>
      <c r="F3839" s="52" t="s">
        <v>9057</v>
      </c>
      <c r="G3839" s="52" t="s">
        <v>9058</v>
      </c>
    </row>
    <row r="3840" customFormat="false" ht="12.75" hidden="false" customHeight="true" outlineLevel="0" collapsed="false">
      <c r="D3840" s="51" t="n">
        <v>48037</v>
      </c>
      <c r="E3840" s="52" t="s">
        <v>9046</v>
      </c>
      <c r="F3840" s="52" t="s">
        <v>9059</v>
      </c>
      <c r="G3840" s="52" t="s">
        <v>9060</v>
      </c>
    </row>
    <row r="3841" customFormat="false" ht="12.75" hidden="false" customHeight="true" outlineLevel="0" collapsed="false">
      <c r="D3841" s="51" t="n">
        <v>48037</v>
      </c>
      <c r="E3841" s="52" t="s">
        <v>9046</v>
      </c>
      <c r="F3841" s="52" t="s">
        <v>9061</v>
      </c>
      <c r="G3841" s="52" t="s">
        <v>9062</v>
      </c>
    </row>
    <row r="3842" customFormat="false" ht="12.75" hidden="false" customHeight="true" outlineLevel="0" collapsed="false">
      <c r="D3842" s="51" t="n">
        <v>48037</v>
      </c>
      <c r="E3842" s="52" t="s">
        <v>9046</v>
      </c>
      <c r="F3842" s="52" t="s">
        <v>9063</v>
      </c>
      <c r="G3842" s="52" t="s">
        <v>9064</v>
      </c>
    </row>
    <row r="3843" customFormat="false" ht="12.75" hidden="false" customHeight="true" outlineLevel="0" collapsed="false">
      <c r="D3843" s="51" t="n">
        <v>48037</v>
      </c>
      <c r="E3843" s="52" t="s">
        <v>9046</v>
      </c>
      <c r="F3843" s="52" t="s">
        <v>9065</v>
      </c>
      <c r="G3843" s="52" t="s">
        <v>9066</v>
      </c>
    </row>
    <row r="3844" customFormat="false" ht="12.75" hidden="false" customHeight="true" outlineLevel="0" collapsed="false">
      <c r="D3844" s="51" t="n">
        <v>48037</v>
      </c>
      <c r="E3844" s="52" t="s">
        <v>9046</v>
      </c>
      <c r="F3844" s="52" t="s">
        <v>9067</v>
      </c>
      <c r="G3844" s="52" t="s">
        <v>2145</v>
      </c>
    </row>
    <row r="3845" customFormat="false" ht="12.75" hidden="false" customHeight="true" outlineLevel="0" collapsed="false">
      <c r="D3845" s="51" t="n">
        <v>48037</v>
      </c>
      <c r="E3845" s="52" t="s">
        <v>9046</v>
      </c>
      <c r="F3845" s="52" t="s">
        <v>9068</v>
      </c>
      <c r="G3845" s="52" t="s">
        <v>9069</v>
      </c>
    </row>
    <row r="3846" customFormat="false" ht="12.75" hidden="false" customHeight="true" outlineLevel="0" collapsed="false">
      <c r="D3846" s="51" t="n">
        <v>48037</v>
      </c>
      <c r="E3846" s="52" t="s">
        <v>9046</v>
      </c>
      <c r="F3846" s="52" t="s">
        <v>9070</v>
      </c>
      <c r="G3846" s="52" t="s">
        <v>9071</v>
      </c>
    </row>
    <row r="3847" customFormat="false" ht="12.75" hidden="false" customHeight="true" outlineLevel="0" collapsed="false">
      <c r="D3847" s="51" t="n">
        <v>48037</v>
      </c>
      <c r="E3847" s="52" t="s">
        <v>9046</v>
      </c>
      <c r="F3847" s="52" t="s">
        <v>9072</v>
      </c>
      <c r="G3847" s="52" t="s">
        <v>8819</v>
      </c>
    </row>
    <row r="3848" customFormat="false" ht="12.75" hidden="false" customHeight="true" outlineLevel="0" collapsed="false">
      <c r="D3848" s="51" t="n">
        <v>48037</v>
      </c>
      <c r="E3848" s="52" t="s">
        <v>9046</v>
      </c>
      <c r="F3848" s="52" t="s">
        <v>9073</v>
      </c>
      <c r="G3848" s="52" t="s">
        <v>9074</v>
      </c>
    </row>
    <row r="3849" customFormat="false" ht="12.75" hidden="false" customHeight="true" outlineLevel="0" collapsed="false">
      <c r="D3849" s="51" t="n">
        <v>47018</v>
      </c>
      <c r="E3849" s="52" t="s">
        <v>9075</v>
      </c>
      <c r="F3849" s="52" t="s">
        <v>9076</v>
      </c>
      <c r="G3849" s="52" t="s">
        <v>9077</v>
      </c>
    </row>
    <row r="3850" customFormat="false" ht="12.75" hidden="false" customHeight="true" outlineLevel="0" collapsed="false">
      <c r="D3850" s="51" t="n">
        <v>47018</v>
      </c>
      <c r="E3850" s="52" t="s">
        <v>9075</v>
      </c>
      <c r="F3850" s="52" t="s">
        <v>9078</v>
      </c>
      <c r="G3850" s="52" t="s">
        <v>1369</v>
      </c>
    </row>
    <row r="3851" customFormat="false" ht="12.75" hidden="false" customHeight="true" outlineLevel="0" collapsed="false">
      <c r="D3851" s="51" t="n">
        <v>47018</v>
      </c>
      <c r="E3851" s="52" t="s">
        <v>9075</v>
      </c>
      <c r="F3851" s="52" t="s">
        <v>9079</v>
      </c>
      <c r="G3851" s="52" t="s">
        <v>7005</v>
      </c>
    </row>
    <row r="3852" customFormat="false" ht="12.75" hidden="false" customHeight="true" outlineLevel="0" collapsed="false">
      <c r="D3852" s="51" t="n">
        <v>47018</v>
      </c>
      <c r="E3852" s="52" t="s">
        <v>9075</v>
      </c>
      <c r="F3852" s="52" t="s">
        <v>9080</v>
      </c>
      <c r="G3852" s="52" t="s">
        <v>9081</v>
      </c>
    </row>
    <row r="3853" customFormat="false" ht="12.75" hidden="false" customHeight="true" outlineLevel="0" collapsed="false">
      <c r="D3853" s="51" t="n">
        <v>47018</v>
      </c>
      <c r="E3853" s="52" t="s">
        <v>9075</v>
      </c>
      <c r="F3853" s="52" t="s">
        <v>9082</v>
      </c>
      <c r="G3853" s="52" t="s">
        <v>9083</v>
      </c>
    </row>
    <row r="3854" customFormat="false" ht="12.75" hidden="false" customHeight="true" outlineLevel="0" collapsed="false">
      <c r="D3854" s="51" t="n">
        <v>47018</v>
      </c>
      <c r="E3854" s="52" t="s">
        <v>9075</v>
      </c>
      <c r="F3854" s="52" t="s">
        <v>9084</v>
      </c>
      <c r="G3854" s="52" t="s">
        <v>9085</v>
      </c>
    </row>
    <row r="3855" customFormat="false" ht="12.75" hidden="false" customHeight="true" outlineLevel="0" collapsed="false">
      <c r="D3855" s="51" t="n">
        <v>47018</v>
      </c>
      <c r="E3855" s="52" t="s">
        <v>9075</v>
      </c>
      <c r="F3855" s="52" t="s">
        <v>9086</v>
      </c>
      <c r="G3855" s="52" t="s">
        <v>9087</v>
      </c>
    </row>
    <row r="3856" customFormat="false" ht="12.75" hidden="false" customHeight="true" outlineLevel="0" collapsed="false">
      <c r="D3856" s="51" t="n">
        <v>47018</v>
      </c>
      <c r="E3856" s="52" t="s">
        <v>9075</v>
      </c>
      <c r="F3856" s="52" t="s">
        <v>9088</v>
      </c>
      <c r="G3856" s="52" t="s">
        <v>9089</v>
      </c>
    </row>
    <row r="3857" customFormat="false" ht="12.75" hidden="false" customHeight="true" outlineLevel="0" collapsed="false">
      <c r="D3857" s="51" t="n">
        <v>47018</v>
      </c>
      <c r="E3857" s="52" t="s">
        <v>9075</v>
      </c>
      <c r="F3857" s="52" t="s">
        <v>9090</v>
      </c>
      <c r="G3857" s="52" t="s">
        <v>2534</v>
      </c>
    </row>
    <row r="3858" customFormat="false" ht="12.75" hidden="false" customHeight="true" outlineLevel="0" collapsed="false">
      <c r="D3858" s="51" t="n">
        <v>47018</v>
      </c>
      <c r="E3858" s="52" t="s">
        <v>9075</v>
      </c>
      <c r="F3858" s="52" t="s">
        <v>9091</v>
      </c>
      <c r="G3858" s="52" t="s">
        <v>9092</v>
      </c>
    </row>
    <row r="3859" customFormat="false" ht="12.75" hidden="false" customHeight="true" outlineLevel="0" collapsed="false">
      <c r="D3859" s="51" t="n">
        <v>47018</v>
      </c>
      <c r="E3859" s="52" t="s">
        <v>9075</v>
      </c>
      <c r="F3859" s="52" t="s">
        <v>9093</v>
      </c>
      <c r="G3859" s="52" t="s">
        <v>9094</v>
      </c>
    </row>
    <row r="3860" customFormat="false" ht="12.75" hidden="false" customHeight="true" outlineLevel="0" collapsed="false">
      <c r="D3860" s="51" t="n">
        <v>47018</v>
      </c>
      <c r="E3860" s="52" t="s">
        <v>9075</v>
      </c>
      <c r="F3860" s="52" t="s">
        <v>9095</v>
      </c>
      <c r="G3860" s="52" t="s">
        <v>9096</v>
      </c>
    </row>
    <row r="3861" customFormat="false" ht="12.75" hidden="false" customHeight="true" outlineLevel="0" collapsed="false">
      <c r="D3861" s="51" t="n">
        <v>47018</v>
      </c>
      <c r="E3861" s="52" t="s">
        <v>9075</v>
      </c>
      <c r="F3861" s="52" t="s">
        <v>9097</v>
      </c>
      <c r="G3861" s="52" t="s">
        <v>9028</v>
      </c>
    </row>
    <row r="3862" customFormat="false" ht="12.75" hidden="false" customHeight="true" outlineLevel="0" collapsed="false">
      <c r="D3862" s="51" t="n">
        <v>47018</v>
      </c>
      <c r="E3862" s="52" t="s">
        <v>9075</v>
      </c>
      <c r="F3862" s="52" t="s">
        <v>9098</v>
      </c>
      <c r="G3862" s="52" t="s">
        <v>3010</v>
      </c>
    </row>
    <row r="3863" customFormat="false" ht="12.75" hidden="false" customHeight="true" outlineLevel="0" collapsed="false">
      <c r="D3863" s="51" t="n">
        <v>47018</v>
      </c>
      <c r="E3863" s="52" t="s">
        <v>9075</v>
      </c>
      <c r="F3863" s="52" t="s">
        <v>9099</v>
      </c>
      <c r="G3863" s="52" t="s">
        <v>9100</v>
      </c>
    </row>
    <row r="3864" customFormat="false" ht="12.75" hidden="false" customHeight="true" outlineLevel="0" collapsed="false">
      <c r="D3864" s="51" t="n">
        <v>47018</v>
      </c>
      <c r="E3864" s="52" t="s">
        <v>9075</v>
      </c>
      <c r="F3864" s="52" t="s">
        <v>9101</v>
      </c>
      <c r="G3864" s="52" t="s">
        <v>9102</v>
      </c>
    </row>
    <row r="3865" customFormat="false" ht="12.75" hidden="false" customHeight="true" outlineLevel="0" collapsed="false">
      <c r="D3865" s="51" t="n">
        <v>47018</v>
      </c>
      <c r="E3865" s="52" t="s">
        <v>9075</v>
      </c>
      <c r="F3865" s="52" t="s">
        <v>9103</v>
      </c>
      <c r="G3865" s="52" t="s">
        <v>9104</v>
      </c>
    </row>
    <row r="3866" customFormat="false" ht="12.75" hidden="false" customHeight="true" outlineLevel="0" collapsed="false">
      <c r="D3866" s="51" t="n">
        <v>47018</v>
      </c>
      <c r="E3866" s="52" t="s">
        <v>9075</v>
      </c>
      <c r="F3866" s="52" t="s">
        <v>9105</v>
      </c>
      <c r="G3866" s="52" t="s">
        <v>9106</v>
      </c>
    </row>
    <row r="3867" customFormat="false" ht="12.75" hidden="false" customHeight="true" outlineLevel="0" collapsed="false">
      <c r="D3867" s="51" t="n">
        <v>47018</v>
      </c>
      <c r="E3867" s="52" t="s">
        <v>9075</v>
      </c>
      <c r="F3867" s="52" t="s">
        <v>9107</v>
      </c>
      <c r="G3867" s="52" t="s">
        <v>9108</v>
      </c>
    </row>
    <row r="3868" customFormat="false" ht="12.75" hidden="false" customHeight="true" outlineLevel="0" collapsed="false">
      <c r="D3868" s="51" t="n">
        <v>47018</v>
      </c>
      <c r="E3868" s="52" t="s">
        <v>9075</v>
      </c>
      <c r="F3868" s="52" t="s">
        <v>9109</v>
      </c>
      <c r="G3868" s="52" t="s">
        <v>9110</v>
      </c>
    </row>
    <row r="3869" customFormat="false" ht="12.75" hidden="false" customHeight="true" outlineLevel="0" collapsed="false">
      <c r="D3869" s="51" t="n">
        <v>47018</v>
      </c>
      <c r="E3869" s="52" t="s">
        <v>9075</v>
      </c>
      <c r="F3869" s="52" t="s">
        <v>9111</v>
      </c>
      <c r="G3869" s="52" t="s">
        <v>9112</v>
      </c>
    </row>
    <row r="3870" customFormat="false" ht="12.75" hidden="false" customHeight="true" outlineLevel="0" collapsed="false">
      <c r="D3870" s="51" t="n">
        <v>47018</v>
      </c>
      <c r="E3870" s="52" t="s">
        <v>9075</v>
      </c>
      <c r="F3870" s="52" t="s">
        <v>9113</v>
      </c>
      <c r="G3870" s="52" t="s">
        <v>9114</v>
      </c>
    </row>
    <row r="3871" customFormat="false" ht="12.75" hidden="false" customHeight="true" outlineLevel="0" collapsed="false">
      <c r="D3871" s="51" t="n">
        <v>47018</v>
      </c>
      <c r="E3871" s="52" t="s">
        <v>9075</v>
      </c>
      <c r="F3871" s="52" t="s">
        <v>9115</v>
      </c>
      <c r="G3871" s="52" t="s">
        <v>3998</v>
      </c>
    </row>
    <row r="3872" customFormat="false" ht="12.75" hidden="false" customHeight="true" outlineLevel="0" collapsed="false">
      <c r="D3872" s="51" t="n">
        <v>47018</v>
      </c>
      <c r="E3872" s="52" t="s">
        <v>9075</v>
      </c>
      <c r="F3872" s="52" t="s">
        <v>9116</v>
      </c>
      <c r="G3872" s="52" t="s">
        <v>9117</v>
      </c>
    </row>
    <row r="3873" customFormat="false" ht="12.75" hidden="false" customHeight="true" outlineLevel="0" collapsed="false">
      <c r="D3873" s="51" t="n">
        <v>47018</v>
      </c>
      <c r="E3873" s="52" t="s">
        <v>9075</v>
      </c>
      <c r="F3873" s="52" t="s">
        <v>9118</v>
      </c>
      <c r="G3873" s="52" t="s">
        <v>9119</v>
      </c>
    </row>
    <row r="3874" customFormat="false" ht="12.75" hidden="false" customHeight="true" outlineLevel="0" collapsed="false">
      <c r="D3874" s="51" t="n">
        <v>47018</v>
      </c>
      <c r="E3874" s="52" t="s">
        <v>9075</v>
      </c>
      <c r="F3874" s="52" t="s">
        <v>9120</v>
      </c>
      <c r="G3874" s="52" t="s">
        <v>8263</v>
      </c>
    </row>
    <row r="3875" customFormat="false" ht="12.75" hidden="false" customHeight="true" outlineLevel="0" collapsed="false">
      <c r="D3875" s="51" t="n">
        <v>47018</v>
      </c>
      <c r="E3875" s="52" t="s">
        <v>9075</v>
      </c>
      <c r="F3875" s="52" t="s">
        <v>9121</v>
      </c>
      <c r="G3875" s="52" t="s">
        <v>9122</v>
      </c>
    </row>
    <row r="3876" customFormat="false" ht="12.75" hidden="false" customHeight="true" outlineLevel="0" collapsed="false">
      <c r="D3876" s="51" t="n">
        <v>52027</v>
      </c>
      <c r="E3876" s="52" t="s">
        <v>9123</v>
      </c>
      <c r="F3876" s="52" t="s">
        <v>9124</v>
      </c>
      <c r="G3876" s="52" t="s">
        <v>9125</v>
      </c>
    </row>
    <row r="3877" customFormat="false" ht="12.75" hidden="false" customHeight="true" outlineLevel="0" collapsed="false">
      <c r="D3877" s="51" t="n">
        <v>52027</v>
      </c>
      <c r="E3877" s="52" t="s">
        <v>9123</v>
      </c>
      <c r="F3877" s="52" t="s">
        <v>9126</v>
      </c>
      <c r="G3877" s="52" t="s">
        <v>9127</v>
      </c>
    </row>
    <row r="3878" customFormat="false" ht="12.75" hidden="false" customHeight="true" outlineLevel="0" collapsed="false">
      <c r="D3878" s="51" t="n">
        <v>52027</v>
      </c>
      <c r="E3878" s="52" t="s">
        <v>9123</v>
      </c>
      <c r="F3878" s="52" t="s">
        <v>9128</v>
      </c>
      <c r="G3878" s="52" t="s">
        <v>9129</v>
      </c>
    </row>
    <row r="3879" customFormat="false" ht="12.75" hidden="false" customHeight="true" outlineLevel="0" collapsed="false">
      <c r="D3879" s="51" t="n">
        <v>52027</v>
      </c>
      <c r="E3879" s="52" t="s">
        <v>9123</v>
      </c>
      <c r="F3879" s="52" t="s">
        <v>9130</v>
      </c>
      <c r="G3879" s="52" t="s">
        <v>9131</v>
      </c>
    </row>
    <row r="3880" customFormat="false" ht="12.75" hidden="false" customHeight="true" outlineLevel="0" collapsed="false">
      <c r="D3880" s="51" t="n">
        <v>52027</v>
      </c>
      <c r="E3880" s="52" t="s">
        <v>9123</v>
      </c>
      <c r="F3880" s="52" t="s">
        <v>9132</v>
      </c>
      <c r="G3880" s="52" t="s">
        <v>9133</v>
      </c>
    </row>
    <row r="3881" customFormat="false" ht="12.75" hidden="false" customHeight="true" outlineLevel="0" collapsed="false">
      <c r="D3881" s="51" t="n">
        <v>52027</v>
      </c>
      <c r="E3881" s="52" t="s">
        <v>9123</v>
      </c>
      <c r="F3881" s="52" t="s">
        <v>9134</v>
      </c>
      <c r="G3881" s="52" t="s">
        <v>9135</v>
      </c>
    </row>
    <row r="3882" customFormat="false" ht="12.75" hidden="false" customHeight="true" outlineLevel="0" collapsed="false">
      <c r="D3882" s="51" t="n">
        <v>52027</v>
      </c>
      <c r="E3882" s="52" t="s">
        <v>9123</v>
      </c>
      <c r="F3882" s="52" t="s">
        <v>9136</v>
      </c>
      <c r="G3882" s="52" t="s">
        <v>9137</v>
      </c>
    </row>
    <row r="3883" customFormat="false" ht="12.75" hidden="false" customHeight="true" outlineLevel="0" collapsed="false">
      <c r="D3883" s="51" t="n">
        <v>52027</v>
      </c>
      <c r="E3883" s="52" t="s">
        <v>9123</v>
      </c>
      <c r="F3883" s="52" t="s">
        <v>9138</v>
      </c>
      <c r="G3883" s="52" t="s">
        <v>6248</v>
      </c>
    </row>
    <row r="3884" customFormat="false" ht="12.75" hidden="false" customHeight="true" outlineLevel="0" collapsed="false">
      <c r="D3884" s="51" t="n">
        <v>52027</v>
      </c>
      <c r="E3884" s="52" t="s">
        <v>9123</v>
      </c>
      <c r="F3884" s="52" t="s">
        <v>9139</v>
      </c>
      <c r="G3884" s="52" t="s">
        <v>9140</v>
      </c>
    </row>
    <row r="3885" customFormat="false" ht="12.75" hidden="false" customHeight="true" outlineLevel="0" collapsed="false">
      <c r="D3885" s="51" t="n">
        <v>52027</v>
      </c>
      <c r="E3885" s="52" t="s">
        <v>9123</v>
      </c>
      <c r="F3885" s="52" t="s">
        <v>9141</v>
      </c>
      <c r="G3885" s="52" t="s">
        <v>9142</v>
      </c>
    </row>
    <row r="3886" customFormat="false" ht="12.75" hidden="false" customHeight="true" outlineLevel="0" collapsed="false">
      <c r="D3886" s="51" t="n">
        <v>52027</v>
      </c>
      <c r="E3886" s="52" t="s">
        <v>9123</v>
      </c>
      <c r="F3886" s="52" t="s">
        <v>9143</v>
      </c>
      <c r="G3886" s="52" t="s">
        <v>9144</v>
      </c>
    </row>
    <row r="3887" customFormat="false" ht="12.75" hidden="false" customHeight="true" outlineLevel="0" collapsed="false">
      <c r="D3887" s="51" t="n">
        <v>48038</v>
      </c>
      <c r="E3887" s="52" t="s">
        <v>9145</v>
      </c>
      <c r="F3887" s="52" t="s">
        <v>9146</v>
      </c>
      <c r="G3887" s="52" t="s">
        <v>9147</v>
      </c>
    </row>
    <row r="3888" customFormat="false" ht="12.75" hidden="false" customHeight="true" outlineLevel="0" collapsed="false">
      <c r="D3888" s="51" t="n">
        <v>48038</v>
      </c>
      <c r="E3888" s="52" t="s">
        <v>9145</v>
      </c>
      <c r="F3888" s="52" t="s">
        <v>9148</v>
      </c>
      <c r="G3888" s="52" t="s">
        <v>2717</v>
      </c>
    </row>
    <row r="3889" customFormat="false" ht="12.75" hidden="false" customHeight="true" outlineLevel="0" collapsed="false">
      <c r="D3889" s="51" t="n">
        <v>48038</v>
      </c>
      <c r="E3889" s="52" t="s">
        <v>9145</v>
      </c>
      <c r="F3889" s="52" t="s">
        <v>9149</v>
      </c>
      <c r="G3889" s="52" t="s">
        <v>9150</v>
      </c>
    </row>
    <row r="3890" customFormat="false" ht="12.75" hidden="false" customHeight="true" outlineLevel="0" collapsed="false">
      <c r="D3890" s="51" t="n">
        <v>48038</v>
      </c>
      <c r="E3890" s="52" t="s">
        <v>9145</v>
      </c>
      <c r="F3890" s="52" t="s">
        <v>9151</v>
      </c>
      <c r="G3890" s="52" t="s">
        <v>9152</v>
      </c>
    </row>
    <row r="3891" customFormat="false" ht="12.75" hidden="false" customHeight="true" outlineLevel="0" collapsed="false">
      <c r="D3891" s="51" t="n">
        <v>48038</v>
      </c>
      <c r="E3891" s="52" t="s">
        <v>9145</v>
      </c>
      <c r="F3891" s="52" t="s">
        <v>9153</v>
      </c>
      <c r="G3891" s="52" t="s">
        <v>7115</v>
      </c>
    </row>
    <row r="3892" customFormat="false" ht="12.75" hidden="false" customHeight="true" outlineLevel="0" collapsed="false">
      <c r="D3892" s="51" t="n">
        <v>48038</v>
      </c>
      <c r="E3892" s="52" t="s">
        <v>9145</v>
      </c>
      <c r="F3892" s="52" t="s">
        <v>9154</v>
      </c>
      <c r="G3892" s="52" t="s">
        <v>3363</v>
      </c>
    </row>
    <row r="3893" customFormat="false" ht="12.75" hidden="false" customHeight="true" outlineLevel="0" collapsed="false">
      <c r="D3893" s="51" t="n">
        <v>48038</v>
      </c>
      <c r="E3893" s="52" t="s">
        <v>9145</v>
      </c>
      <c r="F3893" s="52" t="s">
        <v>9155</v>
      </c>
      <c r="G3893" s="52" t="s">
        <v>9156</v>
      </c>
    </row>
    <row r="3894" customFormat="false" ht="12.75" hidden="false" customHeight="true" outlineLevel="0" collapsed="false">
      <c r="D3894" s="51" t="n">
        <v>48038</v>
      </c>
      <c r="E3894" s="52" t="s">
        <v>9145</v>
      </c>
      <c r="F3894" s="52" t="s">
        <v>9157</v>
      </c>
      <c r="G3894" s="52" t="s">
        <v>7443</v>
      </c>
    </row>
    <row r="3895" customFormat="false" ht="12.75" hidden="false" customHeight="true" outlineLevel="0" collapsed="false">
      <c r="D3895" s="51" t="n">
        <v>48038</v>
      </c>
      <c r="E3895" s="52" t="s">
        <v>9145</v>
      </c>
      <c r="F3895" s="52" t="s">
        <v>9158</v>
      </c>
      <c r="G3895" s="52" t="s">
        <v>6893</v>
      </c>
    </row>
    <row r="3896" customFormat="false" ht="12.75" hidden="false" customHeight="true" outlineLevel="0" collapsed="false">
      <c r="D3896" s="51" t="n">
        <v>48038</v>
      </c>
      <c r="E3896" s="52" t="s">
        <v>9145</v>
      </c>
      <c r="F3896" s="52" t="s">
        <v>9159</v>
      </c>
      <c r="G3896" s="52" t="s">
        <v>9160</v>
      </c>
    </row>
    <row r="3897" customFormat="false" ht="12.75" hidden="false" customHeight="true" outlineLevel="0" collapsed="false">
      <c r="D3897" s="51" t="n">
        <v>48038</v>
      </c>
      <c r="E3897" s="52" t="s">
        <v>9145</v>
      </c>
      <c r="F3897" s="52" t="s">
        <v>9161</v>
      </c>
      <c r="G3897" s="52" t="s">
        <v>4701</v>
      </c>
    </row>
    <row r="3898" customFormat="false" ht="12.75" hidden="false" customHeight="true" outlineLevel="0" collapsed="false">
      <c r="D3898" s="51" t="n">
        <v>48038</v>
      </c>
      <c r="E3898" s="52" t="s">
        <v>9145</v>
      </c>
      <c r="F3898" s="52" t="s">
        <v>9162</v>
      </c>
      <c r="G3898" s="52" t="s">
        <v>9163</v>
      </c>
    </row>
    <row r="3899" customFormat="false" ht="12.75" hidden="false" customHeight="true" outlineLevel="0" collapsed="false">
      <c r="D3899" s="51" t="n">
        <v>48038</v>
      </c>
      <c r="E3899" s="52" t="s">
        <v>9145</v>
      </c>
      <c r="F3899" s="52" t="s">
        <v>9164</v>
      </c>
      <c r="G3899" s="52" t="s">
        <v>9165</v>
      </c>
    </row>
    <row r="3900" customFormat="false" ht="12.75" hidden="false" customHeight="true" outlineLevel="0" collapsed="false">
      <c r="D3900" s="51" t="n">
        <v>48038</v>
      </c>
      <c r="E3900" s="52" t="s">
        <v>9145</v>
      </c>
      <c r="F3900" s="52" t="s">
        <v>9166</v>
      </c>
      <c r="G3900" s="52" t="s">
        <v>9167</v>
      </c>
    </row>
    <row r="3901" customFormat="false" ht="12.75" hidden="false" customHeight="true" outlineLevel="0" collapsed="false">
      <c r="D3901" s="51" t="n">
        <v>48038</v>
      </c>
      <c r="E3901" s="52" t="s">
        <v>9145</v>
      </c>
      <c r="F3901" s="52" t="s">
        <v>9168</v>
      </c>
      <c r="G3901" s="52" t="s">
        <v>9169</v>
      </c>
    </row>
    <row r="3902" customFormat="false" ht="12.75" hidden="false" customHeight="true" outlineLevel="0" collapsed="false">
      <c r="D3902" s="51" t="n">
        <v>48038</v>
      </c>
      <c r="E3902" s="52" t="s">
        <v>9145</v>
      </c>
      <c r="F3902" s="52" t="s">
        <v>9170</v>
      </c>
      <c r="G3902" s="52" t="s">
        <v>9171</v>
      </c>
    </row>
    <row r="3903" customFormat="false" ht="12.75" hidden="false" customHeight="true" outlineLevel="0" collapsed="false">
      <c r="D3903" s="51" t="n">
        <v>48038</v>
      </c>
      <c r="E3903" s="52" t="s">
        <v>9145</v>
      </c>
      <c r="F3903" s="52" t="s">
        <v>9172</v>
      </c>
      <c r="G3903" s="52" t="s">
        <v>9171</v>
      </c>
    </row>
    <row r="3904" customFormat="false" ht="12.75" hidden="false" customHeight="true" outlineLevel="0" collapsed="false">
      <c r="D3904" s="51" t="n">
        <v>48038</v>
      </c>
      <c r="E3904" s="52" t="s">
        <v>9145</v>
      </c>
      <c r="F3904" s="52" t="s">
        <v>9173</v>
      </c>
      <c r="G3904" s="52" t="s">
        <v>9174</v>
      </c>
    </row>
    <row r="3905" customFormat="false" ht="12.75" hidden="false" customHeight="true" outlineLevel="0" collapsed="false">
      <c r="D3905" s="51" t="n">
        <v>48038</v>
      </c>
      <c r="E3905" s="52" t="s">
        <v>9145</v>
      </c>
      <c r="F3905" s="52" t="s">
        <v>9175</v>
      </c>
      <c r="G3905" s="52" t="s">
        <v>9176</v>
      </c>
    </row>
    <row r="3906" customFormat="false" ht="12.75" hidden="false" customHeight="true" outlineLevel="0" collapsed="false">
      <c r="D3906" s="51" t="n">
        <v>48038</v>
      </c>
      <c r="E3906" s="52" t="s">
        <v>9145</v>
      </c>
      <c r="F3906" s="52" t="s">
        <v>9177</v>
      </c>
      <c r="G3906" s="52" t="s">
        <v>9178</v>
      </c>
    </row>
    <row r="3907" customFormat="false" ht="12.75" hidden="false" customHeight="true" outlineLevel="0" collapsed="false">
      <c r="D3907" s="51" t="n">
        <v>48038</v>
      </c>
      <c r="E3907" s="52" t="s">
        <v>9145</v>
      </c>
      <c r="F3907" s="52" t="s">
        <v>9179</v>
      </c>
      <c r="G3907" s="52" t="s">
        <v>2649</v>
      </c>
    </row>
    <row r="3908" customFormat="false" ht="12.75" hidden="false" customHeight="true" outlineLevel="0" collapsed="false">
      <c r="D3908" s="51" t="n">
        <v>48038</v>
      </c>
      <c r="E3908" s="52" t="s">
        <v>9145</v>
      </c>
      <c r="F3908" s="52" t="s">
        <v>9180</v>
      </c>
      <c r="G3908" s="52" t="s">
        <v>9181</v>
      </c>
    </row>
    <row r="3909" customFormat="false" ht="12.75" hidden="false" customHeight="true" outlineLevel="0" collapsed="false">
      <c r="D3909" s="51" t="n">
        <v>48038</v>
      </c>
      <c r="E3909" s="52" t="s">
        <v>9145</v>
      </c>
      <c r="F3909" s="52" t="s">
        <v>9182</v>
      </c>
      <c r="G3909" s="52" t="s">
        <v>2760</v>
      </c>
    </row>
    <row r="3910" customFormat="false" ht="12.75" hidden="false" customHeight="true" outlineLevel="0" collapsed="false">
      <c r="D3910" s="51" t="n">
        <v>48038</v>
      </c>
      <c r="E3910" s="52" t="s">
        <v>9145</v>
      </c>
      <c r="F3910" s="52" t="s">
        <v>9183</v>
      </c>
      <c r="G3910" s="52" t="s">
        <v>9184</v>
      </c>
    </row>
    <row r="3911" customFormat="false" ht="12.75" hidden="false" customHeight="true" outlineLevel="0" collapsed="false">
      <c r="D3911" s="51" t="n">
        <v>48038</v>
      </c>
      <c r="E3911" s="52" t="s">
        <v>9145</v>
      </c>
      <c r="F3911" s="52" t="s">
        <v>9185</v>
      </c>
      <c r="G3911" s="52" t="s">
        <v>8081</v>
      </c>
    </row>
    <row r="3912" customFormat="false" ht="12.75" hidden="false" customHeight="true" outlineLevel="0" collapsed="false">
      <c r="D3912" s="51" t="n">
        <v>48038</v>
      </c>
      <c r="E3912" s="52" t="s">
        <v>9145</v>
      </c>
      <c r="F3912" s="52" t="s">
        <v>9186</v>
      </c>
      <c r="G3912" s="52" t="s">
        <v>9187</v>
      </c>
    </row>
    <row r="3913" customFormat="false" ht="12.75" hidden="false" customHeight="true" outlineLevel="0" collapsed="false">
      <c r="D3913" s="51" t="n">
        <v>48038</v>
      </c>
      <c r="E3913" s="52" t="s">
        <v>9145</v>
      </c>
      <c r="F3913" s="52" t="s">
        <v>9188</v>
      </c>
      <c r="G3913" s="52" t="s">
        <v>9189</v>
      </c>
    </row>
    <row r="3914" customFormat="false" ht="12.75" hidden="false" customHeight="true" outlineLevel="0" collapsed="false">
      <c r="D3914" s="51" t="n">
        <v>52028</v>
      </c>
      <c r="E3914" s="52" t="s">
        <v>9190</v>
      </c>
      <c r="F3914" s="52" t="s">
        <v>9191</v>
      </c>
      <c r="G3914" s="52" t="s">
        <v>9192</v>
      </c>
    </row>
    <row r="3915" customFormat="false" ht="12.75" hidden="false" customHeight="true" outlineLevel="0" collapsed="false">
      <c r="D3915" s="51" t="n">
        <v>52028</v>
      </c>
      <c r="E3915" s="52" t="s">
        <v>9190</v>
      </c>
      <c r="F3915" s="52" t="s">
        <v>9193</v>
      </c>
      <c r="G3915" s="52" t="s">
        <v>9194</v>
      </c>
    </row>
    <row r="3916" customFormat="false" ht="12.75" hidden="false" customHeight="true" outlineLevel="0" collapsed="false">
      <c r="D3916" s="51" t="n">
        <v>52028</v>
      </c>
      <c r="E3916" s="52" t="s">
        <v>9190</v>
      </c>
      <c r="F3916" s="52" t="s">
        <v>9195</v>
      </c>
      <c r="G3916" s="52" t="s">
        <v>4466</v>
      </c>
    </row>
    <row r="3917" customFormat="false" ht="12.75" hidden="false" customHeight="true" outlineLevel="0" collapsed="false">
      <c r="D3917" s="51" t="n">
        <v>52028</v>
      </c>
      <c r="E3917" s="52" t="s">
        <v>9190</v>
      </c>
      <c r="F3917" s="52" t="s">
        <v>9196</v>
      </c>
      <c r="G3917" s="52" t="s">
        <v>9197</v>
      </c>
    </row>
    <row r="3918" customFormat="false" ht="12.75" hidden="false" customHeight="true" outlineLevel="0" collapsed="false">
      <c r="D3918" s="51" t="n">
        <v>52028</v>
      </c>
      <c r="E3918" s="52" t="s">
        <v>9190</v>
      </c>
      <c r="F3918" s="52" t="s">
        <v>9198</v>
      </c>
      <c r="G3918" s="52" t="s">
        <v>3599</v>
      </c>
    </row>
    <row r="3919" customFormat="false" ht="12.75" hidden="false" customHeight="true" outlineLevel="0" collapsed="false">
      <c r="D3919" s="51" t="n">
        <v>52028</v>
      </c>
      <c r="E3919" s="52" t="s">
        <v>9190</v>
      </c>
      <c r="F3919" s="52" t="s">
        <v>9199</v>
      </c>
      <c r="G3919" s="52" t="s">
        <v>9200</v>
      </c>
    </row>
    <row r="3920" customFormat="false" ht="12.75" hidden="false" customHeight="true" outlineLevel="0" collapsed="false">
      <c r="D3920" s="51" t="n">
        <v>52028</v>
      </c>
      <c r="E3920" s="52" t="s">
        <v>9190</v>
      </c>
      <c r="F3920" s="52" t="s">
        <v>9201</v>
      </c>
      <c r="G3920" s="52" t="s">
        <v>9202</v>
      </c>
    </row>
    <row r="3921" customFormat="false" ht="12.75" hidden="false" customHeight="true" outlineLevel="0" collapsed="false">
      <c r="D3921" s="51" t="n">
        <v>52028</v>
      </c>
      <c r="E3921" s="52" t="s">
        <v>9190</v>
      </c>
      <c r="F3921" s="52" t="s">
        <v>9203</v>
      </c>
      <c r="G3921" s="52" t="s">
        <v>2505</v>
      </c>
    </row>
    <row r="3922" customFormat="false" ht="12.75" hidden="false" customHeight="true" outlineLevel="0" collapsed="false">
      <c r="D3922" s="51" t="n">
        <v>52028</v>
      </c>
      <c r="E3922" s="52" t="s">
        <v>9190</v>
      </c>
      <c r="F3922" s="52" t="s">
        <v>9204</v>
      </c>
      <c r="G3922" s="52" t="s">
        <v>9205</v>
      </c>
    </row>
    <row r="3923" customFormat="false" ht="12.75" hidden="false" customHeight="true" outlineLevel="0" collapsed="false">
      <c r="D3923" s="51" t="n">
        <v>52028</v>
      </c>
      <c r="E3923" s="52" t="s">
        <v>9190</v>
      </c>
      <c r="F3923" s="52" t="s">
        <v>9206</v>
      </c>
      <c r="G3923" s="52" t="s">
        <v>2259</v>
      </c>
    </row>
    <row r="3924" customFormat="false" ht="12.75" hidden="false" customHeight="true" outlineLevel="0" collapsed="false">
      <c r="D3924" s="51" t="n">
        <v>52028</v>
      </c>
      <c r="E3924" s="52" t="s">
        <v>9190</v>
      </c>
      <c r="F3924" s="52" t="s">
        <v>9207</v>
      </c>
      <c r="G3924" s="52" t="s">
        <v>9208</v>
      </c>
    </row>
    <row r="3925" customFormat="false" ht="12.75" hidden="false" customHeight="true" outlineLevel="0" collapsed="false">
      <c r="D3925" s="49" t="n">
        <v>52037</v>
      </c>
      <c r="E3925" s="50" t="s">
        <v>1732</v>
      </c>
      <c r="F3925" s="52" t="s">
        <v>9209</v>
      </c>
      <c r="G3925" s="52" t="s">
        <v>9210</v>
      </c>
    </row>
    <row r="3926" customFormat="false" ht="12.75" hidden="false" customHeight="true" outlineLevel="0" collapsed="false">
      <c r="D3926" s="49" t="n">
        <v>52037</v>
      </c>
      <c r="E3926" s="50" t="s">
        <v>1732</v>
      </c>
      <c r="F3926" s="52" t="s">
        <v>9211</v>
      </c>
      <c r="G3926" s="52" t="s">
        <v>9212</v>
      </c>
    </row>
    <row r="3927" customFormat="false" ht="12.75" hidden="false" customHeight="true" outlineLevel="0" collapsed="false">
      <c r="D3927" s="49" t="n">
        <v>52037</v>
      </c>
      <c r="E3927" s="50" t="s">
        <v>1732</v>
      </c>
      <c r="F3927" s="52" t="s">
        <v>9213</v>
      </c>
      <c r="G3927" s="52" t="s">
        <v>9214</v>
      </c>
    </row>
    <row r="3928" customFormat="false" ht="12.75" hidden="false" customHeight="true" outlineLevel="0" collapsed="false">
      <c r="D3928" s="49" t="n">
        <v>52037</v>
      </c>
      <c r="E3928" s="50" t="s">
        <v>1732</v>
      </c>
      <c r="F3928" s="52" t="s">
        <v>9215</v>
      </c>
      <c r="G3928" s="52" t="s">
        <v>9216</v>
      </c>
    </row>
    <row r="3929" customFormat="false" ht="12.75" hidden="false" customHeight="true" outlineLevel="0" collapsed="false">
      <c r="D3929" s="51" t="n">
        <v>51033</v>
      </c>
      <c r="E3929" s="52" t="s">
        <v>9217</v>
      </c>
      <c r="F3929" s="52" t="s">
        <v>9218</v>
      </c>
      <c r="G3929" s="52" t="s">
        <v>9219</v>
      </c>
    </row>
    <row r="3930" customFormat="false" ht="12.75" hidden="false" customHeight="true" outlineLevel="0" collapsed="false">
      <c r="D3930" s="51" t="n">
        <v>51033</v>
      </c>
      <c r="E3930" s="52" t="s">
        <v>9217</v>
      </c>
      <c r="F3930" s="52" t="s">
        <v>9220</v>
      </c>
      <c r="G3930" s="52" t="s">
        <v>9221</v>
      </c>
    </row>
    <row r="3931" customFormat="false" ht="12.75" hidden="false" customHeight="true" outlineLevel="0" collapsed="false">
      <c r="D3931" s="51" t="n">
        <v>51033</v>
      </c>
      <c r="E3931" s="52" t="s">
        <v>9217</v>
      </c>
      <c r="F3931" s="52" t="s">
        <v>9222</v>
      </c>
      <c r="G3931" s="52" t="s">
        <v>9223</v>
      </c>
    </row>
    <row r="3932" customFormat="false" ht="12.75" hidden="false" customHeight="true" outlineLevel="0" collapsed="false">
      <c r="D3932" s="51" t="n">
        <v>51033</v>
      </c>
      <c r="E3932" s="52" t="s">
        <v>9217</v>
      </c>
      <c r="F3932" s="52" t="s">
        <v>9224</v>
      </c>
      <c r="G3932" s="52" t="s">
        <v>9225</v>
      </c>
    </row>
    <row r="3933" customFormat="false" ht="12.75" hidden="false" customHeight="true" outlineLevel="0" collapsed="false">
      <c r="D3933" s="51" t="n">
        <v>51033</v>
      </c>
      <c r="E3933" s="52" t="s">
        <v>9217</v>
      </c>
      <c r="F3933" s="52" t="s">
        <v>9226</v>
      </c>
      <c r="G3933" s="52" t="s">
        <v>4071</v>
      </c>
    </row>
    <row r="3934" customFormat="false" ht="12.75" hidden="false" customHeight="true" outlineLevel="0" collapsed="false">
      <c r="D3934" s="51" t="n">
        <v>51033</v>
      </c>
      <c r="E3934" s="52" t="s">
        <v>9217</v>
      </c>
      <c r="F3934" s="52" t="s">
        <v>9227</v>
      </c>
      <c r="G3934" s="52" t="s">
        <v>9228</v>
      </c>
    </row>
    <row r="3935" customFormat="false" ht="12.75" hidden="false" customHeight="true" outlineLevel="0" collapsed="false">
      <c r="D3935" s="51" t="n">
        <v>50031</v>
      </c>
      <c r="E3935" s="52" t="s">
        <v>9229</v>
      </c>
      <c r="F3935" s="52" t="s">
        <v>9230</v>
      </c>
      <c r="G3935" s="52" t="s">
        <v>9231</v>
      </c>
    </row>
    <row r="3936" customFormat="false" ht="12.75" hidden="false" customHeight="true" outlineLevel="0" collapsed="false">
      <c r="D3936" s="51" t="n">
        <v>50031</v>
      </c>
      <c r="E3936" s="52" t="s">
        <v>9229</v>
      </c>
      <c r="F3936" s="52" t="s">
        <v>9232</v>
      </c>
      <c r="G3936" s="52" t="s">
        <v>9233</v>
      </c>
    </row>
    <row r="3937" customFormat="false" ht="12.75" hidden="false" customHeight="true" outlineLevel="0" collapsed="false">
      <c r="D3937" s="51" t="n">
        <v>50031</v>
      </c>
      <c r="E3937" s="52" t="s">
        <v>9229</v>
      </c>
      <c r="F3937" s="52" t="s">
        <v>9234</v>
      </c>
      <c r="G3937" s="52" t="s">
        <v>9235</v>
      </c>
    </row>
    <row r="3938" customFormat="false" ht="12.75" hidden="false" customHeight="true" outlineLevel="0" collapsed="false">
      <c r="D3938" s="51" t="n">
        <v>50031</v>
      </c>
      <c r="E3938" s="52" t="s">
        <v>9229</v>
      </c>
      <c r="F3938" s="52" t="s">
        <v>9236</v>
      </c>
      <c r="G3938" s="52" t="s">
        <v>9237</v>
      </c>
    </row>
    <row r="3939" customFormat="false" ht="12.75" hidden="false" customHeight="true" outlineLevel="0" collapsed="false">
      <c r="D3939" s="51" t="n">
        <v>50031</v>
      </c>
      <c r="E3939" s="52" t="s">
        <v>9229</v>
      </c>
      <c r="F3939" s="52" t="s">
        <v>9238</v>
      </c>
      <c r="G3939" s="52" t="s">
        <v>9239</v>
      </c>
    </row>
    <row r="3940" customFormat="false" ht="12.75" hidden="false" customHeight="true" outlineLevel="0" collapsed="false">
      <c r="D3940" s="51" t="n">
        <v>50031</v>
      </c>
      <c r="E3940" s="52" t="s">
        <v>9229</v>
      </c>
      <c r="F3940" s="52" t="s">
        <v>9240</v>
      </c>
      <c r="G3940" s="52" t="s">
        <v>1783</v>
      </c>
    </row>
    <row r="3941" customFormat="false" ht="12.75" hidden="false" customHeight="true" outlineLevel="0" collapsed="false">
      <c r="D3941" s="51" t="n">
        <v>50031</v>
      </c>
      <c r="E3941" s="52" t="s">
        <v>9229</v>
      </c>
      <c r="F3941" s="52" t="s">
        <v>9241</v>
      </c>
      <c r="G3941" s="52" t="s">
        <v>9242</v>
      </c>
    </row>
    <row r="3942" customFormat="false" ht="12.75" hidden="false" customHeight="true" outlineLevel="0" collapsed="false">
      <c r="D3942" s="51" t="n">
        <v>50031</v>
      </c>
      <c r="E3942" s="52" t="s">
        <v>9229</v>
      </c>
      <c r="F3942" s="52" t="s">
        <v>9243</v>
      </c>
      <c r="G3942" s="52" t="s">
        <v>5523</v>
      </c>
    </row>
    <row r="3943" customFormat="false" ht="12.75" hidden="false" customHeight="true" outlineLevel="0" collapsed="false">
      <c r="D3943" s="51" t="n">
        <v>50031</v>
      </c>
      <c r="E3943" s="52" t="s">
        <v>9229</v>
      </c>
      <c r="F3943" s="52" t="s">
        <v>9244</v>
      </c>
      <c r="G3943" s="52" t="s">
        <v>9245</v>
      </c>
    </row>
    <row r="3944" customFormat="false" ht="12.75" hidden="false" customHeight="true" outlineLevel="0" collapsed="false">
      <c r="D3944" s="51" t="n">
        <v>50031</v>
      </c>
      <c r="E3944" s="52" t="s">
        <v>9229</v>
      </c>
      <c r="F3944" s="52" t="s">
        <v>9246</v>
      </c>
      <c r="G3944" s="52" t="s">
        <v>9247</v>
      </c>
    </row>
    <row r="3945" customFormat="false" ht="12.75" hidden="false" customHeight="true" outlineLevel="0" collapsed="false">
      <c r="D3945" s="51" t="n">
        <v>50031</v>
      </c>
      <c r="E3945" s="52" t="s">
        <v>9229</v>
      </c>
      <c r="F3945" s="52" t="s">
        <v>9248</v>
      </c>
      <c r="G3945" s="52" t="s">
        <v>9249</v>
      </c>
    </row>
    <row r="3946" customFormat="false" ht="12.75" hidden="false" customHeight="true" outlineLevel="0" collapsed="false">
      <c r="D3946" s="51" t="n">
        <v>50031</v>
      </c>
      <c r="E3946" s="52" t="s">
        <v>9229</v>
      </c>
      <c r="F3946" s="52" t="s">
        <v>9250</v>
      </c>
      <c r="G3946" s="52" t="s">
        <v>9251</v>
      </c>
    </row>
    <row r="3947" customFormat="false" ht="12.75" hidden="false" customHeight="true" outlineLevel="0" collapsed="false">
      <c r="D3947" s="51" t="n">
        <v>50031</v>
      </c>
      <c r="E3947" s="52" t="s">
        <v>9229</v>
      </c>
      <c r="F3947" s="52" t="s">
        <v>9252</v>
      </c>
      <c r="G3947" s="52" t="s">
        <v>7807</v>
      </c>
    </row>
    <row r="3948" customFormat="false" ht="12.75" hidden="false" customHeight="true" outlineLevel="0" collapsed="false">
      <c r="D3948" s="51" t="n">
        <v>50031</v>
      </c>
      <c r="E3948" s="52" t="s">
        <v>9229</v>
      </c>
      <c r="F3948" s="52" t="s">
        <v>9253</v>
      </c>
      <c r="G3948" s="52" t="s">
        <v>4507</v>
      </c>
    </row>
    <row r="3949" customFormat="false" ht="12.75" hidden="false" customHeight="true" outlineLevel="0" collapsed="false">
      <c r="D3949" s="51" t="n">
        <v>50031</v>
      </c>
      <c r="E3949" s="52" t="s">
        <v>9229</v>
      </c>
      <c r="F3949" s="52" t="s">
        <v>9254</v>
      </c>
      <c r="G3949" s="52" t="s">
        <v>9255</v>
      </c>
    </row>
    <row r="3950" customFormat="false" ht="12.75" hidden="false" customHeight="true" outlineLevel="0" collapsed="false">
      <c r="D3950" s="51" t="n">
        <v>50031</v>
      </c>
      <c r="E3950" s="52" t="s">
        <v>9229</v>
      </c>
      <c r="F3950" s="52" t="s">
        <v>9256</v>
      </c>
      <c r="G3950" s="52" t="s">
        <v>9257</v>
      </c>
    </row>
    <row r="3951" customFormat="false" ht="12.75" hidden="false" customHeight="true" outlineLevel="0" collapsed="false">
      <c r="D3951" s="51" t="n">
        <v>50031</v>
      </c>
      <c r="E3951" s="52" t="s">
        <v>9229</v>
      </c>
      <c r="F3951" s="52" t="s">
        <v>9258</v>
      </c>
      <c r="G3951" s="52" t="s">
        <v>7423</v>
      </c>
    </row>
    <row r="3952" customFormat="false" ht="12.75" hidden="false" customHeight="true" outlineLevel="0" collapsed="false">
      <c r="D3952" s="51" t="n">
        <v>50031</v>
      </c>
      <c r="E3952" s="52" t="s">
        <v>9229</v>
      </c>
      <c r="F3952" s="52" t="s">
        <v>9259</v>
      </c>
      <c r="G3952" s="52" t="s">
        <v>5786</v>
      </c>
    </row>
    <row r="3953" customFormat="false" ht="12.75" hidden="false" customHeight="true" outlineLevel="0" collapsed="false">
      <c r="D3953" s="51" t="n">
        <v>50031</v>
      </c>
      <c r="E3953" s="52" t="s">
        <v>9229</v>
      </c>
      <c r="F3953" s="52" t="s">
        <v>9260</v>
      </c>
      <c r="G3953" s="52" t="s">
        <v>9261</v>
      </c>
    </row>
    <row r="3954" customFormat="false" ht="12.75" hidden="false" customHeight="true" outlineLevel="0" collapsed="false">
      <c r="D3954" s="51" t="n">
        <v>50031</v>
      </c>
      <c r="E3954" s="52" t="s">
        <v>9229</v>
      </c>
      <c r="F3954" s="52" t="s">
        <v>9262</v>
      </c>
      <c r="G3954" s="52" t="s">
        <v>9263</v>
      </c>
    </row>
    <row r="3955" customFormat="false" ht="12.75" hidden="false" customHeight="true" outlineLevel="0" collapsed="false">
      <c r="D3955" s="51" t="n">
        <v>50031</v>
      </c>
      <c r="E3955" s="52" t="s">
        <v>9229</v>
      </c>
      <c r="F3955" s="52" t="s">
        <v>9264</v>
      </c>
      <c r="G3955" s="52" t="s">
        <v>9265</v>
      </c>
    </row>
    <row r="3956" customFormat="false" ht="12.75" hidden="false" customHeight="true" outlineLevel="0" collapsed="false">
      <c r="D3956" s="51" t="n">
        <v>50031</v>
      </c>
      <c r="E3956" s="52" t="s">
        <v>9229</v>
      </c>
      <c r="F3956" s="52" t="s">
        <v>9266</v>
      </c>
      <c r="G3956" s="52" t="s">
        <v>9267</v>
      </c>
    </row>
    <row r="3957" customFormat="false" ht="12.75" hidden="false" customHeight="true" outlineLevel="0" collapsed="false">
      <c r="D3957" s="51" t="n">
        <v>50031</v>
      </c>
      <c r="E3957" s="52" t="s">
        <v>9229</v>
      </c>
      <c r="F3957" s="52" t="s">
        <v>9268</v>
      </c>
      <c r="G3957" s="52" t="s">
        <v>9269</v>
      </c>
    </row>
    <row r="3958" customFormat="false" ht="12.75" hidden="false" customHeight="true" outlineLevel="0" collapsed="false">
      <c r="D3958" s="51" t="n">
        <v>50031</v>
      </c>
      <c r="E3958" s="52" t="s">
        <v>9229</v>
      </c>
      <c r="F3958" s="52" t="s">
        <v>9270</v>
      </c>
      <c r="G3958" s="52" t="s">
        <v>2799</v>
      </c>
    </row>
    <row r="3959" customFormat="false" ht="12.75" hidden="false" customHeight="true" outlineLevel="0" collapsed="false">
      <c r="D3959" s="51" t="n">
        <v>50031</v>
      </c>
      <c r="E3959" s="52" t="s">
        <v>9229</v>
      </c>
      <c r="F3959" s="52" t="s">
        <v>9271</v>
      </c>
      <c r="G3959" s="52" t="s">
        <v>9272</v>
      </c>
    </row>
    <row r="3960" customFormat="false" ht="12.75" hidden="false" customHeight="true" outlineLevel="0" collapsed="false">
      <c r="D3960" s="51" t="n">
        <v>50031</v>
      </c>
      <c r="E3960" s="52" t="s">
        <v>9229</v>
      </c>
      <c r="F3960" s="52" t="s">
        <v>9273</v>
      </c>
      <c r="G3960" s="52" t="s">
        <v>9272</v>
      </c>
    </row>
    <row r="3961" customFormat="false" ht="12.75" hidden="false" customHeight="true" outlineLevel="0" collapsed="false">
      <c r="D3961" s="51" t="n">
        <v>50031</v>
      </c>
      <c r="E3961" s="52" t="s">
        <v>9229</v>
      </c>
      <c r="F3961" s="52" t="s">
        <v>9274</v>
      </c>
      <c r="G3961" s="52" t="s">
        <v>9275</v>
      </c>
    </row>
    <row r="3962" customFormat="false" ht="12.75" hidden="false" customHeight="true" outlineLevel="0" collapsed="false">
      <c r="D3962" s="51" t="n">
        <v>50031</v>
      </c>
      <c r="E3962" s="52" t="s">
        <v>9229</v>
      </c>
      <c r="F3962" s="52" t="s">
        <v>9276</v>
      </c>
      <c r="G3962" s="52" t="s">
        <v>9277</v>
      </c>
    </row>
    <row r="3963" customFormat="false" ht="12.75" hidden="false" customHeight="true" outlineLevel="0" collapsed="false">
      <c r="D3963" s="51" t="n">
        <v>50031</v>
      </c>
      <c r="E3963" s="52" t="s">
        <v>9229</v>
      </c>
      <c r="F3963" s="52" t="s">
        <v>9278</v>
      </c>
      <c r="G3963" s="52" t="s">
        <v>4291</v>
      </c>
    </row>
    <row r="3964" customFormat="false" ht="12.75" hidden="false" customHeight="true" outlineLevel="0" collapsed="false">
      <c r="D3964" s="51" t="n">
        <v>50031</v>
      </c>
      <c r="E3964" s="52" t="s">
        <v>9229</v>
      </c>
      <c r="F3964" s="52" t="s">
        <v>9279</v>
      </c>
      <c r="G3964" s="52" t="s">
        <v>1710</v>
      </c>
    </row>
    <row r="3965" customFormat="false" ht="12.75" hidden="false" customHeight="true" outlineLevel="0" collapsed="false">
      <c r="D3965" s="51" t="n">
        <v>50031</v>
      </c>
      <c r="E3965" s="52" t="s">
        <v>9229</v>
      </c>
      <c r="F3965" s="52" t="s">
        <v>9280</v>
      </c>
      <c r="G3965" s="52" t="s">
        <v>9281</v>
      </c>
    </row>
    <row r="3966" customFormat="false" ht="12.75" hidden="false" customHeight="true" outlineLevel="0" collapsed="false">
      <c r="D3966" s="51" t="n">
        <v>50031</v>
      </c>
      <c r="E3966" s="52" t="s">
        <v>9229</v>
      </c>
      <c r="F3966" s="52" t="s">
        <v>9282</v>
      </c>
      <c r="G3966" s="52" t="s">
        <v>9283</v>
      </c>
    </row>
    <row r="3967" customFormat="false" ht="12.75" hidden="false" customHeight="true" outlineLevel="0" collapsed="false">
      <c r="D3967" s="51" t="n">
        <v>50031</v>
      </c>
      <c r="E3967" s="52" t="s">
        <v>9229</v>
      </c>
      <c r="F3967" s="52" t="s">
        <v>9284</v>
      </c>
      <c r="G3967" s="52" t="s">
        <v>9285</v>
      </c>
    </row>
    <row r="3968" customFormat="false" ht="12.75" hidden="false" customHeight="true" outlineLevel="0" collapsed="false">
      <c r="D3968" s="51" t="n">
        <v>50031</v>
      </c>
      <c r="E3968" s="52" t="s">
        <v>9229</v>
      </c>
      <c r="F3968" s="52" t="s">
        <v>9286</v>
      </c>
      <c r="G3968" s="52" t="s">
        <v>4913</v>
      </c>
    </row>
    <row r="3969" customFormat="false" ht="12.75" hidden="false" customHeight="true" outlineLevel="0" collapsed="false">
      <c r="D3969" s="51" t="n">
        <v>50031</v>
      </c>
      <c r="E3969" s="52" t="s">
        <v>9229</v>
      </c>
      <c r="F3969" s="52" t="s">
        <v>9287</v>
      </c>
      <c r="G3969" s="52" t="s">
        <v>9288</v>
      </c>
    </row>
    <row r="3970" customFormat="false" ht="12.75" hidden="false" customHeight="true" outlineLevel="0" collapsed="false">
      <c r="D3970" s="51" t="n">
        <v>50031</v>
      </c>
      <c r="E3970" s="52" t="s">
        <v>9229</v>
      </c>
      <c r="F3970" s="52" t="s">
        <v>9289</v>
      </c>
      <c r="G3970" s="52" t="s">
        <v>9290</v>
      </c>
    </row>
    <row r="3971" customFormat="false" ht="12.75" hidden="false" customHeight="true" outlineLevel="0" collapsed="false">
      <c r="D3971" s="51" t="n">
        <v>50031</v>
      </c>
      <c r="E3971" s="52" t="s">
        <v>9229</v>
      </c>
      <c r="F3971" s="52" t="s">
        <v>9291</v>
      </c>
      <c r="G3971" s="52" t="s">
        <v>9292</v>
      </c>
    </row>
    <row r="3972" customFormat="false" ht="12.75" hidden="false" customHeight="true" outlineLevel="0" collapsed="false">
      <c r="D3972" s="51" t="n">
        <v>50031</v>
      </c>
      <c r="E3972" s="52" t="s">
        <v>9229</v>
      </c>
      <c r="F3972" s="52" t="s">
        <v>9293</v>
      </c>
      <c r="G3972" s="52" t="s">
        <v>2151</v>
      </c>
    </row>
    <row r="3973" customFormat="false" ht="12.75" hidden="false" customHeight="true" outlineLevel="0" collapsed="false">
      <c r="D3973" s="51" t="n">
        <v>50031</v>
      </c>
      <c r="E3973" s="52" t="s">
        <v>9229</v>
      </c>
      <c r="F3973" s="52" t="s">
        <v>9294</v>
      </c>
      <c r="G3973" s="52" t="s">
        <v>9295</v>
      </c>
    </row>
    <row r="3974" customFormat="false" ht="12.75" hidden="false" customHeight="true" outlineLevel="0" collapsed="false">
      <c r="D3974" s="51" t="n">
        <v>50031</v>
      </c>
      <c r="E3974" s="52" t="s">
        <v>9229</v>
      </c>
      <c r="F3974" s="52" t="s">
        <v>9296</v>
      </c>
      <c r="G3974" s="52" t="s">
        <v>9297</v>
      </c>
    </row>
    <row r="3975" customFormat="false" ht="12.75" hidden="false" customHeight="true" outlineLevel="0" collapsed="false">
      <c r="D3975" s="51" t="n">
        <v>48039</v>
      </c>
      <c r="E3975" s="52" t="s">
        <v>9298</v>
      </c>
      <c r="F3975" s="52" t="s">
        <v>9299</v>
      </c>
      <c r="G3975" s="52" t="s">
        <v>6140</v>
      </c>
    </row>
    <row r="3976" customFormat="false" ht="12.75" hidden="false" customHeight="true" outlineLevel="0" collapsed="false">
      <c r="D3976" s="51" t="n">
        <v>48039</v>
      </c>
      <c r="E3976" s="52" t="s">
        <v>9298</v>
      </c>
      <c r="F3976" s="52" t="s">
        <v>9300</v>
      </c>
      <c r="G3976" s="52" t="s">
        <v>9301</v>
      </c>
    </row>
    <row r="3977" customFormat="false" ht="12.75" hidden="false" customHeight="true" outlineLevel="0" collapsed="false">
      <c r="D3977" s="51" t="n">
        <v>48039</v>
      </c>
      <c r="E3977" s="52" t="s">
        <v>9298</v>
      </c>
      <c r="F3977" s="52" t="s">
        <v>9302</v>
      </c>
      <c r="G3977" s="52" t="s">
        <v>3533</v>
      </c>
    </row>
    <row r="3978" customFormat="false" ht="12.75" hidden="false" customHeight="true" outlineLevel="0" collapsed="false">
      <c r="D3978" s="51" t="n">
        <v>48039</v>
      </c>
      <c r="E3978" s="52" t="s">
        <v>9298</v>
      </c>
      <c r="F3978" s="52" t="s">
        <v>9303</v>
      </c>
      <c r="G3978" s="52" t="s">
        <v>9304</v>
      </c>
    </row>
    <row r="3979" customFormat="false" ht="12.75" hidden="false" customHeight="true" outlineLevel="0" collapsed="false">
      <c r="D3979" s="51" t="n">
        <v>48039</v>
      </c>
      <c r="E3979" s="52" t="s">
        <v>9298</v>
      </c>
      <c r="F3979" s="52" t="s">
        <v>9305</v>
      </c>
      <c r="G3979" s="52" t="s">
        <v>9306</v>
      </c>
    </row>
    <row r="3980" customFormat="false" ht="12.75" hidden="false" customHeight="true" outlineLevel="0" collapsed="false">
      <c r="D3980" s="51" t="n">
        <v>48039</v>
      </c>
      <c r="E3980" s="52" t="s">
        <v>9298</v>
      </c>
      <c r="F3980" s="52" t="s">
        <v>9307</v>
      </c>
      <c r="G3980" s="52" t="s">
        <v>2286</v>
      </c>
    </row>
    <row r="3981" customFormat="false" ht="12.75" hidden="false" customHeight="true" outlineLevel="0" collapsed="false">
      <c r="D3981" s="51" t="n">
        <v>48039</v>
      </c>
      <c r="E3981" s="52" t="s">
        <v>9298</v>
      </c>
      <c r="F3981" s="52" t="s">
        <v>9308</v>
      </c>
      <c r="G3981" s="52" t="s">
        <v>9309</v>
      </c>
    </row>
    <row r="3982" customFormat="false" ht="12.75" hidden="false" customHeight="true" outlineLevel="0" collapsed="false">
      <c r="D3982" s="51" t="n">
        <v>48039</v>
      </c>
      <c r="E3982" s="52" t="s">
        <v>9298</v>
      </c>
      <c r="F3982" s="52" t="s">
        <v>9310</v>
      </c>
      <c r="G3982" s="52" t="s">
        <v>9311</v>
      </c>
    </row>
    <row r="3983" customFormat="false" ht="12.75" hidden="false" customHeight="true" outlineLevel="0" collapsed="false">
      <c r="D3983" s="49" t="n">
        <v>47024</v>
      </c>
      <c r="E3983" s="50" t="s">
        <v>1976</v>
      </c>
      <c r="F3983" s="52" t="s">
        <v>9312</v>
      </c>
      <c r="G3983" s="52" t="s">
        <v>9313</v>
      </c>
    </row>
    <row r="3984" customFormat="false" ht="12.75" hidden="false" customHeight="true" outlineLevel="0" collapsed="false">
      <c r="D3984" s="49" t="n">
        <v>47024</v>
      </c>
      <c r="E3984" s="50" t="s">
        <v>1976</v>
      </c>
      <c r="F3984" s="52" t="s">
        <v>9314</v>
      </c>
      <c r="G3984" s="52" t="s">
        <v>9315</v>
      </c>
    </row>
    <row r="3985" customFormat="false" ht="12.75" hidden="false" customHeight="true" outlineLevel="0" collapsed="false">
      <c r="D3985" s="49" t="n">
        <v>47024</v>
      </c>
      <c r="E3985" s="50" t="s">
        <v>1976</v>
      </c>
      <c r="F3985" s="52" t="s">
        <v>9316</v>
      </c>
      <c r="G3985" s="52" t="s">
        <v>9317</v>
      </c>
    </row>
    <row r="3986" customFormat="false" ht="12.75" hidden="false" customHeight="true" outlineLevel="0" collapsed="false">
      <c r="D3986" s="49" t="n">
        <v>47024</v>
      </c>
      <c r="E3986" s="50" t="s">
        <v>1976</v>
      </c>
      <c r="F3986" s="52" t="s">
        <v>9318</v>
      </c>
      <c r="G3986" s="52" t="s">
        <v>9319</v>
      </c>
    </row>
    <row r="3987" customFormat="false" ht="12.75" hidden="false" customHeight="true" outlineLevel="0" collapsed="false">
      <c r="D3987" s="49" t="n">
        <v>47024</v>
      </c>
      <c r="E3987" s="50" t="s">
        <v>1976</v>
      </c>
      <c r="F3987" s="52" t="s">
        <v>9320</v>
      </c>
      <c r="G3987" s="52" t="s">
        <v>9321</v>
      </c>
    </row>
    <row r="3988" customFormat="false" ht="12.75" hidden="false" customHeight="true" outlineLevel="0" collapsed="false">
      <c r="D3988" s="49" t="n">
        <v>47024</v>
      </c>
      <c r="E3988" s="50" t="s">
        <v>1976</v>
      </c>
      <c r="F3988" s="52" t="s">
        <v>9322</v>
      </c>
      <c r="G3988" s="52" t="s">
        <v>9323</v>
      </c>
    </row>
    <row r="3989" customFormat="false" ht="12.75" hidden="false" customHeight="true" outlineLevel="0" collapsed="false">
      <c r="D3989" s="49" t="n">
        <v>47024</v>
      </c>
      <c r="E3989" s="50" t="s">
        <v>1976</v>
      </c>
      <c r="F3989" s="52" t="s">
        <v>9324</v>
      </c>
      <c r="G3989" s="52" t="s">
        <v>4117</v>
      </c>
    </row>
    <row r="3990" customFormat="false" ht="12.75" hidden="false" customHeight="true" outlineLevel="0" collapsed="false">
      <c r="D3990" s="49" t="n">
        <v>47024</v>
      </c>
      <c r="E3990" s="50" t="s">
        <v>1976</v>
      </c>
      <c r="F3990" s="52" t="s">
        <v>9325</v>
      </c>
      <c r="G3990" s="52" t="s">
        <v>9326</v>
      </c>
    </row>
    <row r="3991" customFormat="false" ht="12.75" hidden="false" customHeight="true" outlineLevel="0" collapsed="false">
      <c r="D3991" s="49" t="n">
        <v>47024</v>
      </c>
      <c r="E3991" s="50" t="s">
        <v>1976</v>
      </c>
      <c r="F3991" s="52" t="s">
        <v>9327</v>
      </c>
      <c r="G3991" s="52" t="s">
        <v>8125</v>
      </c>
    </row>
    <row r="3992" customFormat="false" ht="12.75" hidden="false" customHeight="true" outlineLevel="0" collapsed="false">
      <c r="D3992" s="49" t="n">
        <v>47024</v>
      </c>
      <c r="E3992" s="50" t="s">
        <v>1976</v>
      </c>
      <c r="F3992" s="52" t="s">
        <v>9328</v>
      </c>
      <c r="G3992" s="52" t="s">
        <v>9329</v>
      </c>
    </row>
    <row r="3993" customFormat="false" ht="12.75" hidden="false" customHeight="true" outlineLevel="0" collapsed="false">
      <c r="D3993" s="49" t="n">
        <v>47024</v>
      </c>
      <c r="E3993" s="50" t="s">
        <v>1976</v>
      </c>
      <c r="F3993" s="52" t="s">
        <v>9330</v>
      </c>
      <c r="G3993" s="52" t="s">
        <v>9331</v>
      </c>
    </row>
    <row r="3994" customFormat="false" ht="12.75" hidden="false" customHeight="true" outlineLevel="0" collapsed="false">
      <c r="D3994" s="49" t="n">
        <v>47024</v>
      </c>
      <c r="E3994" s="50" t="s">
        <v>1976</v>
      </c>
      <c r="F3994" s="52" t="s">
        <v>9332</v>
      </c>
      <c r="G3994" s="52" t="s">
        <v>9333</v>
      </c>
    </row>
    <row r="3995" customFormat="false" ht="12.75" hidden="false" customHeight="true" outlineLevel="0" collapsed="false">
      <c r="D3995" s="49" t="n">
        <v>47024</v>
      </c>
      <c r="E3995" s="50" t="s">
        <v>1976</v>
      </c>
      <c r="F3995" s="52" t="s">
        <v>9334</v>
      </c>
      <c r="G3995" s="52" t="s">
        <v>9335</v>
      </c>
    </row>
    <row r="3996" customFormat="false" ht="12.75" hidden="false" customHeight="true" outlineLevel="0" collapsed="false">
      <c r="D3996" s="49" t="n">
        <v>47024</v>
      </c>
      <c r="E3996" s="50" t="s">
        <v>1976</v>
      </c>
      <c r="F3996" s="52" t="s">
        <v>9336</v>
      </c>
      <c r="G3996" s="52" t="s">
        <v>9337</v>
      </c>
    </row>
    <row r="3997" customFormat="false" ht="12.75" hidden="false" customHeight="true" outlineLevel="0" collapsed="false">
      <c r="D3997" s="49" t="n">
        <v>47024</v>
      </c>
      <c r="E3997" s="50" t="s">
        <v>1976</v>
      </c>
      <c r="F3997" s="52" t="s">
        <v>9338</v>
      </c>
      <c r="G3997" s="52" t="s">
        <v>9339</v>
      </c>
    </row>
    <row r="3998" customFormat="false" ht="12.75" hidden="false" customHeight="true" outlineLevel="0" collapsed="false">
      <c r="D3998" s="49" t="n">
        <v>47024</v>
      </c>
      <c r="E3998" s="50" t="s">
        <v>1976</v>
      </c>
      <c r="F3998" s="52" t="s">
        <v>9340</v>
      </c>
      <c r="G3998" s="52" t="s">
        <v>2978</v>
      </c>
    </row>
    <row r="3999" customFormat="false" ht="12.75" hidden="false" customHeight="true" outlineLevel="0" collapsed="false">
      <c r="D3999" s="49" t="n">
        <v>47024</v>
      </c>
      <c r="E3999" s="50" t="s">
        <v>1976</v>
      </c>
      <c r="F3999" s="52" t="s">
        <v>9341</v>
      </c>
      <c r="G3999" s="52" t="s">
        <v>8058</v>
      </c>
    </row>
    <row r="4000" customFormat="false" ht="12.75" hidden="false" customHeight="true" outlineLevel="0" collapsed="false">
      <c r="D4000" s="49" t="n">
        <v>47024</v>
      </c>
      <c r="E4000" s="50" t="s">
        <v>1976</v>
      </c>
      <c r="F4000" s="52" t="s">
        <v>9342</v>
      </c>
      <c r="G4000" s="52" t="s">
        <v>9343</v>
      </c>
    </row>
    <row r="4001" customFormat="false" ht="12.75" hidden="false" customHeight="true" outlineLevel="0" collapsed="false">
      <c r="D4001" s="49" t="n">
        <v>47024</v>
      </c>
      <c r="E4001" s="50" t="s">
        <v>1976</v>
      </c>
      <c r="F4001" s="52" t="s">
        <v>9344</v>
      </c>
      <c r="G4001" s="52" t="s">
        <v>9345</v>
      </c>
    </row>
    <row r="4002" customFormat="false" ht="12.75" hidden="false" customHeight="true" outlineLevel="0" collapsed="false">
      <c r="D4002" s="49" t="n">
        <v>47024</v>
      </c>
      <c r="E4002" s="50" t="s">
        <v>1976</v>
      </c>
      <c r="F4002" s="52" t="s">
        <v>9346</v>
      </c>
      <c r="G4002" s="52" t="s">
        <v>9347</v>
      </c>
    </row>
    <row r="4003" customFormat="false" ht="12.75" hidden="false" customHeight="true" outlineLevel="0" collapsed="false">
      <c r="D4003" s="49" t="n">
        <v>47024</v>
      </c>
      <c r="E4003" s="50" t="s">
        <v>1976</v>
      </c>
      <c r="F4003" s="52" t="s">
        <v>9348</v>
      </c>
      <c r="G4003" s="52" t="s">
        <v>9349</v>
      </c>
    </row>
    <row r="4004" customFormat="false" ht="12.75" hidden="false" customHeight="true" outlineLevel="0" collapsed="false">
      <c r="D4004" s="51" t="n">
        <v>50032</v>
      </c>
      <c r="E4004" s="52" t="s">
        <v>9350</v>
      </c>
      <c r="F4004" s="52" t="s">
        <v>9351</v>
      </c>
      <c r="G4004" s="52" t="s">
        <v>9352</v>
      </c>
    </row>
    <row r="4005" customFormat="false" ht="12.75" hidden="false" customHeight="true" outlineLevel="0" collapsed="false">
      <c r="D4005" s="51" t="n">
        <v>50032</v>
      </c>
      <c r="E4005" s="52" t="s">
        <v>9350</v>
      </c>
      <c r="F4005" s="52" t="s">
        <v>9353</v>
      </c>
      <c r="G4005" s="52" t="s">
        <v>9354</v>
      </c>
    </row>
    <row r="4006" customFormat="false" ht="12.75" hidden="false" customHeight="true" outlineLevel="0" collapsed="false">
      <c r="D4006" s="51" t="n">
        <v>50032</v>
      </c>
      <c r="E4006" s="52" t="s">
        <v>9350</v>
      </c>
      <c r="F4006" s="52" t="s">
        <v>9355</v>
      </c>
      <c r="G4006" s="52" t="s">
        <v>9356</v>
      </c>
    </row>
    <row r="4007" customFormat="false" ht="12.75" hidden="false" customHeight="true" outlineLevel="0" collapsed="false">
      <c r="D4007" s="51" t="n">
        <v>50032</v>
      </c>
      <c r="E4007" s="52" t="s">
        <v>9350</v>
      </c>
      <c r="F4007" s="52" t="s">
        <v>9357</v>
      </c>
      <c r="G4007" s="52" t="s">
        <v>9358</v>
      </c>
    </row>
    <row r="4008" customFormat="false" ht="12.75" hidden="false" customHeight="true" outlineLevel="0" collapsed="false">
      <c r="D4008" s="51" t="n">
        <v>50032</v>
      </c>
      <c r="E4008" s="52" t="s">
        <v>9350</v>
      </c>
      <c r="F4008" s="52" t="s">
        <v>9359</v>
      </c>
      <c r="G4008" s="52" t="s">
        <v>9360</v>
      </c>
    </row>
    <row r="4009" customFormat="false" ht="12.75" hidden="false" customHeight="true" outlineLevel="0" collapsed="false">
      <c r="D4009" s="51" t="n">
        <v>50032</v>
      </c>
      <c r="E4009" s="52" t="s">
        <v>9350</v>
      </c>
      <c r="F4009" s="52" t="s">
        <v>9361</v>
      </c>
      <c r="G4009" s="52" t="s">
        <v>9362</v>
      </c>
    </row>
    <row r="4010" customFormat="false" ht="12.75" hidden="false" customHeight="true" outlineLevel="0" collapsed="false">
      <c r="D4010" s="51" t="n">
        <v>50032</v>
      </c>
      <c r="E4010" s="52" t="s">
        <v>9350</v>
      </c>
      <c r="F4010" s="52" t="s">
        <v>9363</v>
      </c>
      <c r="G4010" s="52" t="s">
        <v>9364</v>
      </c>
    </row>
    <row r="4011" customFormat="false" ht="12.75" hidden="false" customHeight="true" outlineLevel="0" collapsed="false">
      <c r="D4011" s="51" t="n">
        <v>50032</v>
      </c>
      <c r="E4011" s="52" t="s">
        <v>9350</v>
      </c>
      <c r="F4011" s="52" t="s">
        <v>9365</v>
      </c>
      <c r="G4011" s="52" t="s">
        <v>9366</v>
      </c>
    </row>
    <row r="4012" customFormat="false" ht="12.75" hidden="false" customHeight="true" outlineLevel="0" collapsed="false">
      <c r="D4012" s="51" t="n">
        <v>50032</v>
      </c>
      <c r="E4012" s="52" t="s">
        <v>9350</v>
      </c>
      <c r="F4012" s="52" t="s">
        <v>9367</v>
      </c>
      <c r="G4012" s="52" t="s">
        <v>9368</v>
      </c>
    </row>
    <row r="4013" customFormat="false" ht="12.75" hidden="false" customHeight="true" outlineLevel="0" collapsed="false">
      <c r="D4013" s="51" t="n">
        <v>50032</v>
      </c>
      <c r="E4013" s="52" t="s">
        <v>9350</v>
      </c>
      <c r="F4013" s="52" t="s">
        <v>9369</v>
      </c>
      <c r="G4013" s="52" t="s">
        <v>9370</v>
      </c>
    </row>
    <row r="4014" customFormat="false" ht="12.75" hidden="false" customHeight="true" outlineLevel="0" collapsed="false">
      <c r="D4014" s="51" t="n">
        <v>50032</v>
      </c>
      <c r="E4014" s="52" t="s">
        <v>9350</v>
      </c>
      <c r="F4014" s="52" t="s">
        <v>9371</v>
      </c>
      <c r="G4014" s="52" t="s">
        <v>9372</v>
      </c>
    </row>
    <row r="4015" customFormat="false" ht="12.75" hidden="false" customHeight="true" outlineLevel="0" collapsed="false">
      <c r="D4015" s="51" t="n">
        <v>50032</v>
      </c>
      <c r="E4015" s="52" t="s">
        <v>9350</v>
      </c>
      <c r="F4015" s="52" t="s">
        <v>9373</v>
      </c>
      <c r="G4015" s="52" t="s">
        <v>9374</v>
      </c>
    </row>
    <row r="4016" customFormat="false" ht="12.75" hidden="false" customHeight="true" outlineLevel="0" collapsed="false">
      <c r="D4016" s="51" t="n">
        <v>50032</v>
      </c>
      <c r="E4016" s="52" t="s">
        <v>9350</v>
      </c>
      <c r="F4016" s="52" t="s">
        <v>9375</v>
      </c>
      <c r="G4016" s="52" t="s">
        <v>9376</v>
      </c>
    </row>
    <row r="4017" customFormat="false" ht="12.75" hidden="false" customHeight="true" outlineLevel="0" collapsed="false">
      <c r="D4017" s="51" t="n">
        <v>50032</v>
      </c>
      <c r="E4017" s="52" t="s">
        <v>9350</v>
      </c>
      <c r="F4017" s="52" t="s">
        <v>9377</v>
      </c>
      <c r="G4017" s="52" t="s">
        <v>9378</v>
      </c>
    </row>
    <row r="4018" customFormat="false" ht="12.75" hidden="false" customHeight="true" outlineLevel="0" collapsed="false">
      <c r="D4018" s="51" t="n">
        <v>50032</v>
      </c>
      <c r="E4018" s="52" t="s">
        <v>9350</v>
      </c>
      <c r="F4018" s="52" t="s">
        <v>9379</v>
      </c>
      <c r="G4018" s="52" t="s">
        <v>9380</v>
      </c>
    </row>
    <row r="4019" customFormat="false" ht="12.75" hidden="false" customHeight="true" outlineLevel="0" collapsed="false">
      <c r="D4019" s="51" t="n">
        <v>50032</v>
      </c>
      <c r="E4019" s="52" t="s">
        <v>9350</v>
      </c>
      <c r="F4019" s="52" t="s">
        <v>9381</v>
      </c>
      <c r="G4019" s="52" t="s">
        <v>9382</v>
      </c>
    </row>
    <row r="4020" customFormat="false" ht="12.75" hidden="false" customHeight="true" outlineLevel="0" collapsed="false">
      <c r="D4020" s="51" t="n">
        <v>50032</v>
      </c>
      <c r="E4020" s="52" t="s">
        <v>9350</v>
      </c>
      <c r="F4020" s="52" t="s">
        <v>9383</v>
      </c>
      <c r="G4020" s="52" t="s">
        <v>9384</v>
      </c>
    </row>
    <row r="4021" customFormat="false" ht="12.75" hidden="false" customHeight="true" outlineLevel="0" collapsed="false">
      <c r="D4021" s="51" t="n">
        <v>50032</v>
      </c>
      <c r="E4021" s="52" t="s">
        <v>9350</v>
      </c>
      <c r="F4021" s="52" t="s">
        <v>9385</v>
      </c>
      <c r="G4021" s="52" t="s">
        <v>1865</v>
      </c>
    </row>
    <row r="4022" customFormat="false" ht="12.75" hidden="false" customHeight="true" outlineLevel="0" collapsed="false">
      <c r="D4022" s="51" t="n">
        <v>50032</v>
      </c>
      <c r="E4022" s="52" t="s">
        <v>9350</v>
      </c>
      <c r="F4022" s="52" t="s">
        <v>9386</v>
      </c>
      <c r="G4022" s="52" t="s">
        <v>9387</v>
      </c>
    </row>
    <row r="4023" customFormat="false" ht="12.75" hidden="false" customHeight="true" outlineLevel="0" collapsed="false">
      <c r="D4023" s="51" t="n">
        <v>50032</v>
      </c>
      <c r="E4023" s="52" t="s">
        <v>9350</v>
      </c>
      <c r="F4023" s="52" t="s">
        <v>9388</v>
      </c>
      <c r="G4023" s="52" t="s">
        <v>2339</v>
      </c>
    </row>
    <row r="4024" customFormat="false" ht="12.75" hidden="false" customHeight="true" outlineLevel="0" collapsed="false">
      <c r="D4024" s="51" t="n">
        <v>50032</v>
      </c>
      <c r="E4024" s="52" t="s">
        <v>9350</v>
      </c>
      <c r="F4024" s="52" t="s">
        <v>9389</v>
      </c>
      <c r="G4024" s="52" t="s">
        <v>5723</v>
      </c>
    </row>
    <row r="4025" customFormat="false" ht="12.75" hidden="false" customHeight="true" outlineLevel="0" collapsed="false">
      <c r="D4025" s="51" t="n">
        <v>50032</v>
      </c>
      <c r="E4025" s="52" t="s">
        <v>9350</v>
      </c>
      <c r="F4025" s="52" t="s">
        <v>9390</v>
      </c>
      <c r="G4025" s="52" t="s">
        <v>9391</v>
      </c>
    </row>
    <row r="4026" customFormat="false" ht="12.75" hidden="false" customHeight="true" outlineLevel="0" collapsed="false">
      <c r="D4026" s="51" t="n">
        <v>50032</v>
      </c>
      <c r="E4026" s="52" t="s">
        <v>9350</v>
      </c>
      <c r="F4026" s="52" t="s">
        <v>9392</v>
      </c>
      <c r="G4026" s="52" t="s">
        <v>9393</v>
      </c>
    </row>
    <row r="4027" customFormat="false" ht="12.75" hidden="false" customHeight="true" outlineLevel="0" collapsed="false">
      <c r="D4027" s="51" t="n">
        <v>50032</v>
      </c>
      <c r="E4027" s="52" t="s">
        <v>9350</v>
      </c>
      <c r="F4027" s="52" t="s">
        <v>9394</v>
      </c>
      <c r="G4027" s="52" t="s">
        <v>9395</v>
      </c>
    </row>
    <row r="4028" customFormat="false" ht="12.75" hidden="false" customHeight="true" outlineLevel="0" collapsed="false">
      <c r="D4028" s="51" t="n">
        <v>50032</v>
      </c>
      <c r="E4028" s="52" t="s">
        <v>9350</v>
      </c>
      <c r="F4028" s="52" t="s">
        <v>9396</v>
      </c>
      <c r="G4028" s="52" t="s">
        <v>9397</v>
      </c>
    </row>
    <row r="4029" customFormat="false" ht="12.75" hidden="false" customHeight="true" outlineLevel="0" collapsed="false">
      <c r="D4029" s="51" t="n">
        <v>50032</v>
      </c>
      <c r="E4029" s="52" t="s">
        <v>9350</v>
      </c>
      <c r="F4029" s="52" t="s">
        <v>9398</v>
      </c>
      <c r="G4029" s="52" t="s">
        <v>9399</v>
      </c>
    </row>
    <row r="4030" customFormat="false" ht="12.75" hidden="false" customHeight="true" outlineLevel="0" collapsed="false">
      <c r="D4030" s="51" t="n">
        <v>50032</v>
      </c>
      <c r="E4030" s="52" t="s">
        <v>9350</v>
      </c>
      <c r="F4030" s="52" t="s">
        <v>9400</v>
      </c>
      <c r="G4030" s="52" t="s">
        <v>9401</v>
      </c>
    </row>
    <row r="4031" customFormat="false" ht="12.75" hidden="false" customHeight="true" outlineLevel="0" collapsed="false">
      <c r="D4031" s="51" t="n">
        <v>50032</v>
      </c>
      <c r="E4031" s="52" t="s">
        <v>9350</v>
      </c>
      <c r="F4031" s="52" t="s">
        <v>9402</v>
      </c>
      <c r="G4031" s="52" t="s">
        <v>9403</v>
      </c>
    </row>
    <row r="4032" customFormat="false" ht="12.75" hidden="false" customHeight="true" outlineLevel="0" collapsed="false">
      <c r="D4032" s="51" t="n">
        <v>50032</v>
      </c>
      <c r="E4032" s="52" t="s">
        <v>9350</v>
      </c>
      <c r="F4032" s="52" t="s">
        <v>9404</v>
      </c>
      <c r="G4032" s="52" t="s">
        <v>6657</v>
      </c>
    </row>
    <row r="4033" customFormat="false" ht="12.75" hidden="false" customHeight="true" outlineLevel="0" collapsed="false">
      <c r="D4033" s="51" t="n">
        <v>50032</v>
      </c>
      <c r="E4033" s="52" t="s">
        <v>9350</v>
      </c>
      <c r="F4033" s="52" t="s">
        <v>9405</v>
      </c>
      <c r="G4033" s="52" t="s">
        <v>9406</v>
      </c>
    </row>
    <row r="4034" customFormat="false" ht="12.75" hidden="false" customHeight="true" outlineLevel="0" collapsed="false">
      <c r="D4034" s="51" t="n">
        <v>50032</v>
      </c>
      <c r="E4034" s="52" t="s">
        <v>9350</v>
      </c>
      <c r="F4034" s="52" t="s">
        <v>9407</v>
      </c>
      <c r="G4034" s="52" t="s">
        <v>9408</v>
      </c>
    </row>
    <row r="4035" customFormat="false" ht="12.75" hidden="false" customHeight="true" outlineLevel="0" collapsed="false">
      <c r="D4035" s="51" t="n">
        <v>50032</v>
      </c>
      <c r="E4035" s="52" t="s">
        <v>9350</v>
      </c>
      <c r="F4035" s="52" t="s">
        <v>9409</v>
      </c>
      <c r="G4035" s="52" t="s">
        <v>9410</v>
      </c>
    </row>
    <row r="4036" customFormat="false" ht="12.75" hidden="false" customHeight="true" outlineLevel="0" collapsed="false">
      <c r="D4036" s="51" t="n">
        <v>50032</v>
      </c>
      <c r="E4036" s="52" t="s">
        <v>9350</v>
      </c>
      <c r="F4036" s="52" t="s">
        <v>9411</v>
      </c>
      <c r="G4036" s="52" t="s">
        <v>9412</v>
      </c>
    </row>
    <row r="4037" customFormat="false" ht="12.75" hidden="false" customHeight="true" outlineLevel="0" collapsed="false">
      <c r="D4037" s="51" t="n">
        <v>50032</v>
      </c>
      <c r="E4037" s="52" t="s">
        <v>9350</v>
      </c>
      <c r="F4037" s="52" t="s">
        <v>9413</v>
      </c>
      <c r="G4037" s="52" t="s">
        <v>9414</v>
      </c>
    </row>
    <row r="4038" customFormat="false" ht="12.75" hidden="false" customHeight="true" outlineLevel="0" collapsed="false">
      <c r="D4038" s="51" t="n">
        <v>50032</v>
      </c>
      <c r="E4038" s="52" t="s">
        <v>9350</v>
      </c>
      <c r="F4038" s="52" t="s">
        <v>9415</v>
      </c>
      <c r="G4038" s="52" t="s">
        <v>9416</v>
      </c>
    </row>
    <row r="4039" customFormat="false" ht="12.75" hidden="false" customHeight="true" outlineLevel="0" collapsed="false">
      <c r="D4039" s="51" t="n">
        <v>50032</v>
      </c>
      <c r="E4039" s="52" t="s">
        <v>9350</v>
      </c>
      <c r="F4039" s="52" t="s">
        <v>9417</v>
      </c>
      <c r="G4039" s="52" t="s">
        <v>2505</v>
      </c>
    </row>
    <row r="4040" customFormat="false" ht="12.75" hidden="false" customHeight="true" outlineLevel="0" collapsed="false">
      <c r="D4040" s="51" t="n">
        <v>50032</v>
      </c>
      <c r="E4040" s="52" t="s">
        <v>9350</v>
      </c>
      <c r="F4040" s="52" t="s">
        <v>9418</v>
      </c>
      <c r="G4040" s="52" t="s">
        <v>9419</v>
      </c>
    </row>
    <row r="4041" customFormat="false" ht="12.75" hidden="false" customHeight="true" outlineLevel="0" collapsed="false">
      <c r="D4041" s="51" t="n">
        <v>50032</v>
      </c>
      <c r="E4041" s="52" t="s">
        <v>9350</v>
      </c>
      <c r="F4041" s="52" t="s">
        <v>9420</v>
      </c>
      <c r="G4041" s="52" t="s">
        <v>2507</v>
      </c>
    </row>
    <row r="4042" customFormat="false" ht="12.75" hidden="false" customHeight="true" outlineLevel="0" collapsed="false">
      <c r="D4042" s="51" t="n">
        <v>50032</v>
      </c>
      <c r="E4042" s="52" t="s">
        <v>9350</v>
      </c>
      <c r="F4042" s="52" t="s">
        <v>9421</v>
      </c>
      <c r="G4042" s="52" t="s">
        <v>2760</v>
      </c>
    </row>
    <row r="4043" customFormat="false" ht="12.75" hidden="false" customHeight="true" outlineLevel="0" collapsed="false">
      <c r="D4043" s="51" t="n">
        <v>50032</v>
      </c>
      <c r="E4043" s="52" t="s">
        <v>9350</v>
      </c>
      <c r="F4043" s="52" t="s">
        <v>9422</v>
      </c>
      <c r="G4043" s="52" t="s">
        <v>9423</v>
      </c>
    </row>
    <row r="4044" customFormat="false" ht="12.75" hidden="false" customHeight="true" outlineLevel="0" collapsed="false">
      <c r="D4044" s="49" t="n">
        <v>48053</v>
      </c>
      <c r="E4044" s="50" t="s">
        <v>2021</v>
      </c>
      <c r="F4044" s="52" t="s">
        <v>9424</v>
      </c>
      <c r="G4044" s="52" t="s">
        <v>9425</v>
      </c>
    </row>
    <row r="4045" customFormat="false" ht="12.75" hidden="false" customHeight="true" outlineLevel="0" collapsed="false">
      <c r="D4045" s="49" t="n">
        <v>48053</v>
      </c>
      <c r="E4045" s="50" t="s">
        <v>2021</v>
      </c>
      <c r="F4045" s="52" t="s">
        <v>9426</v>
      </c>
      <c r="G4045" s="52" t="s">
        <v>9427</v>
      </c>
    </row>
    <row r="4046" customFormat="false" ht="12.75" hidden="false" customHeight="true" outlineLevel="0" collapsed="false">
      <c r="D4046" s="49" t="n">
        <v>48053</v>
      </c>
      <c r="E4046" s="50" t="s">
        <v>2021</v>
      </c>
      <c r="F4046" s="52" t="s">
        <v>9428</v>
      </c>
      <c r="G4046" s="52" t="s">
        <v>9429</v>
      </c>
    </row>
    <row r="4047" customFormat="false" ht="12.75" hidden="false" customHeight="true" outlineLevel="0" collapsed="false">
      <c r="D4047" s="49" t="n">
        <v>48053</v>
      </c>
      <c r="E4047" s="50" t="s">
        <v>2021</v>
      </c>
      <c r="F4047" s="52" t="s">
        <v>9430</v>
      </c>
      <c r="G4047" s="52" t="s">
        <v>4332</v>
      </c>
    </row>
    <row r="4048" customFormat="false" ht="12.75" hidden="false" customHeight="true" outlineLevel="0" collapsed="false">
      <c r="D4048" s="49" t="n">
        <v>48053</v>
      </c>
      <c r="E4048" s="50" t="s">
        <v>2021</v>
      </c>
      <c r="F4048" s="52" t="s">
        <v>9431</v>
      </c>
      <c r="G4048" s="52" t="s">
        <v>9432</v>
      </c>
    </row>
    <row r="4049" customFormat="false" ht="12.75" hidden="false" customHeight="true" outlineLevel="0" collapsed="false">
      <c r="D4049" s="49" t="n">
        <v>48053</v>
      </c>
      <c r="E4049" s="50" t="s">
        <v>2021</v>
      </c>
      <c r="F4049" s="52" t="s">
        <v>9433</v>
      </c>
      <c r="G4049" s="52" t="s">
        <v>5978</v>
      </c>
    </row>
    <row r="4050" customFormat="false" ht="12.75" hidden="false" customHeight="true" outlineLevel="0" collapsed="false">
      <c r="D4050" s="49" t="n">
        <v>48053</v>
      </c>
      <c r="E4050" s="50" t="s">
        <v>2021</v>
      </c>
      <c r="F4050" s="52" t="s">
        <v>9434</v>
      </c>
      <c r="G4050" s="52" t="s">
        <v>9435</v>
      </c>
    </row>
    <row r="4051" customFormat="false" ht="12.75" hidden="false" customHeight="true" outlineLevel="0" collapsed="false">
      <c r="D4051" s="49" t="n">
        <v>48053</v>
      </c>
      <c r="E4051" s="50" t="s">
        <v>2021</v>
      </c>
      <c r="F4051" s="52" t="s">
        <v>9436</v>
      </c>
      <c r="G4051" s="52" t="s">
        <v>9437</v>
      </c>
    </row>
    <row r="4052" customFormat="false" ht="12.75" hidden="false" customHeight="true" outlineLevel="0" collapsed="false">
      <c r="D4052" s="49" t="n">
        <v>48053</v>
      </c>
      <c r="E4052" s="50" t="s">
        <v>2021</v>
      </c>
      <c r="F4052" s="52" t="s">
        <v>9438</v>
      </c>
      <c r="G4052" s="52" t="s">
        <v>9439</v>
      </c>
    </row>
    <row r="4053" customFormat="false" ht="12.75" hidden="false" customHeight="true" outlineLevel="0" collapsed="false">
      <c r="D4053" s="49" t="n">
        <v>48053</v>
      </c>
      <c r="E4053" s="50" t="s">
        <v>2021</v>
      </c>
      <c r="F4053" s="52" t="s">
        <v>9440</v>
      </c>
      <c r="G4053" s="52" t="s">
        <v>9441</v>
      </c>
    </row>
    <row r="4054" customFormat="false" ht="12.75" hidden="false" customHeight="true" outlineLevel="0" collapsed="false">
      <c r="D4054" s="49" t="n">
        <v>48053</v>
      </c>
      <c r="E4054" s="50" t="s">
        <v>2021</v>
      </c>
      <c r="F4054" s="52" t="s">
        <v>9442</v>
      </c>
      <c r="G4054" s="52" t="s">
        <v>9443</v>
      </c>
    </row>
    <row r="4055" customFormat="false" ht="12.75" hidden="false" customHeight="true" outlineLevel="0" collapsed="false">
      <c r="D4055" s="49" t="n">
        <v>48053</v>
      </c>
      <c r="E4055" s="50" t="s">
        <v>2021</v>
      </c>
      <c r="F4055" s="52" t="s">
        <v>9444</v>
      </c>
      <c r="G4055" s="52" t="s">
        <v>9445</v>
      </c>
    </row>
    <row r="4056" customFormat="false" ht="12.75" hidden="false" customHeight="true" outlineLevel="0" collapsed="false">
      <c r="D4056" s="51" t="n">
        <v>52030</v>
      </c>
      <c r="E4056" s="52" t="s">
        <v>9446</v>
      </c>
      <c r="F4056" s="52" t="s">
        <v>9447</v>
      </c>
      <c r="G4056" s="52" t="s">
        <v>9448</v>
      </c>
    </row>
    <row r="4057" customFormat="false" ht="12.75" hidden="false" customHeight="true" outlineLevel="0" collapsed="false">
      <c r="D4057" s="51" t="n">
        <v>52030</v>
      </c>
      <c r="E4057" s="52" t="s">
        <v>9446</v>
      </c>
      <c r="F4057" s="52" t="s">
        <v>9449</v>
      </c>
      <c r="G4057" s="52" t="s">
        <v>9450</v>
      </c>
    </row>
    <row r="4058" customFormat="false" ht="12.75" hidden="false" customHeight="true" outlineLevel="0" collapsed="false">
      <c r="D4058" s="51" t="n">
        <v>52030</v>
      </c>
      <c r="E4058" s="52" t="s">
        <v>9446</v>
      </c>
      <c r="F4058" s="52" t="s">
        <v>9451</v>
      </c>
      <c r="G4058" s="52" t="s">
        <v>9452</v>
      </c>
    </row>
    <row r="4059" customFormat="false" ht="12.75" hidden="false" customHeight="true" outlineLevel="0" collapsed="false">
      <c r="D4059" s="51" t="n">
        <v>52030</v>
      </c>
      <c r="E4059" s="52" t="s">
        <v>9446</v>
      </c>
      <c r="F4059" s="52" t="s">
        <v>9453</v>
      </c>
      <c r="G4059" s="52" t="s">
        <v>9454</v>
      </c>
    </row>
    <row r="4060" customFormat="false" ht="12.75" hidden="false" customHeight="true" outlineLevel="0" collapsed="false">
      <c r="D4060" s="51" t="n">
        <v>52030</v>
      </c>
      <c r="E4060" s="52" t="s">
        <v>9446</v>
      </c>
      <c r="F4060" s="52" t="s">
        <v>9455</v>
      </c>
      <c r="G4060" s="52" t="s">
        <v>9456</v>
      </c>
    </row>
    <row r="4061" customFormat="false" ht="12.75" hidden="false" customHeight="true" outlineLevel="0" collapsed="false">
      <c r="D4061" s="51" t="n">
        <v>46027</v>
      </c>
      <c r="E4061" s="52" t="s">
        <v>9457</v>
      </c>
      <c r="F4061" s="52" t="s">
        <v>9458</v>
      </c>
      <c r="G4061" s="52" t="s">
        <v>9459</v>
      </c>
    </row>
    <row r="4062" customFormat="false" ht="12.75" hidden="false" customHeight="true" outlineLevel="0" collapsed="false">
      <c r="D4062" s="51" t="n">
        <v>46027</v>
      </c>
      <c r="E4062" s="52" t="s">
        <v>9457</v>
      </c>
      <c r="F4062" s="52" t="s">
        <v>9460</v>
      </c>
      <c r="G4062" s="52" t="s">
        <v>9461</v>
      </c>
    </row>
    <row r="4063" customFormat="false" ht="12.75" hidden="false" customHeight="true" outlineLevel="0" collapsed="false">
      <c r="D4063" s="51" t="n">
        <v>46027</v>
      </c>
      <c r="E4063" s="52" t="s">
        <v>9457</v>
      </c>
      <c r="F4063" s="52" t="s">
        <v>9462</v>
      </c>
      <c r="G4063" s="52" t="s">
        <v>9463</v>
      </c>
    </row>
    <row r="4064" customFormat="false" ht="12.75" hidden="false" customHeight="true" outlineLevel="0" collapsed="false">
      <c r="D4064" s="51" t="n">
        <v>46027</v>
      </c>
      <c r="E4064" s="52" t="s">
        <v>9457</v>
      </c>
      <c r="F4064" s="52" t="s">
        <v>9464</v>
      </c>
      <c r="G4064" s="52" t="s">
        <v>9465</v>
      </c>
    </row>
    <row r="4065" customFormat="false" ht="12.75" hidden="false" customHeight="true" outlineLevel="0" collapsed="false">
      <c r="D4065" s="51" t="n">
        <v>46027</v>
      </c>
      <c r="E4065" s="52" t="s">
        <v>9457</v>
      </c>
      <c r="F4065" s="52" t="s">
        <v>9466</v>
      </c>
      <c r="G4065" s="52" t="s">
        <v>9467</v>
      </c>
    </row>
    <row r="4066" customFormat="false" ht="12.75" hidden="false" customHeight="true" outlineLevel="0" collapsed="false">
      <c r="D4066" s="51" t="n">
        <v>46027</v>
      </c>
      <c r="E4066" s="52" t="s">
        <v>9457</v>
      </c>
      <c r="F4066" s="52" t="s">
        <v>9468</v>
      </c>
      <c r="G4066" s="52" t="s">
        <v>9469</v>
      </c>
    </row>
    <row r="4067" customFormat="false" ht="12.75" hidden="false" customHeight="true" outlineLevel="0" collapsed="false">
      <c r="D4067" s="51" t="n">
        <v>46027</v>
      </c>
      <c r="E4067" s="52" t="s">
        <v>9457</v>
      </c>
      <c r="F4067" s="52" t="s">
        <v>9470</v>
      </c>
      <c r="G4067" s="52" t="s">
        <v>9471</v>
      </c>
    </row>
    <row r="4068" customFormat="false" ht="12.75" hidden="false" customHeight="true" outlineLevel="0" collapsed="false">
      <c r="D4068" s="51" t="n">
        <v>46027</v>
      </c>
      <c r="E4068" s="52" t="s">
        <v>9457</v>
      </c>
      <c r="F4068" s="52" t="s">
        <v>9472</v>
      </c>
      <c r="G4068" s="52" t="s">
        <v>2507</v>
      </c>
    </row>
    <row r="4069" customFormat="false" ht="12.75" hidden="false" customHeight="true" outlineLevel="0" collapsed="false">
      <c r="D4069" s="51" t="n">
        <v>46027</v>
      </c>
      <c r="E4069" s="52" t="s">
        <v>9457</v>
      </c>
      <c r="F4069" s="52" t="s">
        <v>9473</v>
      </c>
      <c r="G4069" s="52" t="s">
        <v>9474</v>
      </c>
    </row>
    <row r="4070" customFormat="false" ht="12.75" hidden="false" customHeight="true" outlineLevel="0" collapsed="false">
      <c r="D4070" s="51" t="n">
        <v>46027</v>
      </c>
      <c r="E4070" s="52" t="s">
        <v>9457</v>
      </c>
      <c r="F4070" s="52" t="s">
        <v>9475</v>
      </c>
      <c r="G4070" s="52" t="s">
        <v>9476</v>
      </c>
    </row>
    <row r="4071" customFormat="false" ht="12.75" hidden="false" customHeight="true" outlineLevel="0" collapsed="false">
      <c r="D4071" s="51" t="n">
        <v>46027</v>
      </c>
      <c r="E4071" s="52" t="s">
        <v>9457</v>
      </c>
      <c r="F4071" s="52" t="s">
        <v>9477</v>
      </c>
      <c r="G4071" s="52" t="s">
        <v>9478</v>
      </c>
    </row>
    <row r="4072" customFormat="false" ht="12.75" hidden="false" customHeight="true" outlineLevel="0" collapsed="false">
      <c r="D4072" s="51" t="n">
        <v>46027</v>
      </c>
      <c r="E4072" s="52" t="s">
        <v>9457</v>
      </c>
      <c r="F4072" s="52" t="s">
        <v>9479</v>
      </c>
      <c r="G4072" s="52" t="s">
        <v>9480</v>
      </c>
    </row>
    <row r="4073" customFormat="false" ht="12.75" hidden="false" customHeight="true" outlineLevel="0" collapsed="false">
      <c r="D4073" s="51" t="n">
        <v>49018</v>
      </c>
      <c r="E4073" s="52" t="s">
        <v>9481</v>
      </c>
      <c r="F4073" s="52" t="s">
        <v>9482</v>
      </c>
      <c r="G4073" s="52" t="s">
        <v>9483</v>
      </c>
    </row>
    <row r="4074" customFormat="false" ht="12.75" hidden="false" customHeight="true" outlineLevel="0" collapsed="false">
      <c r="D4074" s="51" t="n">
        <v>49018</v>
      </c>
      <c r="E4074" s="52" t="s">
        <v>9481</v>
      </c>
      <c r="F4074" s="52" t="s">
        <v>9484</v>
      </c>
      <c r="G4074" s="52" t="s">
        <v>3609</v>
      </c>
    </row>
    <row r="4075" customFormat="false" ht="12.75" hidden="false" customHeight="true" outlineLevel="0" collapsed="false">
      <c r="D4075" s="51" t="n">
        <v>49018</v>
      </c>
      <c r="E4075" s="52" t="s">
        <v>9481</v>
      </c>
      <c r="F4075" s="52" t="s">
        <v>9485</v>
      </c>
      <c r="G4075" s="52" t="s">
        <v>9486</v>
      </c>
    </row>
    <row r="4076" customFormat="false" ht="12.75" hidden="false" customHeight="true" outlineLevel="0" collapsed="false">
      <c r="D4076" s="51" t="n">
        <v>49018</v>
      </c>
      <c r="E4076" s="52" t="s">
        <v>9481</v>
      </c>
      <c r="F4076" s="52" t="s">
        <v>9487</v>
      </c>
      <c r="G4076" s="52" t="s">
        <v>9488</v>
      </c>
    </row>
    <row r="4077" customFormat="false" ht="12.75" hidden="false" customHeight="true" outlineLevel="0" collapsed="false">
      <c r="D4077" s="51" t="n">
        <v>49018</v>
      </c>
      <c r="E4077" s="52" t="s">
        <v>9481</v>
      </c>
      <c r="F4077" s="52" t="s">
        <v>9489</v>
      </c>
      <c r="G4077" s="52" t="s">
        <v>9490</v>
      </c>
    </row>
    <row r="4078" customFormat="false" ht="12.75" hidden="false" customHeight="true" outlineLevel="0" collapsed="false">
      <c r="D4078" s="51" t="n">
        <v>49018</v>
      </c>
      <c r="E4078" s="52" t="s">
        <v>9481</v>
      </c>
      <c r="F4078" s="52" t="s">
        <v>9491</v>
      </c>
      <c r="G4078" s="52" t="s">
        <v>9492</v>
      </c>
    </row>
    <row r="4079" customFormat="false" ht="12.75" hidden="false" customHeight="true" outlineLevel="0" collapsed="false">
      <c r="D4079" s="51" t="n">
        <v>49018</v>
      </c>
      <c r="E4079" s="52" t="s">
        <v>9481</v>
      </c>
      <c r="F4079" s="52" t="s">
        <v>9493</v>
      </c>
      <c r="G4079" s="52" t="s">
        <v>1819</v>
      </c>
    </row>
    <row r="4080" customFormat="false" ht="12.75" hidden="false" customHeight="true" outlineLevel="0" collapsed="false">
      <c r="D4080" s="51" t="n">
        <v>49018</v>
      </c>
      <c r="E4080" s="52" t="s">
        <v>9481</v>
      </c>
      <c r="F4080" s="52" t="s">
        <v>9494</v>
      </c>
      <c r="G4080" s="52" t="s">
        <v>9495</v>
      </c>
    </row>
    <row r="4081" customFormat="false" ht="12.75" hidden="false" customHeight="true" outlineLevel="0" collapsed="false">
      <c r="D4081" s="51" t="n">
        <v>49018</v>
      </c>
      <c r="E4081" s="52" t="s">
        <v>9481</v>
      </c>
      <c r="F4081" s="52" t="s">
        <v>9496</v>
      </c>
      <c r="G4081" s="52" t="s">
        <v>9497</v>
      </c>
    </row>
    <row r="4082" customFormat="false" ht="12.75" hidden="false" customHeight="true" outlineLevel="0" collapsed="false">
      <c r="D4082" s="51" t="n">
        <v>49018</v>
      </c>
      <c r="E4082" s="52" t="s">
        <v>9481</v>
      </c>
      <c r="F4082" s="52" t="s">
        <v>9498</v>
      </c>
      <c r="G4082" s="52" t="s">
        <v>9499</v>
      </c>
    </row>
    <row r="4083" customFormat="false" ht="12.75" hidden="false" customHeight="true" outlineLevel="0" collapsed="false">
      <c r="D4083" s="51" t="n">
        <v>51034</v>
      </c>
      <c r="E4083" s="52" t="s">
        <v>9500</v>
      </c>
      <c r="F4083" s="52" t="s">
        <v>9501</v>
      </c>
      <c r="G4083" s="52" t="s">
        <v>9502</v>
      </c>
    </row>
    <row r="4084" customFormat="false" ht="12.75" hidden="false" customHeight="true" outlineLevel="0" collapsed="false">
      <c r="D4084" s="51" t="n">
        <v>51034</v>
      </c>
      <c r="E4084" s="52" t="s">
        <v>9500</v>
      </c>
      <c r="F4084" s="52" t="s">
        <v>9503</v>
      </c>
      <c r="G4084" s="52" t="s">
        <v>9504</v>
      </c>
    </row>
    <row r="4085" customFormat="false" ht="12.75" hidden="false" customHeight="true" outlineLevel="0" collapsed="false">
      <c r="D4085" s="51" t="n">
        <v>51034</v>
      </c>
      <c r="E4085" s="52" t="s">
        <v>9500</v>
      </c>
      <c r="F4085" s="52" t="s">
        <v>9505</v>
      </c>
      <c r="G4085" s="52" t="s">
        <v>9506</v>
      </c>
    </row>
    <row r="4086" customFormat="false" ht="12.75" hidden="false" customHeight="true" outlineLevel="0" collapsed="false">
      <c r="D4086" s="51" t="n">
        <v>51034</v>
      </c>
      <c r="E4086" s="52" t="s">
        <v>9500</v>
      </c>
      <c r="F4086" s="52" t="s">
        <v>9507</v>
      </c>
      <c r="G4086" s="52" t="s">
        <v>3059</v>
      </c>
    </row>
    <row r="4087" customFormat="false" ht="12.75" hidden="false" customHeight="true" outlineLevel="0" collapsed="false">
      <c r="D4087" s="51" t="n">
        <v>51034</v>
      </c>
      <c r="E4087" s="52" t="s">
        <v>9500</v>
      </c>
      <c r="F4087" s="52" t="s">
        <v>9508</v>
      </c>
      <c r="G4087" s="52" t="s">
        <v>9509</v>
      </c>
    </row>
    <row r="4088" customFormat="false" ht="12.75" hidden="false" customHeight="true" outlineLevel="0" collapsed="false">
      <c r="D4088" s="51" t="n">
        <v>51034</v>
      </c>
      <c r="E4088" s="52" t="s">
        <v>9500</v>
      </c>
      <c r="F4088" s="52" t="s">
        <v>9510</v>
      </c>
      <c r="G4088" s="52" t="s">
        <v>9511</v>
      </c>
    </row>
    <row r="4089" customFormat="false" ht="12.75" hidden="false" customHeight="true" outlineLevel="0" collapsed="false">
      <c r="D4089" s="51" t="n">
        <v>51034</v>
      </c>
      <c r="E4089" s="52" t="s">
        <v>9500</v>
      </c>
      <c r="F4089" s="52" t="s">
        <v>9512</v>
      </c>
      <c r="G4089" s="52" t="s">
        <v>2546</v>
      </c>
    </row>
    <row r="4090" customFormat="false" ht="12.75" hidden="false" customHeight="true" outlineLevel="0" collapsed="false">
      <c r="D4090" s="51" t="n">
        <v>51034</v>
      </c>
      <c r="E4090" s="52" t="s">
        <v>9500</v>
      </c>
      <c r="F4090" s="52" t="s">
        <v>9513</v>
      </c>
      <c r="G4090" s="52" t="s">
        <v>3008</v>
      </c>
    </row>
    <row r="4091" customFormat="false" ht="12.75" hidden="false" customHeight="true" outlineLevel="0" collapsed="false">
      <c r="D4091" s="51" t="n">
        <v>51034</v>
      </c>
      <c r="E4091" s="52" t="s">
        <v>9500</v>
      </c>
      <c r="F4091" s="52" t="s">
        <v>9514</v>
      </c>
      <c r="G4091" s="52" t="s">
        <v>6983</v>
      </c>
    </row>
    <row r="4092" customFormat="false" ht="12.75" hidden="false" customHeight="true" outlineLevel="0" collapsed="false">
      <c r="D4092" s="51" t="n">
        <v>51034</v>
      </c>
      <c r="E4092" s="52" t="s">
        <v>9500</v>
      </c>
      <c r="F4092" s="52" t="s">
        <v>9515</v>
      </c>
      <c r="G4092" s="52" t="s">
        <v>9516</v>
      </c>
    </row>
    <row r="4093" customFormat="false" ht="12.75" hidden="false" customHeight="true" outlineLevel="0" collapsed="false">
      <c r="D4093" s="51" t="n">
        <v>51034</v>
      </c>
      <c r="E4093" s="52" t="s">
        <v>9500</v>
      </c>
      <c r="F4093" s="52" t="s">
        <v>9517</v>
      </c>
      <c r="G4093" s="52" t="s">
        <v>9518</v>
      </c>
    </row>
    <row r="4094" customFormat="false" ht="12.75" hidden="false" customHeight="true" outlineLevel="0" collapsed="false">
      <c r="D4094" s="51" t="n">
        <v>51034</v>
      </c>
      <c r="E4094" s="52" t="s">
        <v>9500</v>
      </c>
      <c r="F4094" s="52" t="s">
        <v>9519</v>
      </c>
      <c r="G4094" s="52" t="s">
        <v>9520</v>
      </c>
    </row>
    <row r="4095" customFormat="false" ht="12.75" hidden="false" customHeight="true" outlineLevel="0" collapsed="false">
      <c r="D4095" s="51" t="n">
        <v>51034</v>
      </c>
      <c r="E4095" s="52" t="s">
        <v>9500</v>
      </c>
      <c r="F4095" s="52" t="s">
        <v>9521</v>
      </c>
      <c r="G4095" s="52" t="s">
        <v>9522</v>
      </c>
    </row>
    <row r="4096" customFormat="false" ht="12.75" hidden="false" customHeight="true" outlineLevel="0" collapsed="false">
      <c r="D4096" s="51" t="n">
        <v>51034</v>
      </c>
      <c r="E4096" s="52" t="s">
        <v>9500</v>
      </c>
      <c r="F4096" s="52" t="s">
        <v>9523</v>
      </c>
      <c r="G4096" s="52" t="s">
        <v>9524</v>
      </c>
    </row>
    <row r="4097" customFormat="false" ht="12.75" hidden="false" customHeight="true" outlineLevel="0" collapsed="false">
      <c r="D4097" s="51" t="n">
        <v>51034</v>
      </c>
      <c r="E4097" s="52" t="s">
        <v>9500</v>
      </c>
      <c r="F4097" s="52" t="s">
        <v>9525</v>
      </c>
      <c r="G4097" s="52" t="s">
        <v>9526</v>
      </c>
    </row>
    <row r="4098" customFormat="false" ht="12.75" hidden="false" customHeight="true" outlineLevel="0" collapsed="false">
      <c r="D4098" s="51" t="n">
        <v>51034</v>
      </c>
      <c r="E4098" s="52" t="s">
        <v>9500</v>
      </c>
      <c r="F4098" s="52" t="s">
        <v>9527</v>
      </c>
      <c r="G4098" s="52" t="s">
        <v>3018</v>
      </c>
    </row>
    <row r="4099" customFormat="false" ht="12.75" hidden="false" customHeight="true" outlineLevel="0" collapsed="false">
      <c r="D4099" s="51" t="n">
        <v>51034</v>
      </c>
      <c r="E4099" s="52" t="s">
        <v>9500</v>
      </c>
      <c r="F4099" s="52" t="s">
        <v>9528</v>
      </c>
      <c r="G4099" s="52" t="s">
        <v>9529</v>
      </c>
    </row>
    <row r="4100" customFormat="false" ht="12.75" hidden="false" customHeight="true" outlineLevel="0" collapsed="false">
      <c r="D4100" s="51" t="n">
        <v>50033</v>
      </c>
      <c r="E4100" s="52" t="s">
        <v>9530</v>
      </c>
      <c r="F4100" s="52" t="s">
        <v>9531</v>
      </c>
      <c r="G4100" s="52" t="s">
        <v>9532</v>
      </c>
    </row>
    <row r="4101" customFormat="false" ht="12.75" hidden="false" customHeight="true" outlineLevel="0" collapsed="false">
      <c r="D4101" s="51" t="n">
        <v>50033</v>
      </c>
      <c r="E4101" s="52" t="s">
        <v>9530</v>
      </c>
      <c r="F4101" s="52" t="s">
        <v>9533</v>
      </c>
      <c r="G4101" s="52" t="s">
        <v>9534</v>
      </c>
    </row>
    <row r="4102" customFormat="false" ht="12.75" hidden="false" customHeight="true" outlineLevel="0" collapsed="false">
      <c r="D4102" s="51" t="n">
        <v>50033</v>
      </c>
      <c r="E4102" s="52" t="s">
        <v>9530</v>
      </c>
      <c r="F4102" s="52" t="s">
        <v>9535</v>
      </c>
      <c r="G4102" s="52" t="s">
        <v>3259</v>
      </c>
    </row>
    <row r="4103" customFormat="false" ht="12.75" hidden="false" customHeight="true" outlineLevel="0" collapsed="false">
      <c r="D4103" s="51" t="n">
        <v>50033</v>
      </c>
      <c r="E4103" s="52" t="s">
        <v>9530</v>
      </c>
      <c r="F4103" s="52" t="s">
        <v>9536</v>
      </c>
      <c r="G4103" s="52" t="s">
        <v>9537</v>
      </c>
    </row>
    <row r="4104" customFormat="false" ht="12.75" hidden="false" customHeight="true" outlineLevel="0" collapsed="false">
      <c r="D4104" s="51" t="n">
        <v>50033</v>
      </c>
      <c r="E4104" s="52" t="s">
        <v>9530</v>
      </c>
      <c r="F4104" s="52" t="s">
        <v>9538</v>
      </c>
      <c r="G4104" s="52" t="s">
        <v>9087</v>
      </c>
    </row>
    <row r="4105" customFormat="false" ht="12.75" hidden="false" customHeight="true" outlineLevel="0" collapsed="false">
      <c r="D4105" s="51" t="n">
        <v>50033</v>
      </c>
      <c r="E4105" s="52" t="s">
        <v>9530</v>
      </c>
      <c r="F4105" s="52" t="s">
        <v>9539</v>
      </c>
      <c r="G4105" s="52" t="s">
        <v>7805</v>
      </c>
    </row>
    <row r="4106" customFormat="false" ht="12.75" hidden="false" customHeight="true" outlineLevel="0" collapsed="false">
      <c r="D4106" s="51" t="n">
        <v>50033</v>
      </c>
      <c r="E4106" s="52" t="s">
        <v>9530</v>
      </c>
      <c r="F4106" s="52" t="s">
        <v>9540</v>
      </c>
      <c r="G4106" s="52" t="s">
        <v>9541</v>
      </c>
    </row>
    <row r="4107" customFormat="false" ht="12.75" hidden="false" customHeight="true" outlineLevel="0" collapsed="false">
      <c r="D4107" s="51" t="n">
        <v>50033</v>
      </c>
      <c r="E4107" s="52" t="s">
        <v>9530</v>
      </c>
      <c r="F4107" s="52" t="s">
        <v>9542</v>
      </c>
      <c r="G4107" s="52" t="s">
        <v>9543</v>
      </c>
    </row>
    <row r="4108" customFormat="false" ht="12.75" hidden="false" customHeight="true" outlineLevel="0" collapsed="false">
      <c r="D4108" s="51" t="n">
        <v>50033</v>
      </c>
      <c r="E4108" s="52" t="s">
        <v>9530</v>
      </c>
      <c r="F4108" s="52" t="s">
        <v>9544</v>
      </c>
      <c r="G4108" s="52" t="s">
        <v>9545</v>
      </c>
    </row>
    <row r="4109" customFormat="false" ht="12.75" hidden="false" customHeight="true" outlineLevel="0" collapsed="false">
      <c r="D4109" s="51" t="n">
        <v>50033</v>
      </c>
      <c r="E4109" s="52" t="s">
        <v>9530</v>
      </c>
      <c r="F4109" s="52" t="s">
        <v>9546</v>
      </c>
      <c r="G4109" s="52" t="s">
        <v>3678</v>
      </c>
    </row>
    <row r="4110" customFormat="false" ht="12.75" hidden="false" customHeight="true" outlineLevel="0" collapsed="false">
      <c r="D4110" s="51" t="n">
        <v>50033</v>
      </c>
      <c r="E4110" s="52" t="s">
        <v>9530</v>
      </c>
      <c r="F4110" s="52" t="s">
        <v>9547</v>
      </c>
      <c r="G4110" s="52" t="s">
        <v>9548</v>
      </c>
    </row>
    <row r="4111" customFormat="false" ht="12.75" hidden="false" customHeight="true" outlineLevel="0" collapsed="false">
      <c r="D4111" s="51" t="n">
        <v>53022</v>
      </c>
      <c r="E4111" s="52" t="s">
        <v>9549</v>
      </c>
      <c r="F4111" s="52" t="s">
        <v>9550</v>
      </c>
      <c r="G4111" s="52" t="s">
        <v>9551</v>
      </c>
    </row>
    <row r="4112" customFormat="false" ht="12.75" hidden="false" customHeight="true" outlineLevel="0" collapsed="false">
      <c r="D4112" s="51" t="n">
        <v>53022</v>
      </c>
      <c r="E4112" s="52" t="s">
        <v>9549</v>
      </c>
      <c r="F4112" s="52" t="s">
        <v>9552</v>
      </c>
      <c r="G4112" s="52" t="s">
        <v>9553</v>
      </c>
    </row>
    <row r="4113" customFormat="false" ht="12.75" hidden="false" customHeight="true" outlineLevel="0" collapsed="false">
      <c r="D4113" s="51" t="n">
        <v>53022</v>
      </c>
      <c r="E4113" s="52" t="s">
        <v>9549</v>
      </c>
      <c r="F4113" s="52" t="s">
        <v>9554</v>
      </c>
      <c r="G4113" s="52" t="s">
        <v>9555</v>
      </c>
    </row>
    <row r="4114" customFormat="false" ht="12.75" hidden="false" customHeight="true" outlineLevel="0" collapsed="false">
      <c r="D4114" s="51" t="n">
        <v>53022</v>
      </c>
      <c r="E4114" s="52" t="s">
        <v>9549</v>
      </c>
      <c r="F4114" s="52" t="s">
        <v>9556</v>
      </c>
      <c r="G4114" s="52" t="s">
        <v>9557</v>
      </c>
    </row>
    <row r="4115" customFormat="false" ht="12.75" hidden="false" customHeight="true" outlineLevel="0" collapsed="false">
      <c r="D4115" s="51" t="n">
        <v>53022</v>
      </c>
      <c r="E4115" s="52" t="s">
        <v>9549</v>
      </c>
      <c r="F4115" s="52" t="s">
        <v>9558</v>
      </c>
      <c r="G4115" s="52" t="s">
        <v>9526</v>
      </c>
    </row>
    <row r="4116" customFormat="false" ht="12.75" hidden="false" customHeight="true" outlineLevel="0" collapsed="false">
      <c r="D4116" s="51" t="n">
        <v>53022</v>
      </c>
      <c r="E4116" s="52" t="s">
        <v>9549</v>
      </c>
      <c r="F4116" s="52" t="s">
        <v>9559</v>
      </c>
      <c r="G4116" s="52" t="s">
        <v>2674</v>
      </c>
    </row>
    <row r="4117" customFormat="false" ht="12.75" hidden="false" customHeight="true" outlineLevel="0" collapsed="false">
      <c r="D4117" s="51" t="n">
        <v>50034</v>
      </c>
      <c r="E4117" s="52" t="s">
        <v>9560</v>
      </c>
      <c r="F4117" s="52" t="s">
        <v>9561</v>
      </c>
      <c r="G4117" s="52" t="s">
        <v>9562</v>
      </c>
    </row>
    <row r="4118" customFormat="false" ht="12.75" hidden="false" customHeight="true" outlineLevel="0" collapsed="false">
      <c r="D4118" s="51" t="n">
        <v>50034</v>
      </c>
      <c r="E4118" s="52" t="s">
        <v>9560</v>
      </c>
      <c r="F4118" s="52" t="s">
        <v>9563</v>
      </c>
      <c r="G4118" s="52" t="s">
        <v>9564</v>
      </c>
    </row>
    <row r="4119" customFormat="false" ht="12.75" hidden="false" customHeight="true" outlineLevel="0" collapsed="false">
      <c r="D4119" s="51" t="n">
        <v>50034</v>
      </c>
      <c r="E4119" s="52" t="s">
        <v>9560</v>
      </c>
      <c r="F4119" s="52" t="s">
        <v>9565</v>
      </c>
      <c r="G4119" s="52" t="s">
        <v>2216</v>
      </c>
    </row>
    <row r="4120" customFormat="false" ht="12.75" hidden="false" customHeight="true" outlineLevel="0" collapsed="false">
      <c r="D4120" s="51" t="n">
        <v>50034</v>
      </c>
      <c r="E4120" s="52" t="s">
        <v>9560</v>
      </c>
      <c r="F4120" s="52" t="s">
        <v>9566</v>
      </c>
      <c r="G4120" s="52" t="s">
        <v>9567</v>
      </c>
    </row>
    <row r="4121" customFormat="false" ht="12.75" hidden="false" customHeight="true" outlineLevel="0" collapsed="false">
      <c r="D4121" s="51" t="n">
        <v>50034</v>
      </c>
      <c r="E4121" s="52" t="s">
        <v>9560</v>
      </c>
      <c r="F4121" s="52" t="s">
        <v>9568</v>
      </c>
      <c r="G4121" s="52" t="s">
        <v>9569</v>
      </c>
    </row>
    <row r="4122" customFormat="false" ht="12.75" hidden="false" customHeight="true" outlineLevel="0" collapsed="false">
      <c r="D4122" s="51" t="n">
        <v>50034</v>
      </c>
      <c r="E4122" s="52" t="s">
        <v>9560</v>
      </c>
      <c r="F4122" s="52" t="s">
        <v>9570</v>
      </c>
      <c r="G4122" s="52" t="s">
        <v>5324</v>
      </c>
    </row>
    <row r="4123" customFormat="false" ht="12.75" hidden="false" customHeight="true" outlineLevel="0" collapsed="false">
      <c r="D4123" s="51" t="n">
        <v>50035</v>
      </c>
      <c r="E4123" s="52" t="s">
        <v>9571</v>
      </c>
      <c r="F4123" s="52" t="s">
        <v>9572</v>
      </c>
      <c r="G4123" s="52" t="s">
        <v>9573</v>
      </c>
    </row>
    <row r="4124" customFormat="false" ht="12.75" hidden="false" customHeight="true" outlineLevel="0" collapsed="false">
      <c r="D4124" s="51" t="n">
        <v>50035</v>
      </c>
      <c r="E4124" s="52" t="s">
        <v>9571</v>
      </c>
      <c r="F4124" s="52" t="s">
        <v>9574</v>
      </c>
      <c r="G4124" s="52" t="s">
        <v>3445</v>
      </c>
    </row>
    <row r="4125" customFormat="false" ht="12.75" hidden="false" customHeight="true" outlineLevel="0" collapsed="false">
      <c r="D4125" s="51" t="n">
        <v>50035</v>
      </c>
      <c r="E4125" s="52" t="s">
        <v>9571</v>
      </c>
      <c r="F4125" s="52" t="s">
        <v>9575</v>
      </c>
      <c r="G4125" s="52" t="s">
        <v>9576</v>
      </c>
    </row>
    <row r="4126" customFormat="false" ht="12.75" hidden="false" customHeight="true" outlineLevel="0" collapsed="false">
      <c r="D4126" s="51" t="n">
        <v>50035</v>
      </c>
      <c r="E4126" s="52" t="s">
        <v>9571</v>
      </c>
      <c r="F4126" s="52" t="s">
        <v>9577</v>
      </c>
      <c r="G4126" s="52" t="s">
        <v>9578</v>
      </c>
    </row>
    <row r="4127" customFormat="false" ht="12.75" hidden="false" customHeight="true" outlineLevel="0" collapsed="false">
      <c r="D4127" s="51" t="n">
        <v>50035</v>
      </c>
      <c r="E4127" s="52" t="s">
        <v>9571</v>
      </c>
      <c r="F4127" s="52" t="s">
        <v>9579</v>
      </c>
      <c r="G4127" s="52" t="s">
        <v>9580</v>
      </c>
    </row>
    <row r="4128" customFormat="false" ht="12.75" hidden="false" customHeight="true" outlineLevel="0" collapsed="false">
      <c r="D4128" s="51" t="n">
        <v>50035</v>
      </c>
      <c r="E4128" s="52" t="s">
        <v>9571</v>
      </c>
      <c r="F4128" s="52" t="s">
        <v>9581</v>
      </c>
      <c r="G4128" s="52" t="s">
        <v>9582</v>
      </c>
    </row>
    <row r="4129" customFormat="false" ht="12.75" hidden="false" customHeight="true" outlineLevel="0" collapsed="false">
      <c r="D4129" s="51" t="n">
        <v>50035</v>
      </c>
      <c r="E4129" s="52" t="s">
        <v>9571</v>
      </c>
      <c r="F4129" s="52" t="s">
        <v>9583</v>
      </c>
      <c r="G4129" s="52" t="s">
        <v>9584</v>
      </c>
    </row>
    <row r="4130" customFormat="false" ht="12.75" hidden="false" customHeight="true" outlineLevel="0" collapsed="false">
      <c r="D4130" s="51" t="n">
        <v>50035</v>
      </c>
      <c r="E4130" s="52" t="s">
        <v>9571</v>
      </c>
      <c r="F4130" s="52" t="s">
        <v>9585</v>
      </c>
      <c r="G4130" s="52" t="s">
        <v>2505</v>
      </c>
    </row>
    <row r="4131" customFormat="false" ht="12.75" hidden="false" customHeight="true" outlineLevel="0" collapsed="false">
      <c r="D4131" s="51" t="n">
        <v>50035</v>
      </c>
      <c r="E4131" s="52" t="s">
        <v>9571</v>
      </c>
      <c r="F4131" s="52" t="s">
        <v>9586</v>
      </c>
      <c r="G4131" s="52" t="s">
        <v>9587</v>
      </c>
    </row>
    <row r="4132" customFormat="false" ht="12.75" hidden="false" customHeight="true" outlineLevel="0" collapsed="false">
      <c r="D4132" s="51" t="n">
        <v>50035</v>
      </c>
      <c r="E4132" s="52" t="s">
        <v>9571</v>
      </c>
      <c r="F4132" s="52" t="s">
        <v>9588</v>
      </c>
      <c r="G4132" s="52" t="s">
        <v>2678</v>
      </c>
    </row>
    <row r="4133" customFormat="false" ht="12.75" hidden="false" customHeight="true" outlineLevel="0" collapsed="false">
      <c r="D4133" s="51" t="n">
        <v>50035</v>
      </c>
      <c r="E4133" s="52" t="s">
        <v>9571</v>
      </c>
      <c r="F4133" s="52" t="s">
        <v>9589</v>
      </c>
      <c r="G4133" s="52" t="s">
        <v>9590</v>
      </c>
    </row>
    <row r="4134" customFormat="false" ht="12.75" hidden="false" customHeight="true" outlineLevel="0" collapsed="false">
      <c r="D4134" s="51" t="n">
        <v>52031</v>
      </c>
      <c r="E4134" s="52" t="s">
        <v>9591</v>
      </c>
      <c r="F4134" s="52" t="s">
        <v>9592</v>
      </c>
      <c r="G4134" s="52" t="s">
        <v>9593</v>
      </c>
    </row>
    <row r="4135" customFormat="false" ht="12.75" hidden="false" customHeight="true" outlineLevel="0" collapsed="false">
      <c r="D4135" s="51" t="n">
        <v>52031</v>
      </c>
      <c r="E4135" s="52" t="s">
        <v>9591</v>
      </c>
      <c r="F4135" s="52" t="s">
        <v>9594</v>
      </c>
      <c r="G4135" s="52" t="s">
        <v>9595</v>
      </c>
    </row>
    <row r="4136" customFormat="false" ht="12.75" hidden="false" customHeight="true" outlineLevel="0" collapsed="false">
      <c r="D4136" s="51" t="n">
        <v>52031</v>
      </c>
      <c r="E4136" s="52" t="s">
        <v>9591</v>
      </c>
      <c r="F4136" s="52" t="s">
        <v>9596</v>
      </c>
      <c r="G4136" s="52" t="s">
        <v>9597</v>
      </c>
    </row>
    <row r="4137" customFormat="false" ht="12.75" hidden="false" customHeight="true" outlineLevel="0" collapsed="false">
      <c r="D4137" s="51" t="n">
        <v>52031</v>
      </c>
      <c r="E4137" s="52" t="s">
        <v>9591</v>
      </c>
      <c r="F4137" s="52" t="s">
        <v>9598</v>
      </c>
      <c r="G4137" s="52" t="s">
        <v>9599</v>
      </c>
    </row>
    <row r="4138" customFormat="false" ht="12.75" hidden="false" customHeight="true" outlineLevel="0" collapsed="false">
      <c r="D4138" s="51" t="n">
        <v>52031</v>
      </c>
      <c r="E4138" s="52" t="s">
        <v>9591</v>
      </c>
      <c r="F4138" s="52" t="s">
        <v>9600</v>
      </c>
      <c r="G4138" s="52" t="s">
        <v>9601</v>
      </c>
    </row>
    <row r="4139" customFormat="false" ht="12.75" hidden="false" customHeight="true" outlineLevel="0" collapsed="false">
      <c r="D4139" s="51" t="n">
        <v>52031</v>
      </c>
      <c r="E4139" s="52" t="s">
        <v>9591</v>
      </c>
      <c r="F4139" s="52" t="s">
        <v>9602</v>
      </c>
      <c r="G4139" s="52" t="s">
        <v>9603</v>
      </c>
    </row>
    <row r="4140" customFormat="false" ht="12.75" hidden="false" customHeight="true" outlineLevel="0" collapsed="false">
      <c r="D4140" s="51" t="n">
        <v>52031</v>
      </c>
      <c r="E4140" s="52" t="s">
        <v>9591</v>
      </c>
      <c r="F4140" s="52" t="s">
        <v>9604</v>
      </c>
      <c r="G4140" s="52" t="s">
        <v>9605</v>
      </c>
    </row>
    <row r="4141" customFormat="false" ht="12.75" hidden="false" customHeight="true" outlineLevel="0" collapsed="false">
      <c r="D4141" s="51" t="n">
        <v>49019</v>
      </c>
      <c r="E4141" s="52" t="s">
        <v>9606</v>
      </c>
      <c r="F4141" s="52" t="s">
        <v>9607</v>
      </c>
      <c r="G4141" s="52" t="s">
        <v>9608</v>
      </c>
    </row>
    <row r="4142" customFormat="false" ht="12.75" hidden="false" customHeight="true" outlineLevel="0" collapsed="false">
      <c r="D4142" s="51" t="n">
        <v>49019</v>
      </c>
      <c r="E4142" s="52" t="s">
        <v>9606</v>
      </c>
      <c r="F4142" s="52" t="s">
        <v>9609</v>
      </c>
      <c r="G4142" s="52" t="s">
        <v>1551</v>
      </c>
    </row>
    <row r="4143" customFormat="false" ht="12.75" hidden="false" customHeight="true" outlineLevel="0" collapsed="false">
      <c r="D4143" s="51" t="n">
        <v>49019</v>
      </c>
      <c r="E4143" s="52" t="s">
        <v>9606</v>
      </c>
      <c r="F4143" s="52" t="s">
        <v>9610</v>
      </c>
      <c r="G4143" s="52" t="s">
        <v>9611</v>
      </c>
    </row>
    <row r="4144" customFormat="false" ht="12.75" hidden="false" customHeight="true" outlineLevel="0" collapsed="false">
      <c r="D4144" s="51" t="n">
        <v>49019</v>
      </c>
      <c r="E4144" s="52" t="s">
        <v>9606</v>
      </c>
      <c r="F4144" s="52" t="s">
        <v>9612</v>
      </c>
      <c r="G4144" s="52" t="s">
        <v>9613</v>
      </c>
    </row>
    <row r="4145" customFormat="false" ht="12.75" hidden="false" customHeight="true" outlineLevel="0" collapsed="false">
      <c r="D4145" s="51" t="n">
        <v>48041</v>
      </c>
      <c r="E4145" s="52" t="s">
        <v>9614</v>
      </c>
      <c r="F4145" s="52" t="s">
        <v>9615</v>
      </c>
      <c r="G4145" s="52" t="s">
        <v>5965</v>
      </c>
    </row>
    <row r="4146" customFormat="false" ht="12.75" hidden="false" customHeight="true" outlineLevel="0" collapsed="false">
      <c r="D4146" s="51" t="n">
        <v>48041</v>
      </c>
      <c r="E4146" s="52" t="s">
        <v>9614</v>
      </c>
      <c r="F4146" s="52" t="s">
        <v>9616</v>
      </c>
      <c r="G4146" s="52" t="s">
        <v>9617</v>
      </c>
    </row>
    <row r="4147" customFormat="false" ht="12.75" hidden="false" customHeight="true" outlineLevel="0" collapsed="false">
      <c r="D4147" s="51" t="n">
        <v>48041</v>
      </c>
      <c r="E4147" s="52" t="s">
        <v>9614</v>
      </c>
      <c r="F4147" s="52" t="s">
        <v>9618</v>
      </c>
      <c r="G4147" s="52" t="s">
        <v>9619</v>
      </c>
    </row>
    <row r="4148" customFormat="false" ht="12.75" hidden="false" customHeight="true" outlineLevel="0" collapsed="false">
      <c r="D4148" s="51" t="n">
        <v>48041</v>
      </c>
      <c r="E4148" s="52" t="s">
        <v>9614</v>
      </c>
      <c r="F4148" s="52" t="s">
        <v>9620</v>
      </c>
      <c r="G4148" s="52" t="s">
        <v>9621</v>
      </c>
    </row>
    <row r="4149" customFormat="false" ht="12.75" hidden="false" customHeight="true" outlineLevel="0" collapsed="false">
      <c r="D4149" s="51" t="n">
        <v>48041</v>
      </c>
      <c r="E4149" s="52" t="s">
        <v>9614</v>
      </c>
      <c r="F4149" s="52" t="s">
        <v>9622</v>
      </c>
      <c r="G4149" s="52" t="s">
        <v>9623</v>
      </c>
    </row>
    <row r="4150" customFormat="false" ht="12.75" hidden="false" customHeight="true" outlineLevel="0" collapsed="false">
      <c r="D4150" s="51" t="n">
        <v>48041</v>
      </c>
      <c r="E4150" s="52" t="s">
        <v>9614</v>
      </c>
      <c r="F4150" s="52" t="s">
        <v>9624</v>
      </c>
      <c r="G4150" s="52" t="s">
        <v>9625</v>
      </c>
    </row>
    <row r="4151" customFormat="false" ht="12.75" hidden="false" customHeight="true" outlineLevel="0" collapsed="false">
      <c r="D4151" s="51" t="n">
        <v>48041</v>
      </c>
      <c r="E4151" s="52" t="s">
        <v>9614</v>
      </c>
      <c r="F4151" s="52" t="s">
        <v>9626</v>
      </c>
      <c r="G4151" s="52" t="s">
        <v>9627</v>
      </c>
    </row>
    <row r="4152" customFormat="false" ht="12.75" hidden="false" customHeight="true" outlineLevel="0" collapsed="false">
      <c r="D4152" s="51" t="n">
        <v>48041</v>
      </c>
      <c r="E4152" s="52" t="s">
        <v>9614</v>
      </c>
      <c r="F4152" s="52" t="s">
        <v>9628</v>
      </c>
      <c r="G4152" s="52" t="s">
        <v>9629</v>
      </c>
    </row>
    <row r="4153" customFormat="false" ht="12.75" hidden="false" customHeight="true" outlineLevel="0" collapsed="false">
      <c r="D4153" s="51" t="n">
        <v>48041</v>
      </c>
      <c r="E4153" s="52" t="s">
        <v>9614</v>
      </c>
      <c r="F4153" s="52" t="s">
        <v>9630</v>
      </c>
      <c r="G4153" s="52" t="s">
        <v>9631</v>
      </c>
    </row>
    <row r="4154" customFormat="false" ht="12.75" hidden="false" customHeight="true" outlineLevel="0" collapsed="false">
      <c r="D4154" s="51" t="n">
        <v>48041</v>
      </c>
      <c r="E4154" s="52" t="s">
        <v>9614</v>
      </c>
      <c r="F4154" s="52" t="s">
        <v>9632</v>
      </c>
      <c r="G4154" s="52" t="s">
        <v>2876</v>
      </c>
    </row>
    <row r="4155" customFormat="false" ht="12.75" hidden="false" customHeight="true" outlineLevel="0" collapsed="false">
      <c r="D4155" s="51" t="n">
        <v>48041</v>
      </c>
      <c r="E4155" s="52" t="s">
        <v>9614</v>
      </c>
      <c r="F4155" s="52" t="s">
        <v>9633</v>
      </c>
      <c r="G4155" s="52" t="s">
        <v>9634</v>
      </c>
    </row>
    <row r="4156" customFormat="false" ht="12.75" hidden="false" customHeight="true" outlineLevel="0" collapsed="false">
      <c r="D4156" s="51" t="n">
        <v>48041</v>
      </c>
      <c r="E4156" s="52" t="s">
        <v>9614</v>
      </c>
      <c r="F4156" s="52" t="s">
        <v>9635</v>
      </c>
      <c r="G4156" s="52" t="s">
        <v>9636</v>
      </c>
    </row>
    <row r="4157" customFormat="false" ht="12.75" hidden="false" customHeight="true" outlineLevel="0" collapsed="false">
      <c r="D4157" s="51" t="n">
        <v>48041</v>
      </c>
      <c r="E4157" s="52" t="s">
        <v>9614</v>
      </c>
      <c r="F4157" s="52" t="s">
        <v>9637</v>
      </c>
      <c r="G4157" s="52" t="s">
        <v>9638</v>
      </c>
    </row>
    <row r="4158" customFormat="false" ht="12.75" hidden="false" customHeight="true" outlineLevel="0" collapsed="false">
      <c r="D4158" s="51" t="n">
        <v>48041</v>
      </c>
      <c r="E4158" s="52" t="s">
        <v>9614</v>
      </c>
      <c r="F4158" s="52" t="s">
        <v>9639</v>
      </c>
      <c r="G4158" s="52" t="s">
        <v>9640</v>
      </c>
    </row>
    <row r="4159" customFormat="false" ht="12.75" hidden="false" customHeight="true" outlineLevel="0" collapsed="false">
      <c r="D4159" s="51" t="n">
        <v>48041</v>
      </c>
      <c r="E4159" s="52" t="s">
        <v>9614</v>
      </c>
      <c r="F4159" s="52" t="s">
        <v>9641</v>
      </c>
      <c r="G4159" s="52" t="s">
        <v>9642</v>
      </c>
    </row>
    <row r="4160" customFormat="false" ht="12.75" hidden="false" customHeight="true" outlineLevel="0" collapsed="false">
      <c r="D4160" s="51" t="n">
        <v>48041</v>
      </c>
      <c r="E4160" s="52" t="s">
        <v>9614</v>
      </c>
      <c r="F4160" s="52" t="s">
        <v>9643</v>
      </c>
      <c r="G4160" s="52" t="s">
        <v>2301</v>
      </c>
    </row>
    <row r="4161" customFormat="false" ht="12.75" hidden="false" customHeight="true" outlineLevel="0" collapsed="false">
      <c r="D4161" s="51" t="n">
        <v>53023</v>
      </c>
      <c r="E4161" s="52" t="s">
        <v>9644</v>
      </c>
      <c r="F4161" s="52" t="s">
        <v>9645</v>
      </c>
      <c r="G4161" s="52" t="s">
        <v>9646</v>
      </c>
    </row>
    <row r="4162" customFormat="false" ht="12.75" hidden="false" customHeight="true" outlineLevel="0" collapsed="false">
      <c r="D4162" s="51" t="n">
        <v>53023</v>
      </c>
      <c r="E4162" s="52" t="s">
        <v>9644</v>
      </c>
      <c r="F4162" s="52" t="s">
        <v>9647</v>
      </c>
      <c r="G4162" s="52" t="s">
        <v>9648</v>
      </c>
    </row>
    <row r="4163" customFormat="false" ht="12.75" hidden="false" customHeight="true" outlineLevel="0" collapsed="false">
      <c r="D4163" s="51" t="n">
        <v>53023</v>
      </c>
      <c r="E4163" s="52" t="s">
        <v>9644</v>
      </c>
      <c r="F4163" s="52" t="s">
        <v>9649</v>
      </c>
      <c r="G4163" s="52" t="s">
        <v>9650</v>
      </c>
    </row>
    <row r="4164" customFormat="false" ht="12.75" hidden="false" customHeight="true" outlineLevel="0" collapsed="false">
      <c r="D4164" s="51" t="n">
        <v>53023</v>
      </c>
      <c r="E4164" s="52" t="s">
        <v>9644</v>
      </c>
      <c r="F4164" s="52" t="s">
        <v>9651</v>
      </c>
      <c r="G4164" s="52" t="s">
        <v>9652</v>
      </c>
    </row>
    <row r="4165" customFormat="false" ht="12.75" hidden="false" customHeight="true" outlineLevel="0" collapsed="false">
      <c r="D4165" s="51" t="n">
        <v>53023</v>
      </c>
      <c r="E4165" s="52" t="s">
        <v>9644</v>
      </c>
      <c r="F4165" s="52" t="s">
        <v>9653</v>
      </c>
      <c r="G4165" s="52" t="s">
        <v>9654</v>
      </c>
    </row>
    <row r="4166" customFormat="false" ht="12.75" hidden="false" customHeight="true" outlineLevel="0" collapsed="false">
      <c r="D4166" s="51" t="n">
        <v>53023</v>
      </c>
      <c r="E4166" s="52" t="s">
        <v>9644</v>
      </c>
      <c r="F4166" s="52" t="s">
        <v>9655</v>
      </c>
      <c r="G4166" s="52" t="s">
        <v>9656</v>
      </c>
    </row>
    <row r="4167" customFormat="false" ht="12.75" hidden="false" customHeight="true" outlineLevel="0" collapsed="false">
      <c r="D4167" s="51" t="n">
        <v>53023</v>
      </c>
      <c r="E4167" s="52" t="s">
        <v>9644</v>
      </c>
      <c r="F4167" s="52" t="s">
        <v>9657</v>
      </c>
      <c r="G4167" s="52" t="s">
        <v>8970</v>
      </c>
    </row>
    <row r="4168" customFormat="false" ht="12.75" hidden="false" customHeight="true" outlineLevel="0" collapsed="false">
      <c r="D4168" s="51" t="n">
        <v>53023</v>
      </c>
      <c r="E4168" s="52" t="s">
        <v>9644</v>
      </c>
      <c r="F4168" s="52" t="s">
        <v>9658</v>
      </c>
      <c r="G4168" s="52" t="s">
        <v>9659</v>
      </c>
    </row>
    <row r="4169" customFormat="false" ht="12.75" hidden="false" customHeight="true" outlineLevel="0" collapsed="false">
      <c r="D4169" s="51" t="n">
        <v>53023</v>
      </c>
      <c r="E4169" s="52" t="s">
        <v>9644</v>
      </c>
      <c r="F4169" s="52" t="s">
        <v>9660</v>
      </c>
      <c r="G4169" s="52" t="s">
        <v>9661</v>
      </c>
    </row>
    <row r="4170" customFormat="false" ht="12.75" hidden="false" customHeight="true" outlineLevel="0" collapsed="false">
      <c r="D4170" s="51" t="n">
        <v>53023</v>
      </c>
      <c r="E4170" s="52" t="s">
        <v>9644</v>
      </c>
      <c r="F4170" s="52" t="s">
        <v>9662</v>
      </c>
      <c r="G4170" s="52" t="s">
        <v>9663</v>
      </c>
    </row>
    <row r="4171" customFormat="false" ht="12.75" hidden="false" customHeight="true" outlineLevel="0" collapsed="false">
      <c r="D4171" s="51" t="n">
        <v>53023</v>
      </c>
      <c r="E4171" s="52" t="s">
        <v>9644</v>
      </c>
      <c r="F4171" s="52" t="s">
        <v>9664</v>
      </c>
      <c r="G4171" s="52" t="s">
        <v>9665</v>
      </c>
    </row>
    <row r="4172" customFormat="false" ht="12.75" hidden="false" customHeight="true" outlineLevel="0" collapsed="false">
      <c r="D4172" s="51" t="n">
        <v>53023</v>
      </c>
      <c r="E4172" s="52" t="s">
        <v>9644</v>
      </c>
      <c r="F4172" s="52" t="s">
        <v>9666</v>
      </c>
      <c r="G4172" s="52" t="s">
        <v>9202</v>
      </c>
    </row>
    <row r="4173" customFormat="false" ht="12.75" hidden="false" customHeight="true" outlineLevel="0" collapsed="false">
      <c r="D4173" s="51" t="n">
        <v>53023</v>
      </c>
      <c r="E4173" s="52" t="s">
        <v>9644</v>
      </c>
      <c r="F4173" s="52" t="s">
        <v>9667</v>
      </c>
      <c r="G4173" s="52" t="s">
        <v>9668</v>
      </c>
    </row>
    <row r="4174" customFormat="false" ht="12.75" hidden="false" customHeight="true" outlineLevel="0" collapsed="false">
      <c r="D4174" s="51" t="n">
        <v>53023</v>
      </c>
      <c r="E4174" s="52" t="s">
        <v>9644</v>
      </c>
      <c r="F4174" s="52" t="s">
        <v>9669</v>
      </c>
      <c r="G4174" s="52" t="s">
        <v>9670</v>
      </c>
    </row>
    <row r="4175" customFormat="false" ht="12.75" hidden="false" customHeight="true" outlineLevel="0" collapsed="false">
      <c r="D4175" s="51" t="n">
        <v>53023</v>
      </c>
      <c r="E4175" s="52" t="s">
        <v>9644</v>
      </c>
      <c r="F4175" s="52" t="s">
        <v>9671</v>
      </c>
      <c r="G4175" s="52" t="s">
        <v>9672</v>
      </c>
    </row>
    <row r="4176" customFormat="false" ht="12.75" hidden="false" customHeight="true" outlineLevel="0" collapsed="false">
      <c r="D4176" s="51" t="n">
        <v>53023</v>
      </c>
      <c r="E4176" s="52" t="s">
        <v>9644</v>
      </c>
      <c r="F4176" s="52" t="s">
        <v>9673</v>
      </c>
      <c r="G4176" s="52" t="s">
        <v>2949</v>
      </c>
    </row>
    <row r="4177" customFormat="false" ht="12.75" hidden="false" customHeight="true" outlineLevel="0" collapsed="false">
      <c r="D4177" s="51" t="n">
        <v>53023</v>
      </c>
      <c r="E4177" s="52" t="s">
        <v>9644</v>
      </c>
      <c r="F4177" s="52" t="s">
        <v>9674</v>
      </c>
      <c r="G4177" s="52" t="s">
        <v>7682</v>
      </c>
    </row>
    <row r="4178" customFormat="false" ht="12.75" hidden="false" customHeight="true" outlineLevel="0" collapsed="false">
      <c r="D4178" s="51" t="n">
        <v>53023</v>
      </c>
      <c r="E4178" s="52" t="s">
        <v>9644</v>
      </c>
      <c r="F4178" s="52" t="s">
        <v>9675</v>
      </c>
      <c r="G4178" s="52" t="s">
        <v>9676</v>
      </c>
    </row>
    <row r="4179" customFormat="false" ht="12.75" hidden="false" customHeight="true" outlineLevel="0" collapsed="false">
      <c r="D4179" s="51" t="n">
        <v>53024</v>
      </c>
      <c r="E4179" s="52" t="s">
        <v>9677</v>
      </c>
      <c r="F4179" s="52" t="s">
        <v>9678</v>
      </c>
      <c r="G4179" s="52" t="s">
        <v>9679</v>
      </c>
    </row>
    <row r="4180" customFormat="false" ht="12.75" hidden="false" customHeight="true" outlineLevel="0" collapsed="false">
      <c r="D4180" s="51" t="n">
        <v>53024</v>
      </c>
      <c r="E4180" s="52" t="s">
        <v>9677</v>
      </c>
      <c r="F4180" s="52" t="s">
        <v>9680</v>
      </c>
      <c r="G4180" s="52" t="s">
        <v>7902</v>
      </c>
    </row>
    <row r="4181" customFormat="false" ht="12.75" hidden="false" customHeight="true" outlineLevel="0" collapsed="false">
      <c r="D4181" s="51" t="n">
        <v>53024</v>
      </c>
      <c r="E4181" s="52" t="s">
        <v>9677</v>
      </c>
      <c r="F4181" s="52" t="s">
        <v>9681</v>
      </c>
      <c r="G4181" s="52" t="s">
        <v>9682</v>
      </c>
    </row>
    <row r="4182" customFormat="false" ht="12.75" hidden="false" customHeight="true" outlineLevel="0" collapsed="false">
      <c r="D4182" s="51" t="n">
        <v>53024</v>
      </c>
      <c r="E4182" s="52" t="s">
        <v>9677</v>
      </c>
      <c r="F4182" s="52" t="s">
        <v>9683</v>
      </c>
      <c r="G4182" s="52" t="s">
        <v>9684</v>
      </c>
    </row>
    <row r="4183" customFormat="false" ht="12.75" hidden="false" customHeight="true" outlineLevel="0" collapsed="false">
      <c r="D4183" s="51" t="n">
        <v>53024</v>
      </c>
      <c r="E4183" s="52" t="s">
        <v>9677</v>
      </c>
      <c r="F4183" s="52" t="s">
        <v>9685</v>
      </c>
      <c r="G4183" s="52" t="s">
        <v>9686</v>
      </c>
    </row>
    <row r="4184" customFormat="false" ht="12.75" hidden="false" customHeight="true" outlineLevel="0" collapsed="false">
      <c r="D4184" s="51" t="n">
        <v>53024</v>
      </c>
      <c r="E4184" s="52" t="s">
        <v>9677</v>
      </c>
      <c r="F4184" s="52" t="s">
        <v>9687</v>
      </c>
      <c r="G4184" s="52" t="s">
        <v>4236</v>
      </c>
    </row>
    <row r="4185" customFormat="false" ht="12.75" hidden="false" customHeight="true" outlineLevel="0" collapsed="false">
      <c r="D4185" s="51" t="n">
        <v>53024</v>
      </c>
      <c r="E4185" s="52" t="s">
        <v>9677</v>
      </c>
      <c r="F4185" s="52" t="s">
        <v>9688</v>
      </c>
      <c r="G4185" s="52" t="s">
        <v>4176</v>
      </c>
    </row>
    <row r="4186" customFormat="false" ht="12.75" hidden="false" customHeight="true" outlineLevel="0" collapsed="false">
      <c r="D4186" s="51" t="n">
        <v>53024</v>
      </c>
      <c r="E4186" s="52" t="s">
        <v>9677</v>
      </c>
      <c r="F4186" s="52" t="s">
        <v>9689</v>
      </c>
      <c r="G4186" s="52" t="s">
        <v>9690</v>
      </c>
    </row>
    <row r="4187" customFormat="false" ht="12.75" hidden="false" customHeight="true" outlineLevel="0" collapsed="false">
      <c r="D4187" s="51" t="n">
        <v>53024</v>
      </c>
      <c r="E4187" s="52" t="s">
        <v>9677</v>
      </c>
      <c r="F4187" s="52" t="s">
        <v>9691</v>
      </c>
      <c r="G4187" s="52" t="s">
        <v>9692</v>
      </c>
    </row>
    <row r="4188" customFormat="false" ht="12.75" hidden="false" customHeight="true" outlineLevel="0" collapsed="false">
      <c r="D4188" s="51" t="n">
        <v>53024</v>
      </c>
      <c r="E4188" s="52" t="s">
        <v>9677</v>
      </c>
      <c r="F4188" s="52" t="s">
        <v>9693</v>
      </c>
      <c r="G4188" s="52" t="s">
        <v>9694</v>
      </c>
    </row>
    <row r="4189" customFormat="false" ht="12.75" hidden="false" customHeight="true" outlineLevel="0" collapsed="false">
      <c r="D4189" s="51" t="n">
        <v>53024</v>
      </c>
      <c r="E4189" s="52" t="s">
        <v>9677</v>
      </c>
      <c r="F4189" s="52" t="s">
        <v>9695</v>
      </c>
      <c r="G4189" s="52" t="s">
        <v>9696</v>
      </c>
    </row>
    <row r="4190" customFormat="false" ht="12.75" hidden="false" customHeight="true" outlineLevel="0" collapsed="false">
      <c r="D4190" s="51" t="n">
        <v>53024</v>
      </c>
      <c r="E4190" s="52" t="s">
        <v>9677</v>
      </c>
      <c r="F4190" s="52" t="s">
        <v>9697</v>
      </c>
      <c r="G4190" s="52" t="s">
        <v>9698</v>
      </c>
    </row>
    <row r="4191" customFormat="false" ht="12.75" hidden="false" customHeight="true" outlineLevel="0" collapsed="false">
      <c r="D4191" s="49" t="n">
        <v>48053</v>
      </c>
      <c r="E4191" s="50" t="s">
        <v>2021</v>
      </c>
      <c r="F4191" s="52" t="s">
        <v>9699</v>
      </c>
      <c r="G4191" s="52" t="s">
        <v>9700</v>
      </c>
    </row>
    <row r="4192" customFormat="false" ht="12.75" hidden="false" customHeight="true" outlineLevel="0" collapsed="false">
      <c r="D4192" s="49" t="n">
        <v>48053</v>
      </c>
      <c r="E4192" s="50" t="s">
        <v>2021</v>
      </c>
      <c r="F4192" s="52" t="s">
        <v>9701</v>
      </c>
      <c r="G4192" s="52" t="s">
        <v>9702</v>
      </c>
    </row>
    <row r="4193" customFormat="false" ht="12.75" hidden="false" customHeight="true" outlineLevel="0" collapsed="false">
      <c r="D4193" s="49" t="n">
        <v>48053</v>
      </c>
      <c r="E4193" s="50" t="s">
        <v>2021</v>
      </c>
      <c r="F4193" s="52" t="s">
        <v>9703</v>
      </c>
      <c r="G4193" s="52" t="s">
        <v>9704</v>
      </c>
    </row>
    <row r="4194" customFormat="false" ht="12.75" hidden="false" customHeight="true" outlineLevel="0" collapsed="false">
      <c r="D4194" s="49" t="n">
        <v>48053</v>
      </c>
      <c r="E4194" s="50" t="s">
        <v>2021</v>
      </c>
      <c r="F4194" s="52" t="s">
        <v>9705</v>
      </c>
      <c r="G4194" s="52" t="s">
        <v>2116</v>
      </c>
    </row>
    <row r="4195" customFormat="false" ht="12.75" hidden="false" customHeight="true" outlineLevel="0" collapsed="false">
      <c r="D4195" s="49" t="n">
        <v>48053</v>
      </c>
      <c r="E4195" s="50" t="s">
        <v>2021</v>
      </c>
      <c r="F4195" s="52" t="s">
        <v>9706</v>
      </c>
      <c r="G4195" s="52" t="s">
        <v>9707</v>
      </c>
    </row>
    <row r="4196" customFormat="false" ht="12.75" hidden="false" customHeight="true" outlineLevel="0" collapsed="false">
      <c r="D4196" s="49" t="n">
        <v>48053</v>
      </c>
      <c r="E4196" s="50" t="s">
        <v>2021</v>
      </c>
      <c r="F4196" s="52" t="s">
        <v>9708</v>
      </c>
      <c r="G4196" s="52" t="s">
        <v>9709</v>
      </c>
    </row>
    <row r="4197" customFormat="false" ht="12.75" hidden="false" customHeight="true" outlineLevel="0" collapsed="false">
      <c r="D4197" s="49" t="n">
        <v>48053</v>
      </c>
      <c r="E4197" s="50" t="s">
        <v>2021</v>
      </c>
      <c r="F4197" s="52" t="s">
        <v>9710</v>
      </c>
      <c r="G4197" s="52" t="s">
        <v>9711</v>
      </c>
    </row>
    <row r="4198" customFormat="false" ht="12.75" hidden="false" customHeight="true" outlineLevel="0" collapsed="false">
      <c r="D4198" s="49" t="n">
        <v>48053</v>
      </c>
      <c r="E4198" s="50" t="s">
        <v>2021</v>
      </c>
      <c r="F4198" s="52" t="s">
        <v>9712</v>
      </c>
      <c r="G4198" s="52" t="s">
        <v>9713</v>
      </c>
    </row>
    <row r="4199" customFormat="false" ht="12.75" hidden="false" customHeight="true" outlineLevel="0" collapsed="false">
      <c r="D4199" s="49" t="n">
        <v>48053</v>
      </c>
      <c r="E4199" s="50" t="s">
        <v>2021</v>
      </c>
      <c r="F4199" s="52" t="s">
        <v>9714</v>
      </c>
      <c r="G4199" s="52" t="s">
        <v>9715</v>
      </c>
    </row>
    <row r="4200" customFormat="false" ht="12.75" hidden="false" customHeight="true" outlineLevel="0" collapsed="false">
      <c r="D4200" s="49" t="n">
        <v>48053</v>
      </c>
      <c r="E4200" s="50" t="s">
        <v>2021</v>
      </c>
      <c r="F4200" s="52" t="s">
        <v>9716</v>
      </c>
      <c r="G4200" s="52" t="s">
        <v>4737</v>
      </c>
    </row>
    <row r="4201" customFormat="false" ht="12.75" hidden="false" customHeight="true" outlineLevel="0" collapsed="false">
      <c r="D4201" s="49" t="n">
        <v>48053</v>
      </c>
      <c r="E4201" s="50" t="s">
        <v>2021</v>
      </c>
      <c r="F4201" s="52" t="s">
        <v>9717</v>
      </c>
      <c r="G4201" s="52" t="s">
        <v>9718</v>
      </c>
    </row>
    <row r="4202" customFormat="false" ht="12.75" hidden="false" customHeight="true" outlineLevel="0" collapsed="false">
      <c r="D4202" s="49" t="n">
        <v>48053</v>
      </c>
      <c r="E4202" s="50" t="s">
        <v>2021</v>
      </c>
      <c r="F4202" s="52" t="s">
        <v>9719</v>
      </c>
      <c r="G4202" s="52" t="s">
        <v>9720</v>
      </c>
    </row>
    <row r="4203" customFormat="false" ht="12.75" hidden="false" customHeight="true" outlineLevel="0" collapsed="false">
      <c r="D4203" s="51" t="n">
        <v>53025</v>
      </c>
      <c r="E4203" s="52" t="s">
        <v>9721</v>
      </c>
      <c r="F4203" s="52" t="s">
        <v>9722</v>
      </c>
      <c r="G4203" s="52" t="s">
        <v>9723</v>
      </c>
    </row>
    <row r="4204" customFormat="false" ht="12.75" hidden="false" customHeight="true" outlineLevel="0" collapsed="false">
      <c r="D4204" s="51" t="n">
        <v>53025</v>
      </c>
      <c r="E4204" s="52" t="s">
        <v>9721</v>
      </c>
      <c r="F4204" s="52" t="s">
        <v>9724</v>
      </c>
      <c r="G4204" s="52" t="s">
        <v>9725</v>
      </c>
    </row>
    <row r="4205" customFormat="false" ht="12.75" hidden="false" customHeight="true" outlineLevel="0" collapsed="false">
      <c r="D4205" s="51" t="n">
        <v>53025</v>
      </c>
      <c r="E4205" s="52" t="s">
        <v>9721</v>
      </c>
      <c r="F4205" s="52" t="s">
        <v>9726</v>
      </c>
      <c r="G4205" s="52" t="s">
        <v>9727</v>
      </c>
    </row>
    <row r="4206" customFormat="false" ht="12.75" hidden="false" customHeight="true" outlineLevel="0" collapsed="false">
      <c r="D4206" s="51" t="n">
        <v>53025</v>
      </c>
      <c r="E4206" s="52" t="s">
        <v>9721</v>
      </c>
      <c r="F4206" s="52" t="s">
        <v>9728</v>
      </c>
      <c r="G4206" s="52" t="s">
        <v>9729</v>
      </c>
    </row>
    <row r="4207" customFormat="false" ht="12.75" hidden="false" customHeight="true" outlineLevel="0" collapsed="false">
      <c r="D4207" s="51" t="n">
        <v>53025</v>
      </c>
      <c r="E4207" s="52" t="s">
        <v>9721</v>
      </c>
      <c r="F4207" s="52" t="s">
        <v>9730</v>
      </c>
      <c r="G4207" s="52" t="s">
        <v>5672</v>
      </c>
    </row>
    <row r="4208" customFormat="false" ht="12.75" hidden="false" customHeight="true" outlineLevel="0" collapsed="false">
      <c r="D4208" s="51" t="n">
        <v>53025</v>
      </c>
      <c r="E4208" s="52" t="s">
        <v>9721</v>
      </c>
      <c r="F4208" s="52" t="s">
        <v>9731</v>
      </c>
      <c r="G4208" s="52" t="s">
        <v>9732</v>
      </c>
    </row>
    <row r="4209" customFormat="false" ht="12.75" hidden="false" customHeight="true" outlineLevel="0" collapsed="false">
      <c r="D4209" s="51" t="n">
        <v>53025</v>
      </c>
      <c r="E4209" s="52" t="s">
        <v>9721</v>
      </c>
      <c r="F4209" s="52" t="s">
        <v>9733</v>
      </c>
      <c r="G4209" s="52" t="s">
        <v>9670</v>
      </c>
    </row>
    <row r="4210" customFormat="false" ht="12.75" hidden="false" customHeight="true" outlineLevel="0" collapsed="false">
      <c r="D4210" s="51" t="n">
        <v>53025</v>
      </c>
      <c r="E4210" s="52" t="s">
        <v>9721</v>
      </c>
      <c r="F4210" s="52" t="s">
        <v>9734</v>
      </c>
      <c r="G4210" s="52" t="s">
        <v>9735</v>
      </c>
    </row>
    <row r="4211" customFormat="false" ht="12.75" hidden="false" customHeight="true" outlineLevel="0" collapsed="false">
      <c r="D4211" s="51" t="n">
        <v>53025</v>
      </c>
      <c r="E4211" s="52" t="s">
        <v>9721</v>
      </c>
      <c r="F4211" s="52" t="s">
        <v>9736</v>
      </c>
      <c r="G4211" s="52" t="s">
        <v>9737</v>
      </c>
    </row>
    <row r="4212" customFormat="false" ht="12.75" hidden="false" customHeight="true" outlineLevel="0" collapsed="false">
      <c r="D4212" s="51" t="n">
        <v>53028</v>
      </c>
      <c r="E4212" s="52" t="s">
        <v>9738</v>
      </c>
      <c r="F4212" s="52" t="s">
        <v>9739</v>
      </c>
      <c r="G4212" s="52" t="s">
        <v>4005</v>
      </c>
    </row>
    <row r="4213" customFormat="false" ht="12.75" hidden="false" customHeight="true" outlineLevel="0" collapsed="false">
      <c r="D4213" s="51" t="n">
        <v>53028</v>
      </c>
      <c r="E4213" s="52" t="s">
        <v>9738</v>
      </c>
      <c r="F4213" s="52" t="s">
        <v>9740</v>
      </c>
      <c r="G4213" s="52" t="s">
        <v>9741</v>
      </c>
    </row>
    <row r="4214" customFormat="false" ht="12.75" hidden="false" customHeight="true" outlineLevel="0" collapsed="false">
      <c r="D4214" s="51" t="n">
        <v>53028</v>
      </c>
      <c r="E4214" s="52" t="s">
        <v>9738</v>
      </c>
      <c r="F4214" s="52" t="s">
        <v>9742</v>
      </c>
      <c r="G4214" s="52" t="s">
        <v>9743</v>
      </c>
    </row>
    <row r="4215" customFormat="false" ht="12.75" hidden="false" customHeight="true" outlineLevel="0" collapsed="false">
      <c r="D4215" s="51" t="n">
        <v>53028</v>
      </c>
      <c r="E4215" s="52" t="s">
        <v>9738</v>
      </c>
      <c r="F4215" s="52" t="s">
        <v>9744</v>
      </c>
      <c r="G4215" s="52" t="s">
        <v>9745</v>
      </c>
    </row>
    <row r="4216" customFormat="false" ht="12.75" hidden="false" customHeight="true" outlineLevel="0" collapsed="false">
      <c r="D4216" s="51" t="n">
        <v>53028</v>
      </c>
      <c r="E4216" s="52" t="s">
        <v>9738</v>
      </c>
      <c r="F4216" s="52" t="s">
        <v>9746</v>
      </c>
      <c r="G4216" s="52" t="s">
        <v>1938</v>
      </c>
    </row>
    <row r="4217" customFormat="false" ht="12.75" hidden="false" customHeight="true" outlineLevel="0" collapsed="false">
      <c r="D4217" s="51" t="n">
        <v>53028</v>
      </c>
      <c r="E4217" s="52" t="s">
        <v>9738</v>
      </c>
      <c r="F4217" s="52" t="s">
        <v>9747</v>
      </c>
      <c r="G4217" s="52" t="s">
        <v>9748</v>
      </c>
    </row>
    <row r="4218" customFormat="false" ht="12.75" hidden="false" customHeight="true" outlineLevel="0" collapsed="false">
      <c r="D4218" s="51" t="n">
        <v>53028</v>
      </c>
      <c r="E4218" s="52" t="s">
        <v>9738</v>
      </c>
      <c r="F4218" s="52" t="s">
        <v>9749</v>
      </c>
      <c r="G4218" s="52" t="s">
        <v>9750</v>
      </c>
    </row>
    <row r="4219" customFormat="false" ht="12.75" hidden="false" customHeight="true" outlineLevel="0" collapsed="false">
      <c r="D4219" s="51" t="n">
        <v>53028</v>
      </c>
      <c r="E4219" s="52" t="s">
        <v>9738</v>
      </c>
      <c r="F4219" s="52" t="s">
        <v>9751</v>
      </c>
      <c r="G4219" s="52" t="s">
        <v>3963</v>
      </c>
    </row>
    <row r="4220" customFormat="false" ht="12.75" hidden="false" customHeight="true" outlineLevel="0" collapsed="false">
      <c r="D4220" s="51" t="n">
        <v>53028</v>
      </c>
      <c r="E4220" s="52" t="s">
        <v>9738</v>
      </c>
      <c r="F4220" s="52" t="s">
        <v>9752</v>
      </c>
      <c r="G4220" s="52" t="s">
        <v>9753</v>
      </c>
    </row>
    <row r="4221" customFormat="false" ht="12.75" hidden="false" customHeight="true" outlineLevel="0" collapsed="false">
      <c r="D4221" s="51" t="n">
        <v>53028</v>
      </c>
      <c r="E4221" s="52" t="s">
        <v>9738</v>
      </c>
      <c r="F4221" s="52" t="s">
        <v>9754</v>
      </c>
      <c r="G4221" s="52" t="s">
        <v>9755</v>
      </c>
    </row>
    <row r="4222" customFormat="false" ht="12.75" hidden="false" customHeight="true" outlineLevel="0" collapsed="false">
      <c r="D4222" s="51" t="n">
        <v>53028</v>
      </c>
      <c r="E4222" s="52" t="s">
        <v>9738</v>
      </c>
      <c r="F4222" s="52" t="s">
        <v>9756</v>
      </c>
      <c r="G4222" s="52" t="s">
        <v>9757</v>
      </c>
    </row>
    <row r="4223" customFormat="false" ht="12.75" hidden="false" customHeight="true" outlineLevel="0" collapsed="false">
      <c r="D4223" s="51" t="n">
        <v>46028</v>
      </c>
      <c r="E4223" s="52" t="s">
        <v>9758</v>
      </c>
      <c r="F4223" s="52" t="s">
        <v>9759</v>
      </c>
      <c r="G4223" s="52" t="s">
        <v>9760</v>
      </c>
    </row>
    <row r="4224" customFormat="false" ht="12.75" hidden="false" customHeight="true" outlineLevel="0" collapsed="false">
      <c r="D4224" s="51" t="n">
        <v>46028</v>
      </c>
      <c r="E4224" s="52" t="s">
        <v>9758</v>
      </c>
      <c r="F4224" s="52" t="s">
        <v>9761</v>
      </c>
      <c r="G4224" s="52" t="s">
        <v>9762</v>
      </c>
    </row>
    <row r="4225" customFormat="false" ht="12.75" hidden="false" customHeight="true" outlineLevel="0" collapsed="false">
      <c r="D4225" s="51" t="n">
        <v>46028</v>
      </c>
      <c r="E4225" s="52" t="s">
        <v>9758</v>
      </c>
      <c r="F4225" s="52" t="s">
        <v>9763</v>
      </c>
      <c r="G4225" s="52" t="s">
        <v>9764</v>
      </c>
    </row>
    <row r="4226" customFormat="false" ht="12.75" hidden="false" customHeight="true" outlineLevel="0" collapsed="false">
      <c r="D4226" s="51" t="n">
        <v>46028</v>
      </c>
      <c r="E4226" s="52" t="s">
        <v>9758</v>
      </c>
      <c r="F4226" s="52" t="s">
        <v>9765</v>
      </c>
      <c r="G4226" s="52" t="s">
        <v>9766</v>
      </c>
    </row>
    <row r="4227" customFormat="false" ht="12.75" hidden="false" customHeight="true" outlineLevel="0" collapsed="false">
      <c r="D4227" s="51" t="n">
        <v>46028</v>
      </c>
      <c r="E4227" s="52" t="s">
        <v>9758</v>
      </c>
      <c r="F4227" s="52" t="s">
        <v>9767</v>
      </c>
      <c r="G4227" s="52" t="s">
        <v>9768</v>
      </c>
    </row>
    <row r="4228" customFormat="false" ht="12.75" hidden="false" customHeight="true" outlineLevel="0" collapsed="false">
      <c r="D4228" s="51" t="n">
        <v>46028</v>
      </c>
      <c r="E4228" s="52" t="s">
        <v>9758</v>
      </c>
      <c r="F4228" s="52" t="s">
        <v>9769</v>
      </c>
      <c r="G4228" s="52" t="s">
        <v>9770</v>
      </c>
    </row>
    <row r="4229" customFormat="false" ht="12.75" hidden="false" customHeight="true" outlineLevel="0" collapsed="false">
      <c r="D4229" s="51" t="n">
        <v>46028</v>
      </c>
      <c r="E4229" s="52" t="s">
        <v>9758</v>
      </c>
      <c r="F4229" s="52" t="s">
        <v>9771</v>
      </c>
      <c r="G4229" s="52" t="s">
        <v>9772</v>
      </c>
    </row>
    <row r="4230" customFormat="false" ht="12.75" hidden="false" customHeight="true" outlineLevel="0" collapsed="false">
      <c r="D4230" s="51" t="n">
        <v>46028</v>
      </c>
      <c r="E4230" s="52" t="s">
        <v>9758</v>
      </c>
      <c r="F4230" s="52" t="s">
        <v>9773</v>
      </c>
      <c r="G4230" s="52" t="s">
        <v>9774</v>
      </c>
    </row>
    <row r="4231" customFormat="false" ht="12.75" hidden="false" customHeight="true" outlineLevel="0" collapsed="false">
      <c r="D4231" s="51" t="n">
        <v>46028</v>
      </c>
      <c r="E4231" s="52" t="s">
        <v>9758</v>
      </c>
      <c r="F4231" s="52" t="s">
        <v>9775</v>
      </c>
      <c r="G4231" s="52" t="s">
        <v>9776</v>
      </c>
    </row>
    <row r="4232" customFormat="false" ht="12.75" hidden="false" customHeight="true" outlineLevel="0" collapsed="false">
      <c r="D4232" s="51" t="n">
        <v>46028</v>
      </c>
      <c r="E4232" s="52" t="s">
        <v>9758</v>
      </c>
      <c r="F4232" s="52" t="s">
        <v>9777</v>
      </c>
      <c r="G4232" s="52" t="s">
        <v>9778</v>
      </c>
    </row>
    <row r="4233" customFormat="false" ht="12.75" hidden="false" customHeight="true" outlineLevel="0" collapsed="false">
      <c r="D4233" s="51" t="n">
        <v>46028</v>
      </c>
      <c r="E4233" s="52" t="s">
        <v>9758</v>
      </c>
      <c r="F4233" s="52" t="s">
        <v>9779</v>
      </c>
      <c r="G4233" s="52" t="s">
        <v>9780</v>
      </c>
    </row>
    <row r="4234" customFormat="false" ht="12.75" hidden="false" customHeight="true" outlineLevel="0" collapsed="false">
      <c r="D4234" s="51" t="n">
        <v>46028</v>
      </c>
      <c r="E4234" s="52" t="s">
        <v>9758</v>
      </c>
      <c r="F4234" s="52" t="s">
        <v>9781</v>
      </c>
      <c r="G4234" s="52" t="s">
        <v>9782</v>
      </c>
    </row>
    <row r="4235" customFormat="false" ht="12.75" hidden="false" customHeight="true" outlineLevel="0" collapsed="false">
      <c r="D4235" s="51" t="n">
        <v>46028</v>
      </c>
      <c r="E4235" s="52" t="s">
        <v>9758</v>
      </c>
      <c r="F4235" s="52" t="s">
        <v>9783</v>
      </c>
      <c r="G4235" s="52" t="s">
        <v>9784</v>
      </c>
    </row>
    <row r="4236" customFormat="false" ht="12.75" hidden="false" customHeight="true" outlineLevel="0" collapsed="false">
      <c r="D4236" s="51" t="n">
        <v>46028</v>
      </c>
      <c r="E4236" s="52" t="s">
        <v>9758</v>
      </c>
      <c r="F4236" s="52" t="s">
        <v>9785</v>
      </c>
      <c r="G4236" s="52" t="s">
        <v>9786</v>
      </c>
    </row>
    <row r="4237" customFormat="false" ht="12.75" hidden="false" customHeight="true" outlineLevel="0" collapsed="false">
      <c r="D4237" s="51" t="n">
        <v>47020</v>
      </c>
      <c r="E4237" s="52" t="s">
        <v>9787</v>
      </c>
      <c r="F4237" s="52" t="s">
        <v>9788</v>
      </c>
      <c r="G4237" s="52" t="s">
        <v>9789</v>
      </c>
    </row>
    <row r="4238" customFormat="false" ht="12.75" hidden="false" customHeight="true" outlineLevel="0" collapsed="false">
      <c r="D4238" s="51" t="n">
        <v>47020</v>
      </c>
      <c r="E4238" s="52" t="s">
        <v>9787</v>
      </c>
      <c r="F4238" s="52" t="s">
        <v>9790</v>
      </c>
      <c r="G4238" s="52" t="s">
        <v>8713</v>
      </c>
    </row>
    <row r="4239" customFormat="false" ht="12.75" hidden="false" customHeight="true" outlineLevel="0" collapsed="false">
      <c r="D4239" s="51" t="n">
        <v>47020</v>
      </c>
      <c r="E4239" s="52" t="s">
        <v>9787</v>
      </c>
      <c r="F4239" s="52" t="s">
        <v>9791</v>
      </c>
      <c r="G4239" s="52" t="s">
        <v>9792</v>
      </c>
    </row>
    <row r="4240" customFormat="false" ht="12.75" hidden="false" customHeight="true" outlineLevel="0" collapsed="false">
      <c r="D4240" s="51" t="n">
        <v>47020</v>
      </c>
      <c r="E4240" s="52" t="s">
        <v>9787</v>
      </c>
      <c r="F4240" s="52" t="s">
        <v>9793</v>
      </c>
      <c r="G4240" s="52" t="s">
        <v>9794</v>
      </c>
    </row>
    <row r="4241" customFormat="false" ht="12.75" hidden="false" customHeight="true" outlineLevel="0" collapsed="false">
      <c r="D4241" s="51" t="n">
        <v>47020</v>
      </c>
      <c r="E4241" s="52" t="s">
        <v>9787</v>
      </c>
      <c r="F4241" s="52" t="s">
        <v>9795</v>
      </c>
      <c r="G4241" s="52" t="s">
        <v>9796</v>
      </c>
    </row>
    <row r="4242" customFormat="false" ht="12.75" hidden="false" customHeight="true" outlineLevel="0" collapsed="false">
      <c r="D4242" s="51" t="n">
        <v>47020</v>
      </c>
      <c r="E4242" s="52" t="s">
        <v>9787</v>
      </c>
      <c r="F4242" s="52" t="s">
        <v>9797</v>
      </c>
      <c r="G4242" s="52" t="s">
        <v>9798</v>
      </c>
    </row>
    <row r="4243" customFormat="false" ht="12.75" hidden="false" customHeight="true" outlineLevel="0" collapsed="false">
      <c r="D4243" s="51" t="n">
        <v>47020</v>
      </c>
      <c r="E4243" s="52" t="s">
        <v>9787</v>
      </c>
      <c r="F4243" s="52" t="s">
        <v>9799</v>
      </c>
      <c r="G4243" s="52" t="s">
        <v>9800</v>
      </c>
    </row>
    <row r="4244" customFormat="false" ht="12.75" hidden="false" customHeight="true" outlineLevel="0" collapsed="false">
      <c r="D4244" s="51" t="n">
        <v>47020</v>
      </c>
      <c r="E4244" s="52" t="s">
        <v>9787</v>
      </c>
      <c r="F4244" s="52" t="s">
        <v>9801</v>
      </c>
      <c r="G4244" s="52" t="s">
        <v>9802</v>
      </c>
    </row>
    <row r="4245" customFormat="false" ht="12.75" hidden="false" customHeight="true" outlineLevel="0" collapsed="false">
      <c r="D4245" s="51" t="n">
        <v>47020</v>
      </c>
      <c r="E4245" s="52" t="s">
        <v>9787</v>
      </c>
      <c r="F4245" s="52" t="s">
        <v>9803</v>
      </c>
      <c r="G4245" s="52" t="s">
        <v>9804</v>
      </c>
    </row>
    <row r="4246" customFormat="false" ht="12.75" hidden="false" customHeight="true" outlineLevel="0" collapsed="false">
      <c r="D4246" s="51" t="n">
        <v>47020</v>
      </c>
      <c r="E4246" s="52" t="s">
        <v>9787</v>
      </c>
      <c r="F4246" s="52" t="s">
        <v>9805</v>
      </c>
      <c r="G4246" s="52" t="s">
        <v>9806</v>
      </c>
    </row>
    <row r="4247" customFormat="false" ht="12.75" hidden="false" customHeight="true" outlineLevel="0" collapsed="false">
      <c r="D4247" s="51" t="n">
        <v>47020</v>
      </c>
      <c r="E4247" s="52" t="s">
        <v>9787</v>
      </c>
      <c r="F4247" s="52" t="s">
        <v>9807</v>
      </c>
      <c r="G4247" s="52" t="s">
        <v>9808</v>
      </c>
    </row>
    <row r="4248" customFormat="false" ht="12.75" hidden="false" customHeight="true" outlineLevel="0" collapsed="false">
      <c r="D4248" s="51" t="n">
        <v>47020</v>
      </c>
      <c r="E4248" s="52" t="s">
        <v>9787</v>
      </c>
      <c r="F4248" s="52" t="s">
        <v>9809</v>
      </c>
      <c r="G4248" s="52" t="s">
        <v>9810</v>
      </c>
    </row>
    <row r="4249" customFormat="false" ht="12.75" hidden="false" customHeight="true" outlineLevel="0" collapsed="false">
      <c r="D4249" s="51" t="n">
        <v>47020</v>
      </c>
      <c r="E4249" s="52" t="s">
        <v>9787</v>
      </c>
      <c r="F4249" s="52" t="s">
        <v>9811</v>
      </c>
      <c r="G4249" s="52" t="s">
        <v>9812</v>
      </c>
    </row>
    <row r="4250" customFormat="false" ht="12.75" hidden="false" customHeight="true" outlineLevel="0" collapsed="false">
      <c r="D4250" s="51" t="n">
        <v>47020</v>
      </c>
      <c r="E4250" s="52" t="s">
        <v>9787</v>
      </c>
      <c r="F4250" s="52" t="s">
        <v>9813</v>
      </c>
      <c r="G4250" s="52" t="s">
        <v>9814</v>
      </c>
    </row>
    <row r="4251" customFormat="false" ht="12.75" hidden="false" customHeight="true" outlineLevel="0" collapsed="false">
      <c r="D4251" s="51" t="n">
        <v>47020</v>
      </c>
      <c r="E4251" s="52" t="s">
        <v>9787</v>
      </c>
      <c r="F4251" s="52" t="s">
        <v>9815</v>
      </c>
      <c r="G4251" s="52" t="s">
        <v>9816</v>
      </c>
    </row>
    <row r="4252" customFormat="false" ht="12.75" hidden="false" customHeight="true" outlineLevel="0" collapsed="false">
      <c r="D4252" s="51" t="n">
        <v>47020</v>
      </c>
      <c r="E4252" s="52" t="s">
        <v>9787</v>
      </c>
      <c r="F4252" s="52" t="s">
        <v>9817</v>
      </c>
      <c r="G4252" s="52" t="s">
        <v>9818</v>
      </c>
    </row>
    <row r="4253" customFormat="false" ht="12.75" hidden="false" customHeight="true" outlineLevel="0" collapsed="false">
      <c r="D4253" s="51" t="n">
        <v>47020</v>
      </c>
      <c r="E4253" s="52" t="s">
        <v>9787</v>
      </c>
      <c r="F4253" s="52" t="s">
        <v>9819</v>
      </c>
      <c r="G4253" s="52" t="s">
        <v>9820</v>
      </c>
    </row>
    <row r="4254" customFormat="false" ht="12.75" hidden="false" customHeight="true" outlineLevel="0" collapsed="false">
      <c r="D4254" s="51" t="n">
        <v>47020</v>
      </c>
      <c r="E4254" s="52" t="s">
        <v>9787</v>
      </c>
      <c r="F4254" s="52" t="s">
        <v>9821</v>
      </c>
      <c r="G4254" s="52" t="s">
        <v>9822</v>
      </c>
    </row>
    <row r="4255" customFormat="false" ht="12.75" hidden="false" customHeight="true" outlineLevel="0" collapsed="false">
      <c r="D4255" s="51" t="n">
        <v>47020</v>
      </c>
      <c r="E4255" s="52" t="s">
        <v>9787</v>
      </c>
      <c r="F4255" s="52" t="s">
        <v>9823</v>
      </c>
      <c r="G4255" s="52" t="s">
        <v>7587</v>
      </c>
    </row>
    <row r="4256" customFormat="false" ht="12.75" hidden="false" customHeight="true" outlineLevel="0" collapsed="false">
      <c r="D4256" s="51" t="n">
        <v>51035</v>
      </c>
      <c r="E4256" s="52" t="s">
        <v>9824</v>
      </c>
      <c r="F4256" s="52" t="s">
        <v>9825</v>
      </c>
      <c r="G4256" s="52" t="s">
        <v>9826</v>
      </c>
    </row>
    <row r="4257" customFormat="false" ht="12.75" hidden="false" customHeight="true" outlineLevel="0" collapsed="false">
      <c r="D4257" s="51" t="n">
        <v>51035</v>
      </c>
      <c r="E4257" s="52" t="s">
        <v>9824</v>
      </c>
      <c r="F4257" s="52" t="s">
        <v>9827</v>
      </c>
      <c r="G4257" s="52" t="s">
        <v>9828</v>
      </c>
    </row>
    <row r="4258" customFormat="false" ht="12.75" hidden="false" customHeight="true" outlineLevel="0" collapsed="false">
      <c r="D4258" s="51" t="n">
        <v>51035</v>
      </c>
      <c r="E4258" s="52" t="s">
        <v>9824</v>
      </c>
      <c r="F4258" s="52" t="s">
        <v>9829</v>
      </c>
      <c r="G4258" s="52" t="s">
        <v>6140</v>
      </c>
    </row>
    <row r="4259" customFormat="false" ht="12.75" hidden="false" customHeight="true" outlineLevel="0" collapsed="false">
      <c r="D4259" s="51" t="n">
        <v>51035</v>
      </c>
      <c r="E4259" s="52" t="s">
        <v>9824</v>
      </c>
      <c r="F4259" s="52" t="s">
        <v>9830</v>
      </c>
      <c r="G4259" s="52" t="s">
        <v>9831</v>
      </c>
    </row>
    <row r="4260" customFormat="false" ht="12.75" hidden="false" customHeight="true" outlineLevel="0" collapsed="false">
      <c r="D4260" s="51" t="n">
        <v>51035</v>
      </c>
      <c r="E4260" s="52" t="s">
        <v>9824</v>
      </c>
      <c r="F4260" s="52" t="s">
        <v>9832</v>
      </c>
      <c r="G4260" s="52" t="s">
        <v>9833</v>
      </c>
    </row>
    <row r="4261" customFormat="false" ht="12.75" hidden="false" customHeight="true" outlineLevel="0" collapsed="false">
      <c r="D4261" s="51" t="n">
        <v>51035</v>
      </c>
      <c r="E4261" s="52" t="s">
        <v>9824</v>
      </c>
      <c r="F4261" s="52" t="s">
        <v>9834</v>
      </c>
      <c r="G4261" s="52" t="s">
        <v>9835</v>
      </c>
    </row>
    <row r="4262" customFormat="false" ht="12.75" hidden="false" customHeight="true" outlineLevel="0" collapsed="false">
      <c r="D4262" s="51" t="n">
        <v>51035</v>
      </c>
      <c r="E4262" s="52" t="s">
        <v>9824</v>
      </c>
      <c r="F4262" s="52" t="s">
        <v>9836</v>
      </c>
      <c r="G4262" s="52" t="s">
        <v>9837</v>
      </c>
    </row>
    <row r="4263" customFormat="false" ht="12.75" hidden="false" customHeight="true" outlineLevel="0" collapsed="false">
      <c r="D4263" s="51" t="n">
        <v>51035</v>
      </c>
      <c r="E4263" s="52" t="s">
        <v>9824</v>
      </c>
      <c r="F4263" s="52" t="s">
        <v>9838</v>
      </c>
      <c r="G4263" s="52" t="s">
        <v>9839</v>
      </c>
    </row>
    <row r="4264" customFormat="false" ht="12.75" hidden="false" customHeight="true" outlineLevel="0" collapsed="false">
      <c r="D4264" s="51" t="n">
        <v>51035</v>
      </c>
      <c r="E4264" s="52" t="s">
        <v>9824</v>
      </c>
      <c r="F4264" s="52" t="s">
        <v>9840</v>
      </c>
      <c r="G4264" s="52" t="s">
        <v>9841</v>
      </c>
    </row>
    <row r="4265" customFormat="false" ht="12.75" hidden="false" customHeight="true" outlineLevel="0" collapsed="false">
      <c r="D4265" s="51" t="n">
        <v>51035</v>
      </c>
      <c r="E4265" s="52" t="s">
        <v>9824</v>
      </c>
      <c r="F4265" s="52" t="s">
        <v>9842</v>
      </c>
      <c r="G4265" s="52" t="s">
        <v>9843</v>
      </c>
    </row>
    <row r="4266" customFormat="false" ht="12.75" hidden="false" customHeight="true" outlineLevel="0" collapsed="false">
      <c r="D4266" s="51" t="n">
        <v>51035</v>
      </c>
      <c r="E4266" s="52" t="s">
        <v>9824</v>
      </c>
      <c r="F4266" s="52" t="s">
        <v>9844</v>
      </c>
      <c r="G4266" s="52" t="s">
        <v>9845</v>
      </c>
    </row>
    <row r="4267" customFormat="false" ht="12.75" hidden="false" customHeight="true" outlineLevel="0" collapsed="false">
      <c r="D4267" s="51" t="n">
        <v>51035</v>
      </c>
      <c r="E4267" s="52" t="s">
        <v>9824</v>
      </c>
      <c r="F4267" s="52" t="s">
        <v>9846</v>
      </c>
      <c r="G4267" s="52" t="s">
        <v>7918</v>
      </c>
    </row>
    <row r="4268" customFormat="false" ht="12.75" hidden="false" customHeight="true" outlineLevel="0" collapsed="false">
      <c r="D4268" s="51" t="n">
        <v>51035</v>
      </c>
      <c r="E4268" s="52" t="s">
        <v>9824</v>
      </c>
      <c r="F4268" s="52" t="s">
        <v>9847</v>
      </c>
      <c r="G4268" s="52" t="s">
        <v>9848</v>
      </c>
    </row>
    <row r="4269" customFormat="false" ht="12.75" hidden="false" customHeight="true" outlineLevel="0" collapsed="false">
      <c r="D4269" s="51" t="n">
        <v>51035</v>
      </c>
      <c r="E4269" s="52" t="s">
        <v>9824</v>
      </c>
      <c r="F4269" s="52" t="s">
        <v>9849</v>
      </c>
      <c r="G4269" s="52" t="s">
        <v>9850</v>
      </c>
    </row>
    <row r="4270" customFormat="false" ht="12.75" hidden="false" customHeight="true" outlineLevel="0" collapsed="false">
      <c r="D4270" s="51" t="n">
        <v>51035</v>
      </c>
      <c r="E4270" s="52" t="s">
        <v>9824</v>
      </c>
      <c r="F4270" s="52" t="s">
        <v>9851</v>
      </c>
      <c r="G4270" s="52" t="s">
        <v>9852</v>
      </c>
    </row>
    <row r="4271" customFormat="false" ht="12.75" hidden="false" customHeight="true" outlineLevel="0" collapsed="false">
      <c r="D4271" s="51" t="n">
        <v>51035</v>
      </c>
      <c r="E4271" s="52" t="s">
        <v>9824</v>
      </c>
      <c r="F4271" s="52" t="s">
        <v>9853</v>
      </c>
      <c r="G4271" s="52" t="s">
        <v>2505</v>
      </c>
    </row>
    <row r="4272" customFormat="false" ht="12.75" hidden="false" customHeight="true" outlineLevel="0" collapsed="false">
      <c r="D4272" s="51" t="n">
        <v>51035</v>
      </c>
      <c r="E4272" s="52" t="s">
        <v>9824</v>
      </c>
      <c r="F4272" s="52" t="s">
        <v>9854</v>
      </c>
      <c r="G4272" s="52" t="s">
        <v>9855</v>
      </c>
    </row>
    <row r="4273" customFormat="false" ht="12.75" hidden="false" customHeight="true" outlineLevel="0" collapsed="false">
      <c r="D4273" s="51" t="n">
        <v>51035</v>
      </c>
      <c r="E4273" s="52" t="s">
        <v>9824</v>
      </c>
      <c r="F4273" s="52" t="s">
        <v>9856</v>
      </c>
      <c r="G4273" s="52" t="s">
        <v>9857</v>
      </c>
    </row>
    <row r="4274" customFormat="false" ht="12.75" hidden="false" customHeight="true" outlineLevel="0" collapsed="false">
      <c r="D4274" s="51" t="n">
        <v>51035</v>
      </c>
      <c r="E4274" s="52" t="s">
        <v>9824</v>
      </c>
      <c r="F4274" s="52" t="s">
        <v>9858</v>
      </c>
      <c r="G4274" s="52" t="s">
        <v>9859</v>
      </c>
    </row>
    <row r="4275" customFormat="false" ht="12.75" hidden="false" customHeight="true" outlineLevel="0" collapsed="false">
      <c r="D4275" s="51" t="n">
        <v>48043</v>
      </c>
      <c r="E4275" s="52" t="s">
        <v>9860</v>
      </c>
      <c r="F4275" s="52" t="s">
        <v>9861</v>
      </c>
      <c r="G4275" s="52" t="s">
        <v>9862</v>
      </c>
    </row>
    <row r="4276" customFormat="false" ht="12.75" hidden="false" customHeight="true" outlineLevel="0" collapsed="false">
      <c r="D4276" s="51" t="n">
        <v>48043</v>
      </c>
      <c r="E4276" s="52" t="s">
        <v>9860</v>
      </c>
      <c r="F4276" s="52" t="s">
        <v>9863</v>
      </c>
      <c r="G4276" s="52" t="s">
        <v>9864</v>
      </c>
    </row>
    <row r="4277" customFormat="false" ht="12.75" hidden="false" customHeight="true" outlineLevel="0" collapsed="false">
      <c r="D4277" s="51" t="n">
        <v>48043</v>
      </c>
      <c r="E4277" s="52" t="s">
        <v>9860</v>
      </c>
      <c r="F4277" s="52" t="s">
        <v>9865</v>
      </c>
      <c r="G4277" s="52" t="s">
        <v>8016</v>
      </c>
    </row>
    <row r="4278" customFormat="false" ht="12.75" hidden="false" customHeight="true" outlineLevel="0" collapsed="false">
      <c r="D4278" s="51" t="n">
        <v>48043</v>
      </c>
      <c r="E4278" s="52" t="s">
        <v>9860</v>
      </c>
      <c r="F4278" s="52" t="s">
        <v>9866</v>
      </c>
      <c r="G4278" s="52" t="s">
        <v>9867</v>
      </c>
    </row>
    <row r="4279" customFormat="false" ht="12.75" hidden="false" customHeight="true" outlineLevel="0" collapsed="false">
      <c r="D4279" s="51" t="n">
        <v>48043</v>
      </c>
      <c r="E4279" s="52" t="s">
        <v>9860</v>
      </c>
      <c r="F4279" s="52" t="s">
        <v>9868</v>
      </c>
      <c r="G4279" s="52" t="s">
        <v>9869</v>
      </c>
    </row>
    <row r="4280" customFormat="false" ht="12.75" hidden="false" customHeight="true" outlineLevel="0" collapsed="false">
      <c r="D4280" s="51" t="n">
        <v>48043</v>
      </c>
      <c r="E4280" s="52" t="s">
        <v>9860</v>
      </c>
      <c r="F4280" s="52" t="s">
        <v>9870</v>
      </c>
      <c r="G4280" s="52" t="s">
        <v>9871</v>
      </c>
    </row>
    <row r="4281" customFormat="false" ht="12.75" hidden="false" customHeight="true" outlineLevel="0" collapsed="false">
      <c r="D4281" s="51" t="n">
        <v>48043</v>
      </c>
      <c r="E4281" s="52" t="s">
        <v>9860</v>
      </c>
      <c r="F4281" s="52" t="s">
        <v>9872</v>
      </c>
      <c r="G4281" s="52" t="s">
        <v>9873</v>
      </c>
    </row>
    <row r="4282" customFormat="false" ht="12.75" hidden="false" customHeight="true" outlineLevel="0" collapsed="false">
      <c r="D4282" s="51" t="n">
        <v>48043</v>
      </c>
      <c r="E4282" s="52" t="s">
        <v>9860</v>
      </c>
      <c r="F4282" s="52" t="s">
        <v>9874</v>
      </c>
      <c r="G4282" s="52" t="s">
        <v>9875</v>
      </c>
    </row>
    <row r="4283" customFormat="false" ht="12.75" hidden="false" customHeight="true" outlineLevel="0" collapsed="false">
      <c r="D4283" s="51" t="n">
        <v>48043</v>
      </c>
      <c r="E4283" s="52" t="s">
        <v>9860</v>
      </c>
      <c r="F4283" s="52" t="s">
        <v>9876</v>
      </c>
      <c r="G4283" s="52" t="s">
        <v>9877</v>
      </c>
    </row>
    <row r="4284" customFormat="false" ht="12.75" hidden="false" customHeight="true" outlineLevel="0" collapsed="false">
      <c r="D4284" s="51" t="n">
        <v>48043</v>
      </c>
      <c r="E4284" s="52" t="s">
        <v>9860</v>
      </c>
      <c r="F4284" s="52" t="s">
        <v>9878</v>
      </c>
      <c r="G4284" s="52" t="s">
        <v>9879</v>
      </c>
    </row>
    <row r="4285" customFormat="false" ht="12.75" hidden="false" customHeight="true" outlineLevel="0" collapsed="false">
      <c r="D4285" s="51" t="n">
        <v>48043</v>
      </c>
      <c r="E4285" s="52" t="s">
        <v>9860</v>
      </c>
      <c r="F4285" s="52" t="s">
        <v>9880</v>
      </c>
      <c r="G4285" s="52" t="s">
        <v>2411</v>
      </c>
    </row>
    <row r="4286" customFormat="false" ht="12.75" hidden="false" customHeight="true" outlineLevel="0" collapsed="false">
      <c r="D4286" s="51" t="n">
        <v>48043</v>
      </c>
      <c r="E4286" s="52" t="s">
        <v>9860</v>
      </c>
      <c r="F4286" s="52" t="s">
        <v>9881</v>
      </c>
      <c r="G4286" s="52" t="s">
        <v>9882</v>
      </c>
    </row>
    <row r="4287" customFormat="false" ht="12.75" hidden="false" customHeight="true" outlineLevel="0" collapsed="false">
      <c r="D4287" s="51" t="n">
        <v>52032</v>
      </c>
      <c r="E4287" s="52" t="s">
        <v>9883</v>
      </c>
      <c r="F4287" s="52" t="s">
        <v>9884</v>
      </c>
      <c r="G4287" s="52" t="s">
        <v>6898</v>
      </c>
    </row>
    <row r="4288" customFormat="false" ht="12.75" hidden="false" customHeight="true" outlineLevel="0" collapsed="false">
      <c r="D4288" s="51" t="n">
        <v>52032</v>
      </c>
      <c r="E4288" s="52" t="s">
        <v>9883</v>
      </c>
      <c r="F4288" s="52" t="s">
        <v>9885</v>
      </c>
      <c r="G4288" s="52" t="s">
        <v>9886</v>
      </c>
    </row>
    <row r="4289" customFormat="false" ht="12.75" hidden="false" customHeight="true" outlineLevel="0" collapsed="false">
      <c r="D4289" s="51" t="n">
        <v>52032</v>
      </c>
      <c r="E4289" s="52" t="s">
        <v>9883</v>
      </c>
      <c r="F4289" s="52" t="s">
        <v>9887</v>
      </c>
      <c r="G4289" s="52" t="s">
        <v>9888</v>
      </c>
    </row>
    <row r="4290" customFormat="false" ht="12.75" hidden="false" customHeight="true" outlineLevel="0" collapsed="false">
      <c r="D4290" s="51" t="n">
        <v>52032</v>
      </c>
      <c r="E4290" s="52" t="s">
        <v>9883</v>
      </c>
      <c r="F4290" s="52" t="s">
        <v>9889</v>
      </c>
      <c r="G4290" s="52" t="s">
        <v>9890</v>
      </c>
    </row>
    <row r="4291" customFormat="false" ht="12.75" hidden="false" customHeight="true" outlineLevel="0" collapsed="false">
      <c r="D4291" s="51" t="n">
        <v>52032</v>
      </c>
      <c r="E4291" s="52" t="s">
        <v>9883</v>
      </c>
      <c r="F4291" s="52" t="s">
        <v>9891</v>
      </c>
      <c r="G4291" s="52" t="s">
        <v>9892</v>
      </c>
    </row>
    <row r="4292" customFormat="false" ht="12.75" hidden="false" customHeight="true" outlineLevel="0" collapsed="false">
      <c r="D4292" s="51" t="n">
        <v>52032</v>
      </c>
      <c r="E4292" s="52" t="s">
        <v>9883</v>
      </c>
      <c r="F4292" s="52" t="s">
        <v>9893</v>
      </c>
      <c r="G4292" s="52" t="s">
        <v>9894</v>
      </c>
    </row>
    <row r="4293" customFormat="false" ht="12.75" hidden="false" customHeight="true" outlineLevel="0" collapsed="false">
      <c r="D4293" s="51" t="n">
        <v>52032</v>
      </c>
      <c r="E4293" s="52" t="s">
        <v>9883</v>
      </c>
      <c r="F4293" s="52" t="s">
        <v>9895</v>
      </c>
      <c r="G4293" s="52" t="s">
        <v>9360</v>
      </c>
    </row>
    <row r="4294" customFormat="false" ht="12.75" hidden="false" customHeight="true" outlineLevel="0" collapsed="false">
      <c r="D4294" s="51" t="n">
        <v>52032</v>
      </c>
      <c r="E4294" s="52" t="s">
        <v>9883</v>
      </c>
      <c r="F4294" s="52" t="s">
        <v>9896</v>
      </c>
      <c r="G4294" s="52" t="s">
        <v>9897</v>
      </c>
    </row>
    <row r="4295" customFormat="false" ht="12.75" hidden="false" customHeight="true" outlineLevel="0" collapsed="false">
      <c r="D4295" s="51" t="n">
        <v>52032</v>
      </c>
      <c r="E4295" s="52" t="s">
        <v>9883</v>
      </c>
      <c r="F4295" s="52" t="s">
        <v>9898</v>
      </c>
      <c r="G4295" s="52" t="s">
        <v>7349</v>
      </c>
    </row>
    <row r="4296" customFormat="false" ht="12.75" hidden="false" customHeight="true" outlineLevel="0" collapsed="false">
      <c r="D4296" s="51" t="n">
        <v>52032</v>
      </c>
      <c r="E4296" s="52" t="s">
        <v>9883</v>
      </c>
      <c r="F4296" s="52" t="s">
        <v>9899</v>
      </c>
      <c r="G4296" s="52" t="s">
        <v>9900</v>
      </c>
    </row>
    <row r="4297" customFormat="false" ht="12.75" hidden="false" customHeight="true" outlineLevel="0" collapsed="false">
      <c r="D4297" s="51" t="n">
        <v>52032</v>
      </c>
      <c r="E4297" s="52" t="s">
        <v>9883</v>
      </c>
      <c r="F4297" s="52" t="s">
        <v>9901</v>
      </c>
      <c r="G4297" s="52" t="s">
        <v>3445</v>
      </c>
    </row>
    <row r="4298" customFormat="false" ht="12.75" hidden="false" customHeight="true" outlineLevel="0" collapsed="false">
      <c r="D4298" s="51" t="n">
        <v>52032</v>
      </c>
      <c r="E4298" s="52" t="s">
        <v>9883</v>
      </c>
      <c r="F4298" s="52" t="s">
        <v>9902</v>
      </c>
      <c r="G4298" s="52" t="s">
        <v>7970</v>
      </c>
    </row>
    <row r="4299" customFormat="false" ht="12.75" hidden="false" customHeight="true" outlineLevel="0" collapsed="false">
      <c r="D4299" s="51" t="n">
        <v>52032</v>
      </c>
      <c r="E4299" s="52" t="s">
        <v>9883</v>
      </c>
      <c r="F4299" s="52" t="s">
        <v>9903</v>
      </c>
      <c r="G4299" s="52" t="s">
        <v>9904</v>
      </c>
    </row>
    <row r="4300" customFormat="false" ht="12.75" hidden="false" customHeight="true" outlineLevel="0" collapsed="false">
      <c r="D4300" s="51" t="n">
        <v>52032</v>
      </c>
      <c r="E4300" s="52" t="s">
        <v>9883</v>
      </c>
      <c r="F4300" s="52" t="s">
        <v>9905</v>
      </c>
      <c r="G4300" s="52" t="s">
        <v>9906</v>
      </c>
    </row>
    <row r="4301" customFormat="false" ht="12.75" hidden="false" customHeight="true" outlineLevel="0" collapsed="false">
      <c r="D4301" s="51" t="n">
        <v>52032</v>
      </c>
      <c r="E4301" s="52" t="s">
        <v>9883</v>
      </c>
      <c r="F4301" s="52" t="s">
        <v>9907</v>
      </c>
      <c r="G4301" s="52" t="s">
        <v>9908</v>
      </c>
    </row>
    <row r="4302" customFormat="false" ht="12.75" hidden="false" customHeight="true" outlineLevel="0" collapsed="false">
      <c r="D4302" s="51" t="n">
        <v>52032</v>
      </c>
      <c r="E4302" s="52" t="s">
        <v>9883</v>
      </c>
      <c r="F4302" s="52" t="s">
        <v>9909</v>
      </c>
      <c r="G4302" s="52" t="s">
        <v>9910</v>
      </c>
    </row>
    <row r="4303" customFormat="false" ht="12.75" hidden="false" customHeight="true" outlineLevel="0" collapsed="false">
      <c r="D4303" s="51" t="n">
        <v>52032</v>
      </c>
      <c r="E4303" s="52" t="s">
        <v>9883</v>
      </c>
      <c r="F4303" s="52" t="s">
        <v>9911</v>
      </c>
      <c r="G4303" s="52" t="s">
        <v>9912</v>
      </c>
    </row>
    <row r="4304" customFormat="false" ht="12.75" hidden="false" customHeight="true" outlineLevel="0" collapsed="false">
      <c r="D4304" s="51" t="n">
        <v>52032</v>
      </c>
      <c r="E4304" s="52" t="s">
        <v>9883</v>
      </c>
      <c r="F4304" s="52" t="s">
        <v>9913</v>
      </c>
      <c r="G4304" s="52" t="s">
        <v>9914</v>
      </c>
    </row>
    <row r="4305" customFormat="false" ht="12.75" hidden="false" customHeight="true" outlineLevel="0" collapsed="false">
      <c r="D4305" s="51" t="n">
        <v>52032</v>
      </c>
      <c r="E4305" s="52" t="s">
        <v>9883</v>
      </c>
      <c r="F4305" s="52" t="s">
        <v>9915</v>
      </c>
      <c r="G4305" s="52" t="s">
        <v>9916</v>
      </c>
    </row>
    <row r="4306" customFormat="false" ht="12.75" hidden="false" customHeight="true" outlineLevel="0" collapsed="false">
      <c r="D4306" s="51" t="n">
        <v>52032</v>
      </c>
      <c r="E4306" s="52" t="s">
        <v>9883</v>
      </c>
      <c r="F4306" s="52" t="s">
        <v>9917</v>
      </c>
      <c r="G4306" s="52" t="s">
        <v>9918</v>
      </c>
    </row>
    <row r="4307" customFormat="false" ht="12.75" hidden="false" customHeight="true" outlineLevel="0" collapsed="false">
      <c r="D4307" s="51" t="n">
        <v>52032</v>
      </c>
      <c r="E4307" s="52" t="s">
        <v>9883</v>
      </c>
      <c r="F4307" s="52" t="s">
        <v>9919</v>
      </c>
      <c r="G4307" s="52" t="s">
        <v>9920</v>
      </c>
    </row>
    <row r="4308" customFormat="false" ht="12.75" hidden="false" customHeight="true" outlineLevel="0" collapsed="false">
      <c r="D4308" s="51" t="n">
        <v>52032</v>
      </c>
      <c r="E4308" s="52" t="s">
        <v>9883</v>
      </c>
      <c r="F4308" s="52" t="s">
        <v>9921</v>
      </c>
      <c r="G4308" s="52" t="s">
        <v>6893</v>
      </c>
    </row>
    <row r="4309" customFormat="false" ht="12.75" hidden="false" customHeight="true" outlineLevel="0" collapsed="false">
      <c r="D4309" s="51" t="n">
        <v>52032</v>
      </c>
      <c r="E4309" s="52" t="s">
        <v>9883</v>
      </c>
      <c r="F4309" s="52" t="s">
        <v>9922</v>
      </c>
      <c r="G4309" s="52" t="s">
        <v>9923</v>
      </c>
    </row>
    <row r="4310" customFormat="false" ht="12.75" hidden="false" customHeight="true" outlineLevel="0" collapsed="false">
      <c r="D4310" s="51" t="n">
        <v>52032</v>
      </c>
      <c r="E4310" s="52" t="s">
        <v>9883</v>
      </c>
      <c r="F4310" s="52" t="s">
        <v>9924</v>
      </c>
      <c r="G4310" s="52" t="s">
        <v>3418</v>
      </c>
    </row>
    <row r="4311" customFormat="false" ht="12.75" hidden="false" customHeight="true" outlineLevel="0" collapsed="false">
      <c r="D4311" s="51" t="n">
        <v>52032</v>
      </c>
      <c r="E4311" s="52" t="s">
        <v>9883</v>
      </c>
      <c r="F4311" s="52" t="s">
        <v>9925</v>
      </c>
      <c r="G4311" s="52" t="s">
        <v>9926</v>
      </c>
    </row>
    <row r="4312" customFormat="false" ht="12.75" hidden="false" customHeight="true" outlineLevel="0" collapsed="false">
      <c r="D4312" s="51" t="n">
        <v>52032</v>
      </c>
      <c r="E4312" s="52" t="s">
        <v>9883</v>
      </c>
      <c r="F4312" s="52" t="s">
        <v>9927</v>
      </c>
      <c r="G4312" s="52" t="s">
        <v>9928</v>
      </c>
    </row>
    <row r="4313" customFormat="false" ht="12.75" hidden="false" customHeight="true" outlineLevel="0" collapsed="false">
      <c r="D4313" s="51" t="n">
        <v>52032</v>
      </c>
      <c r="E4313" s="52" t="s">
        <v>9883</v>
      </c>
      <c r="F4313" s="52" t="s">
        <v>9929</v>
      </c>
      <c r="G4313" s="52" t="s">
        <v>3238</v>
      </c>
    </row>
    <row r="4314" customFormat="false" ht="12.75" hidden="false" customHeight="true" outlineLevel="0" collapsed="false">
      <c r="D4314" s="51" t="n">
        <v>52032</v>
      </c>
      <c r="E4314" s="52" t="s">
        <v>9883</v>
      </c>
      <c r="F4314" s="52" t="s">
        <v>9930</v>
      </c>
      <c r="G4314" s="52" t="s">
        <v>9931</v>
      </c>
    </row>
    <row r="4315" customFormat="false" ht="12.75" hidden="false" customHeight="true" outlineLevel="0" collapsed="false">
      <c r="D4315" s="51" t="n">
        <v>52032</v>
      </c>
      <c r="E4315" s="52" t="s">
        <v>9883</v>
      </c>
      <c r="F4315" s="52" t="s">
        <v>9932</v>
      </c>
      <c r="G4315" s="52" t="s">
        <v>9933</v>
      </c>
    </row>
    <row r="4316" customFormat="false" ht="12.75" hidden="false" customHeight="true" outlineLevel="0" collapsed="false">
      <c r="D4316" s="51" t="n">
        <v>52032</v>
      </c>
      <c r="E4316" s="52" t="s">
        <v>9883</v>
      </c>
      <c r="F4316" s="52" t="s">
        <v>9934</v>
      </c>
      <c r="G4316" s="52" t="s">
        <v>9935</v>
      </c>
    </row>
    <row r="4317" customFormat="false" ht="12.75" hidden="false" customHeight="true" outlineLevel="0" collapsed="false">
      <c r="D4317" s="51" t="n">
        <v>52032</v>
      </c>
      <c r="E4317" s="52" t="s">
        <v>9883</v>
      </c>
      <c r="F4317" s="52" t="s">
        <v>9936</v>
      </c>
      <c r="G4317" s="52" t="s">
        <v>9937</v>
      </c>
    </row>
    <row r="4318" customFormat="false" ht="12.75" hidden="false" customHeight="true" outlineLevel="0" collapsed="false">
      <c r="D4318" s="51" t="n">
        <v>52032</v>
      </c>
      <c r="E4318" s="52" t="s">
        <v>9883</v>
      </c>
      <c r="F4318" s="52" t="s">
        <v>9938</v>
      </c>
      <c r="G4318" s="52" t="s">
        <v>3098</v>
      </c>
    </row>
    <row r="4319" customFormat="false" ht="12.75" hidden="false" customHeight="true" outlineLevel="0" collapsed="false">
      <c r="D4319" s="51" t="n">
        <v>52032</v>
      </c>
      <c r="E4319" s="52" t="s">
        <v>9883</v>
      </c>
      <c r="F4319" s="52" t="s">
        <v>9939</v>
      </c>
      <c r="G4319" s="52" t="s">
        <v>9940</v>
      </c>
    </row>
    <row r="4320" customFormat="false" ht="12.75" hidden="false" customHeight="true" outlineLevel="0" collapsed="false">
      <c r="D4320" s="51" t="n">
        <v>52032</v>
      </c>
      <c r="E4320" s="52" t="s">
        <v>9883</v>
      </c>
      <c r="F4320" s="52" t="s">
        <v>9941</v>
      </c>
      <c r="G4320" s="52" t="s">
        <v>9942</v>
      </c>
    </row>
    <row r="4321" customFormat="false" ht="12.75" hidden="false" customHeight="true" outlineLevel="0" collapsed="false">
      <c r="D4321" s="51" t="n">
        <v>52032</v>
      </c>
      <c r="E4321" s="52" t="s">
        <v>9883</v>
      </c>
      <c r="F4321" s="52" t="s">
        <v>9943</v>
      </c>
      <c r="G4321" s="52" t="s">
        <v>9944</v>
      </c>
    </row>
    <row r="4322" customFormat="false" ht="12.75" hidden="false" customHeight="true" outlineLevel="0" collapsed="false">
      <c r="D4322" s="51" t="n">
        <v>52032</v>
      </c>
      <c r="E4322" s="52" t="s">
        <v>9883</v>
      </c>
      <c r="F4322" s="52" t="s">
        <v>9945</v>
      </c>
      <c r="G4322" s="52" t="s">
        <v>9946</v>
      </c>
    </row>
    <row r="4323" customFormat="false" ht="12.75" hidden="false" customHeight="true" outlineLevel="0" collapsed="false">
      <c r="D4323" s="51" t="n">
        <v>52032</v>
      </c>
      <c r="E4323" s="52" t="s">
        <v>9883</v>
      </c>
      <c r="F4323" s="52" t="s">
        <v>9947</v>
      </c>
      <c r="G4323" s="52" t="s">
        <v>9948</v>
      </c>
    </row>
    <row r="4324" customFormat="false" ht="12.75" hidden="false" customHeight="true" outlineLevel="0" collapsed="false">
      <c r="D4324" s="51" t="n">
        <v>52032</v>
      </c>
      <c r="E4324" s="52" t="s">
        <v>9883</v>
      </c>
      <c r="F4324" s="52" t="s">
        <v>9949</v>
      </c>
      <c r="G4324" s="52" t="s">
        <v>9852</v>
      </c>
    </row>
    <row r="4325" customFormat="false" ht="12.75" hidden="false" customHeight="true" outlineLevel="0" collapsed="false">
      <c r="D4325" s="51" t="n">
        <v>52032</v>
      </c>
      <c r="E4325" s="52" t="s">
        <v>9883</v>
      </c>
      <c r="F4325" s="52" t="s">
        <v>9950</v>
      </c>
      <c r="G4325" s="52" t="s">
        <v>9951</v>
      </c>
    </row>
    <row r="4326" customFormat="false" ht="12.75" hidden="false" customHeight="true" outlineLevel="0" collapsed="false">
      <c r="D4326" s="51" t="n">
        <v>52032</v>
      </c>
      <c r="E4326" s="52" t="s">
        <v>9883</v>
      </c>
      <c r="F4326" s="52" t="s">
        <v>9952</v>
      </c>
      <c r="G4326" s="52" t="s">
        <v>7039</v>
      </c>
    </row>
    <row r="4327" customFormat="false" ht="12.75" hidden="false" customHeight="true" outlineLevel="0" collapsed="false">
      <c r="D4327" s="51" t="n">
        <v>52032</v>
      </c>
      <c r="E4327" s="52" t="s">
        <v>9883</v>
      </c>
      <c r="F4327" s="52" t="s">
        <v>9953</v>
      </c>
      <c r="G4327" s="52" t="s">
        <v>5855</v>
      </c>
    </row>
    <row r="4328" customFormat="false" ht="12.75" hidden="false" customHeight="true" outlineLevel="0" collapsed="false">
      <c r="D4328" s="51" t="n">
        <v>52032</v>
      </c>
      <c r="E4328" s="52" t="s">
        <v>9883</v>
      </c>
      <c r="F4328" s="52" t="s">
        <v>9954</v>
      </c>
      <c r="G4328" s="52" t="s">
        <v>2151</v>
      </c>
    </row>
    <row r="4329" customFormat="false" ht="12.75" hidden="false" customHeight="true" outlineLevel="0" collapsed="false">
      <c r="D4329" s="51" t="n">
        <v>52032</v>
      </c>
      <c r="E4329" s="52" t="s">
        <v>9883</v>
      </c>
      <c r="F4329" s="52" t="s">
        <v>9955</v>
      </c>
      <c r="G4329" s="52" t="s">
        <v>9419</v>
      </c>
    </row>
    <row r="4330" customFormat="false" ht="12.75" hidden="false" customHeight="true" outlineLevel="0" collapsed="false">
      <c r="D4330" s="51" t="n">
        <v>52032</v>
      </c>
      <c r="E4330" s="52" t="s">
        <v>9883</v>
      </c>
      <c r="F4330" s="52" t="s">
        <v>9956</v>
      </c>
      <c r="G4330" s="52" t="s">
        <v>9957</v>
      </c>
    </row>
    <row r="4331" customFormat="false" ht="12.75" hidden="false" customHeight="true" outlineLevel="0" collapsed="false">
      <c r="D4331" s="51" t="n">
        <v>52032</v>
      </c>
      <c r="E4331" s="52" t="s">
        <v>9883</v>
      </c>
      <c r="F4331" s="52" t="s">
        <v>9958</v>
      </c>
      <c r="G4331" s="52" t="s">
        <v>9959</v>
      </c>
    </row>
    <row r="4332" customFormat="false" ht="12.75" hidden="false" customHeight="true" outlineLevel="0" collapsed="false">
      <c r="D4332" s="51" t="n">
        <v>52032</v>
      </c>
      <c r="E4332" s="52" t="s">
        <v>9883</v>
      </c>
      <c r="F4332" s="52" t="s">
        <v>9960</v>
      </c>
      <c r="G4332" s="52" t="s">
        <v>9961</v>
      </c>
    </row>
    <row r="4333" customFormat="false" ht="12.75" hidden="false" customHeight="true" outlineLevel="0" collapsed="false">
      <c r="D4333" s="51" t="n">
        <v>52032</v>
      </c>
      <c r="E4333" s="52" t="s">
        <v>9883</v>
      </c>
      <c r="F4333" s="52" t="s">
        <v>9962</v>
      </c>
      <c r="G4333" s="52" t="s">
        <v>9963</v>
      </c>
    </row>
    <row r="4334" customFormat="false" ht="12.75" hidden="false" customHeight="true" outlineLevel="0" collapsed="false">
      <c r="D4334" s="51" t="n">
        <v>52032</v>
      </c>
      <c r="E4334" s="52" t="s">
        <v>9883</v>
      </c>
      <c r="F4334" s="52" t="s">
        <v>9964</v>
      </c>
      <c r="G4334" s="52" t="s">
        <v>9965</v>
      </c>
    </row>
    <row r="4335" customFormat="false" ht="12.75" hidden="false" customHeight="true" outlineLevel="0" collapsed="false">
      <c r="D4335" s="51" t="n">
        <v>52032</v>
      </c>
      <c r="E4335" s="52" t="s">
        <v>9883</v>
      </c>
      <c r="F4335" s="52" t="s">
        <v>9966</v>
      </c>
      <c r="G4335" s="52" t="s">
        <v>9967</v>
      </c>
    </row>
    <row r="4336" customFormat="false" ht="12.75" hidden="false" customHeight="true" outlineLevel="0" collapsed="false">
      <c r="D4336" s="51" t="n">
        <v>52032</v>
      </c>
      <c r="E4336" s="52" t="s">
        <v>9883</v>
      </c>
      <c r="F4336" s="52" t="s">
        <v>9968</v>
      </c>
      <c r="G4336" s="52" t="s">
        <v>9969</v>
      </c>
    </row>
    <row r="4337" customFormat="false" ht="12.75" hidden="false" customHeight="true" outlineLevel="0" collapsed="false">
      <c r="D4337" s="51" t="n">
        <v>52032</v>
      </c>
      <c r="E4337" s="52" t="s">
        <v>9883</v>
      </c>
      <c r="F4337" s="52" t="s">
        <v>9970</v>
      </c>
      <c r="G4337" s="52" t="s">
        <v>9971</v>
      </c>
    </row>
    <row r="4338" customFormat="false" ht="12.75" hidden="false" customHeight="true" outlineLevel="0" collapsed="false">
      <c r="D4338" s="51" t="n">
        <v>52032</v>
      </c>
      <c r="E4338" s="52" t="s">
        <v>9883</v>
      </c>
      <c r="F4338" s="52" t="s">
        <v>9972</v>
      </c>
      <c r="G4338" s="52" t="s">
        <v>9973</v>
      </c>
    </row>
    <row r="4339" customFormat="false" ht="12.75" hidden="false" customHeight="true" outlineLevel="0" collapsed="false">
      <c r="D4339" s="51" t="n">
        <v>52032</v>
      </c>
      <c r="E4339" s="52" t="s">
        <v>9883</v>
      </c>
      <c r="F4339" s="52" t="s">
        <v>9974</v>
      </c>
      <c r="G4339" s="52" t="s">
        <v>9975</v>
      </c>
    </row>
    <row r="4340" customFormat="false" ht="12.75" hidden="false" customHeight="true" outlineLevel="0" collapsed="false">
      <c r="D4340" s="51" t="n">
        <v>52032</v>
      </c>
      <c r="E4340" s="52" t="s">
        <v>9883</v>
      </c>
      <c r="F4340" s="52" t="s">
        <v>9976</v>
      </c>
      <c r="G4340" s="52" t="s">
        <v>9977</v>
      </c>
    </row>
    <row r="4341" customFormat="false" ht="12.75" hidden="false" customHeight="true" outlineLevel="0" collapsed="false">
      <c r="D4341" s="51" t="n">
        <v>48044</v>
      </c>
      <c r="E4341" s="52" t="s">
        <v>9978</v>
      </c>
      <c r="F4341" s="52" t="s">
        <v>9979</v>
      </c>
      <c r="G4341" s="52" t="s">
        <v>9980</v>
      </c>
    </row>
    <row r="4342" customFormat="false" ht="12.75" hidden="false" customHeight="true" outlineLevel="0" collapsed="false">
      <c r="D4342" s="51" t="n">
        <v>48044</v>
      </c>
      <c r="E4342" s="52" t="s">
        <v>9978</v>
      </c>
      <c r="F4342" s="52" t="s">
        <v>9981</v>
      </c>
      <c r="G4342" s="52" t="s">
        <v>9982</v>
      </c>
    </row>
    <row r="4343" customFormat="false" ht="12.75" hidden="false" customHeight="true" outlineLevel="0" collapsed="false">
      <c r="D4343" s="51" t="n">
        <v>48044</v>
      </c>
      <c r="E4343" s="52" t="s">
        <v>9978</v>
      </c>
      <c r="F4343" s="52" t="s">
        <v>9983</v>
      </c>
      <c r="G4343" s="52" t="s">
        <v>9984</v>
      </c>
    </row>
    <row r="4344" customFormat="false" ht="12.75" hidden="false" customHeight="true" outlineLevel="0" collapsed="false">
      <c r="D4344" s="51" t="n">
        <v>48044</v>
      </c>
      <c r="E4344" s="52" t="s">
        <v>9978</v>
      </c>
      <c r="F4344" s="52" t="s">
        <v>9985</v>
      </c>
      <c r="G4344" s="52" t="s">
        <v>9986</v>
      </c>
    </row>
    <row r="4345" customFormat="false" ht="12.75" hidden="false" customHeight="true" outlineLevel="0" collapsed="false">
      <c r="D4345" s="51" t="n">
        <v>48044</v>
      </c>
      <c r="E4345" s="52" t="s">
        <v>9978</v>
      </c>
      <c r="F4345" s="52" t="s">
        <v>9987</v>
      </c>
      <c r="G4345" s="52" t="s">
        <v>2876</v>
      </c>
    </row>
    <row r="4346" customFormat="false" ht="12.75" hidden="false" customHeight="true" outlineLevel="0" collapsed="false">
      <c r="D4346" s="51" t="n">
        <v>48044</v>
      </c>
      <c r="E4346" s="52" t="s">
        <v>9978</v>
      </c>
      <c r="F4346" s="52" t="s">
        <v>9988</v>
      </c>
      <c r="G4346" s="52" t="s">
        <v>9989</v>
      </c>
    </row>
    <row r="4347" customFormat="false" ht="12.75" hidden="false" customHeight="true" outlineLevel="0" collapsed="false">
      <c r="D4347" s="51" t="n">
        <v>48044</v>
      </c>
      <c r="E4347" s="52" t="s">
        <v>9978</v>
      </c>
      <c r="F4347" s="52" t="s">
        <v>9990</v>
      </c>
      <c r="G4347" s="52" t="s">
        <v>5925</v>
      </c>
    </row>
    <row r="4348" customFormat="false" ht="12.75" hidden="false" customHeight="true" outlineLevel="0" collapsed="false">
      <c r="D4348" s="51" t="n">
        <v>48044</v>
      </c>
      <c r="E4348" s="52" t="s">
        <v>9978</v>
      </c>
      <c r="F4348" s="52" t="s">
        <v>9991</v>
      </c>
      <c r="G4348" s="52" t="s">
        <v>2760</v>
      </c>
    </row>
    <row r="4349" customFormat="false" ht="12.75" hidden="false" customHeight="true" outlineLevel="0" collapsed="false">
      <c r="D4349" s="51" t="n">
        <v>48044</v>
      </c>
      <c r="E4349" s="52" t="s">
        <v>9978</v>
      </c>
      <c r="F4349" s="52" t="s">
        <v>9992</v>
      </c>
      <c r="G4349" s="52" t="s">
        <v>9993</v>
      </c>
    </row>
    <row r="4350" customFormat="false" ht="12.75" hidden="false" customHeight="true" outlineLevel="0" collapsed="false">
      <c r="D4350" s="49" t="n">
        <v>46037</v>
      </c>
      <c r="E4350" s="50" t="s">
        <v>2048</v>
      </c>
      <c r="F4350" s="52" t="s">
        <v>9994</v>
      </c>
      <c r="G4350" s="52" t="s">
        <v>9995</v>
      </c>
    </row>
    <row r="4351" customFormat="false" ht="12.75" hidden="false" customHeight="true" outlineLevel="0" collapsed="false">
      <c r="D4351" s="49" t="n">
        <v>46037</v>
      </c>
      <c r="E4351" s="50" t="s">
        <v>2048</v>
      </c>
      <c r="F4351" s="52" t="s">
        <v>9996</v>
      </c>
      <c r="G4351" s="52" t="s">
        <v>9997</v>
      </c>
    </row>
    <row r="4352" customFormat="false" ht="12.75" hidden="false" customHeight="true" outlineLevel="0" collapsed="false">
      <c r="D4352" s="49" t="n">
        <v>46037</v>
      </c>
      <c r="E4352" s="50" t="s">
        <v>2048</v>
      </c>
      <c r="F4352" s="52" t="s">
        <v>9998</v>
      </c>
      <c r="G4352" s="52" t="s">
        <v>2777</v>
      </c>
    </row>
    <row r="4353" customFormat="false" ht="12.75" hidden="false" customHeight="true" outlineLevel="0" collapsed="false">
      <c r="D4353" s="49" t="n">
        <v>46037</v>
      </c>
      <c r="E4353" s="50" t="s">
        <v>2048</v>
      </c>
      <c r="F4353" s="52" t="s">
        <v>9999</v>
      </c>
      <c r="G4353" s="52" t="s">
        <v>10000</v>
      </c>
    </row>
    <row r="4354" customFormat="false" ht="12.75" hidden="false" customHeight="true" outlineLevel="0" collapsed="false">
      <c r="D4354" s="49" t="n">
        <v>46037</v>
      </c>
      <c r="E4354" s="50" t="s">
        <v>2048</v>
      </c>
      <c r="F4354" s="52" t="s">
        <v>10001</v>
      </c>
      <c r="G4354" s="52" t="s">
        <v>10002</v>
      </c>
    </row>
    <row r="4355" customFormat="false" ht="12.75" hidden="false" customHeight="true" outlineLevel="0" collapsed="false">
      <c r="D4355" s="49" t="n">
        <v>46037</v>
      </c>
      <c r="E4355" s="50" t="s">
        <v>2048</v>
      </c>
      <c r="F4355" s="52" t="s">
        <v>10003</v>
      </c>
      <c r="G4355" s="52" t="s">
        <v>10004</v>
      </c>
    </row>
    <row r="4356" customFormat="false" ht="12.75" hidden="false" customHeight="true" outlineLevel="0" collapsed="false">
      <c r="D4356" s="49" t="n">
        <v>46037</v>
      </c>
      <c r="E4356" s="50" t="s">
        <v>2048</v>
      </c>
      <c r="F4356" s="52" t="s">
        <v>10005</v>
      </c>
      <c r="G4356" s="52" t="s">
        <v>3833</v>
      </c>
    </row>
    <row r="4357" customFormat="false" ht="12.75" hidden="false" customHeight="true" outlineLevel="0" collapsed="false">
      <c r="D4357" s="49" t="n">
        <v>46037</v>
      </c>
      <c r="E4357" s="50" t="s">
        <v>2048</v>
      </c>
      <c r="F4357" s="52" t="s">
        <v>10006</v>
      </c>
      <c r="G4357" s="52" t="s">
        <v>10007</v>
      </c>
    </row>
    <row r="4358" customFormat="false" ht="12.75" hidden="false" customHeight="true" outlineLevel="0" collapsed="false">
      <c r="D4358" s="49" t="n">
        <v>46037</v>
      </c>
      <c r="E4358" s="50" t="s">
        <v>2048</v>
      </c>
      <c r="F4358" s="52" t="s">
        <v>10008</v>
      </c>
      <c r="G4358" s="52" t="s">
        <v>2714</v>
      </c>
    </row>
    <row r="4359" customFormat="false" ht="12.75" hidden="false" customHeight="true" outlineLevel="0" collapsed="false">
      <c r="D4359" s="51" t="n">
        <v>52033</v>
      </c>
      <c r="E4359" s="52" t="s">
        <v>10009</v>
      </c>
      <c r="F4359" s="52" t="s">
        <v>10010</v>
      </c>
      <c r="G4359" s="52" t="s">
        <v>2890</v>
      </c>
    </row>
    <row r="4360" customFormat="false" ht="12.75" hidden="false" customHeight="true" outlineLevel="0" collapsed="false">
      <c r="D4360" s="51" t="n">
        <v>52033</v>
      </c>
      <c r="E4360" s="52" t="s">
        <v>10009</v>
      </c>
      <c r="F4360" s="52" t="s">
        <v>10011</v>
      </c>
      <c r="G4360" s="52" t="s">
        <v>10012</v>
      </c>
    </row>
    <row r="4361" customFormat="false" ht="12.75" hidden="false" customHeight="true" outlineLevel="0" collapsed="false">
      <c r="D4361" s="51" t="n">
        <v>52033</v>
      </c>
      <c r="E4361" s="52" t="s">
        <v>10009</v>
      </c>
      <c r="F4361" s="52" t="s">
        <v>10013</v>
      </c>
      <c r="G4361" s="52" t="s">
        <v>10014</v>
      </c>
    </row>
    <row r="4362" customFormat="false" ht="12.75" hidden="false" customHeight="true" outlineLevel="0" collapsed="false">
      <c r="D4362" s="51" t="n">
        <v>52033</v>
      </c>
      <c r="E4362" s="52" t="s">
        <v>10009</v>
      </c>
      <c r="F4362" s="52" t="s">
        <v>10015</v>
      </c>
      <c r="G4362" s="52" t="s">
        <v>7005</v>
      </c>
    </row>
    <row r="4363" customFormat="false" ht="12.75" hidden="false" customHeight="true" outlineLevel="0" collapsed="false">
      <c r="D4363" s="51" t="n">
        <v>52033</v>
      </c>
      <c r="E4363" s="52" t="s">
        <v>10009</v>
      </c>
      <c r="F4363" s="52" t="s">
        <v>10016</v>
      </c>
      <c r="G4363" s="52" t="s">
        <v>10017</v>
      </c>
    </row>
    <row r="4364" customFormat="false" ht="12.75" hidden="false" customHeight="true" outlineLevel="0" collapsed="false">
      <c r="D4364" s="51" t="n">
        <v>52033</v>
      </c>
      <c r="E4364" s="52" t="s">
        <v>10009</v>
      </c>
      <c r="F4364" s="52" t="s">
        <v>10018</v>
      </c>
      <c r="G4364" s="52" t="s">
        <v>9796</v>
      </c>
    </row>
    <row r="4365" customFormat="false" ht="12.75" hidden="false" customHeight="true" outlineLevel="0" collapsed="false">
      <c r="D4365" s="51" t="n">
        <v>52033</v>
      </c>
      <c r="E4365" s="52" t="s">
        <v>10009</v>
      </c>
      <c r="F4365" s="52" t="s">
        <v>10019</v>
      </c>
      <c r="G4365" s="52" t="s">
        <v>10020</v>
      </c>
    </row>
    <row r="4366" customFormat="false" ht="12.75" hidden="false" customHeight="true" outlineLevel="0" collapsed="false">
      <c r="D4366" s="51" t="n">
        <v>52033</v>
      </c>
      <c r="E4366" s="52" t="s">
        <v>10009</v>
      </c>
      <c r="F4366" s="52" t="s">
        <v>10021</v>
      </c>
      <c r="G4366" s="52" t="s">
        <v>10022</v>
      </c>
    </row>
    <row r="4367" customFormat="false" ht="12.75" hidden="false" customHeight="true" outlineLevel="0" collapsed="false">
      <c r="D4367" s="51" t="n">
        <v>52033</v>
      </c>
      <c r="E4367" s="52" t="s">
        <v>10009</v>
      </c>
      <c r="F4367" s="52" t="s">
        <v>10023</v>
      </c>
      <c r="G4367" s="52" t="s">
        <v>10024</v>
      </c>
    </row>
    <row r="4368" customFormat="false" ht="12.75" hidden="false" customHeight="true" outlineLevel="0" collapsed="false">
      <c r="D4368" s="51" t="n">
        <v>52033</v>
      </c>
      <c r="E4368" s="52" t="s">
        <v>10009</v>
      </c>
      <c r="F4368" s="52" t="s">
        <v>10025</v>
      </c>
      <c r="G4368" s="52" t="s">
        <v>10026</v>
      </c>
    </row>
    <row r="4369" customFormat="false" ht="12.75" hidden="false" customHeight="true" outlineLevel="0" collapsed="false">
      <c r="D4369" s="51" t="n">
        <v>52033</v>
      </c>
      <c r="E4369" s="52" t="s">
        <v>10009</v>
      </c>
      <c r="F4369" s="52" t="s">
        <v>10027</v>
      </c>
      <c r="G4369" s="52" t="s">
        <v>10028</v>
      </c>
    </row>
    <row r="4370" customFormat="false" ht="12.75" hidden="false" customHeight="true" outlineLevel="0" collapsed="false">
      <c r="D4370" s="51" t="n">
        <v>52033</v>
      </c>
      <c r="E4370" s="52" t="s">
        <v>10009</v>
      </c>
      <c r="F4370" s="52" t="s">
        <v>10029</v>
      </c>
      <c r="G4370" s="52" t="s">
        <v>10030</v>
      </c>
    </row>
    <row r="4371" customFormat="false" ht="12.75" hidden="false" customHeight="true" outlineLevel="0" collapsed="false">
      <c r="D4371" s="51" t="n">
        <v>52033</v>
      </c>
      <c r="E4371" s="52" t="s">
        <v>10009</v>
      </c>
      <c r="F4371" s="52" t="s">
        <v>10031</v>
      </c>
      <c r="G4371" s="52" t="s">
        <v>5823</v>
      </c>
    </row>
    <row r="4372" customFormat="false" ht="12.75" hidden="false" customHeight="true" outlineLevel="0" collapsed="false">
      <c r="D4372" s="51" t="n">
        <v>52033</v>
      </c>
      <c r="E4372" s="52" t="s">
        <v>10009</v>
      </c>
      <c r="F4372" s="52" t="s">
        <v>10032</v>
      </c>
      <c r="G4372" s="52" t="s">
        <v>10033</v>
      </c>
    </row>
    <row r="4373" customFormat="false" ht="12.75" hidden="false" customHeight="true" outlineLevel="0" collapsed="false">
      <c r="D4373" s="51" t="n">
        <v>52033</v>
      </c>
      <c r="E4373" s="52" t="s">
        <v>10009</v>
      </c>
      <c r="F4373" s="52" t="s">
        <v>10034</v>
      </c>
      <c r="G4373" s="52" t="s">
        <v>10035</v>
      </c>
    </row>
    <row r="4374" customFormat="false" ht="12.75" hidden="false" customHeight="true" outlineLevel="0" collapsed="false">
      <c r="D4374" s="51" t="n">
        <v>52033</v>
      </c>
      <c r="E4374" s="52" t="s">
        <v>10009</v>
      </c>
      <c r="F4374" s="52" t="s">
        <v>10036</v>
      </c>
      <c r="G4374" s="52" t="s">
        <v>10037</v>
      </c>
    </row>
    <row r="4375" customFormat="false" ht="12.75" hidden="false" customHeight="true" outlineLevel="0" collapsed="false">
      <c r="D4375" s="51" t="n">
        <v>52033</v>
      </c>
      <c r="E4375" s="52" t="s">
        <v>10009</v>
      </c>
      <c r="F4375" s="52" t="s">
        <v>10038</v>
      </c>
      <c r="G4375" s="52" t="s">
        <v>10039</v>
      </c>
    </row>
    <row r="4376" customFormat="false" ht="12.75" hidden="false" customHeight="true" outlineLevel="0" collapsed="false">
      <c r="D4376" s="51" t="n">
        <v>52033</v>
      </c>
      <c r="E4376" s="52" t="s">
        <v>10009</v>
      </c>
      <c r="F4376" s="52" t="s">
        <v>10040</v>
      </c>
      <c r="G4376" s="52" t="s">
        <v>10041</v>
      </c>
    </row>
    <row r="4377" customFormat="false" ht="12.75" hidden="false" customHeight="true" outlineLevel="0" collapsed="false">
      <c r="D4377" s="51" t="n">
        <v>53026</v>
      </c>
      <c r="E4377" s="52" t="s">
        <v>10042</v>
      </c>
      <c r="F4377" s="52" t="s">
        <v>10043</v>
      </c>
      <c r="G4377" s="52" t="s">
        <v>10044</v>
      </c>
    </row>
    <row r="4378" customFormat="false" ht="12.75" hidden="false" customHeight="true" outlineLevel="0" collapsed="false">
      <c r="D4378" s="51" t="n">
        <v>53026</v>
      </c>
      <c r="E4378" s="52" t="s">
        <v>10042</v>
      </c>
      <c r="F4378" s="52" t="s">
        <v>10045</v>
      </c>
      <c r="G4378" s="52" t="s">
        <v>10046</v>
      </c>
    </row>
    <row r="4379" customFormat="false" ht="12.75" hidden="false" customHeight="true" outlineLevel="0" collapsed="false">
      <c r="D4379" s="51" t="n">
        <v>53026</v>
      </c>
      <c r="E4379" s="52" t="s">
        <v>10042</v>
      </c>
      <c r="F4379" s="52" t="s">
        <v>10047</v>
      </c>
      <c r="G4379" s="52" t="s">
        <v>10048</v>
      </c>
    </row>
    <row r="4380" customFormat="false" ht="12.75" hidden="false" customHeight="true" outlineLevel="0" collapsed="false">
      <c r="D4380" s="51" t="n">
        <v>53026</v>
      </c>
      <c r="E4380" s="52" t="s">
        <v>10042</v>
      </c>
      <c r="F4380" s="52" t="s">
        <v>10049</v>
      </c>
      <c r="G4380" s="52" t="s">
        <v>10050</v>
      </c>
    </row>
    <row r="4381" customFormat="false" ht="12.75" hidden="false" customHeight="true" outlineLevel="0" collapsed="false">
      <c r="D4381" s="51" t="n">
        <v>53026</v>
      </c>
      <c r="E4381" s="52" t="s">
        <v>10042</v>
      </c>
      <c r="F4381" s="52" t="s">
        <v>10051</v>
      </c>
      <c r="G4381" s="52" t="s">
        <v>10052</v>
      </c>
    </row>
    <row r="4382" customFormat="false" ht="12.75" hidden="false" customHeight="true" outlineLevel="0" collapsed="false">
      <c r="D4382" s="51" t="n">
        <v>53026</v>
      </c>
      <c r="E4382" s="52" t="s">
        <v>10042</v>
      </c>
      <c r="F4382" s="52" t="s">
        <v>10053</v>
      </c>
      <c r="G4382" s="52" t="s">
        <v>10054</v>
      </c>
    </row>
    <row r="4383" customFormat="false" ht="12.75" hidden="false" customHeight="true" outlineLevel="0" collapsed="false">
      <c r="D4383" s="51" t="n">
        <v>53026</v>
      </c>
      <c r="E4383" s="52" t="s">
        <v>10042</v>
      </c>
      <c r="F4383" s="52" t="s">
        <v>10055</v>
      </c>
      <c r="G4383" s="52" t="s">
        <v>10056</v>
      </c>
    </row>
    <row r="4384" customFormat="false" ht="12.75" hidden="false" customHeight="true" outlineLevel="0" collapsed="false">
      <c r="D4384" s="51" t="n">
        <v>53026</v>
      </c>
      <c r="E4384" s="52" t="s">
        <v>10042</v>
      </c>
      <c r="F4384" s="52" t="s">
        <v>10057</v>
      </c>
      <c r="G4384" s="52" t="s">
        <v>10058</v>
      </c>
    </row>
    <row r="4385" customFormat="false" ht="12.75" hidden="false" customHeight="true" outlineLevel="0" collapsed="false">
      <c r="D4385" s="51" t="n">
        <v>53026</v>
      </c>
      <c r="E4385" s="52" t="s">
        <v>10042</v>
      </c>
      <c r="F4385" s="52" t="s">
        <v>10059</v>
      </c>
      <c r="G4385" s="52" t="s">
        <v>10060</v>
      </c>
    </row>
    <row r="4386" customFormat="false" ht="12.75" hidden="false" customHeight="true" outlineLevel="0" collapsed="false">
      <c r="D4386" s="51" t="n">
        <v>53026</v>
      </c>
      <c r="E4386" s="52" t="s">
        <v>10042</v>
      </c>
      <c r="F4386" s="52" t="s">
        <v>10061</v>
      </c>
      <c r="G4386" s="52" t="s">
        <v>3760</v>
      </c>
    </row>
    <row r="4387" customFormat="false" ht="12.75" hidden="false" customHeight="true" outlineLevel="0" collapsed="false">
      <c r="D4387" s="51" t="n">
        <v>53026</v>
      </c>
      <c r="E4387" s="52" t="s">
        <v>10042</v>
      </c>
      <c r="F4387" s="52" t="s">
        <v>10062</v>
      </c>
      <c r="G4387" s="52" t="s">
        <v>10063</v>
      </c>
    </row>
    <row r="4388" customFormat="false" ht="12.75" hidden="false" customHeight="true" outlineLevel="0" collapsed="false">
      <c r="D4388" s="51" t="n">
        <v>53026</v>
      </c>
      <c r="E4388" s="52" t="s">
        <v>10042</v>
      </c>
      <c r="F4388" s="52" t="s">
        <v>10064</v>
      </c>
      <c r="G4388" s="52" t="s">
        <v>10065</v>
      </c>
    </row>
    <row r="4389" customFormat="false" ht="12.75" hidden="false" customHeight="true" outlineLevel="0" collapsed="false">
      <c r="D4389" s="51" t="n">
        <v>53026</v>
      </c>
      <c r="E4389" s="52" t="s">
        <v>10042</v>
      </c>
      <c r="F4389" s="52" t="s">
        <v>10066</v>
      </c>
      <c r="G4389" s="52" t="s">
        <v>10067</v>
      </c>
    </row>
    <row r="4390" customFormat="false" ht="12.75" hidden="false" customHeight="true" outlineLevel="0" collapsed="false">
      <c r="D4390" s="51" t="n">
        <v>53026</v>
      </c>
      <c r="E4390" s="52" t="s">
        <v>10042</v>
      </c>
      <c r="F4390" s="52" t="s">
        <v>10068</v>
      </c>
      <c r="G4390" s="52" t="s">
        <v>10069</v>
      </c>
    </row>
    <row r="4391" customFormat="false" ht="12.75" hidden="false" customHeight="true" outlineLevel="0" collapsed="false">
      <c r="D4391" s="51" t="n">
        <v>53026</v>
      </c>
      <c r="E4391" s="52" t="s">
        <v>10042</v>
      </c>
      <c r="F4391" s="52" t="s">
        <v>10070</v>
      </c>
      <c r="G4391" s="52" t="s">
        <v>10071</v>
      </c>
    </row>
    <row r="4392" customFormat="false" ht="12.75" hidden="false" customHeight="true" outlineLevel="0" collapsed="false">
      <c r="D4392" s="51" t="n">
        <v>53026</v>
      </c>
      <c r="E4392" s="52" t="s">
        <v>10042</v>
      </c>
      <c r="F4392" s="52" t="s">
        <v>10072</v>
      </c>
      <c r="G4392" s="52" t="s">
        <v>10073</v>
      </c>
    </row>
    <row r="4393" customFormat="false" ht="12.75" hidden="false" customHeight="true" outlineLevel="0" collapsed="false">
      <c r="D4393" s="51" t="n">
        <v>53026</v>
      </c>
      <c r="E4393" s="52" t="s">
        <v>10042</v>
      </c>
      <c r="F4393" s="52" t="s">
        <v>10074</v>
      </c>
      <c r="G4393" s="52" t="s">
        <v>1938</v>
      </c>
    </row>
    <row r="4394" customFormat="false" ht="12.75" hidden="false" customHeight="true" outlineLevel="0" collapsed="false">
      <c r="D4394" s="51" t="n">
        <v>53026</v>
      </c>
      <c r="E4394" s="52" t="s">
        <v>10042</v>
      </c>
      <c r="F4394" s="52" t="s">
        <v>10075</v>
      </c>
      <c r="G4394" s="52" t="s">
        <v>10076</v>
      </c>
    </row>
    <row r="4395" customFormat="false" ht="12.75" hidden="false" customHeight="true" outlineLevel="0" collapsed="false">
      <c r="D4395" s="51" t="n">
        <v>53026</v>
      </c>
      <c r="E4395" s="52" t="s">
        <v>10042</v>
      </c>
      <c r="F4395" s="52" t="s">
        <v>10077</v>
      </c>
      <c r="G4395" s="52" t="s">
        <v>10078</v>
      </c>
    </row>
    <row r="4396" customFormat="false" ht="12.75" hidden="false" customHeight="true" outlineLevel="0" collapsed="false">
      <c r="D4396" s="51" t="n">
        <v>53026</v>
      </c>
      <c r="E4396" s="52" t="s">
        <v>10042</v>
      </c>
      <c r="F4396" s="52" t="s">
        <v>10079</v>
      </c>
      <c r="G4396" s="52" t="s">
        <v>10080</v>
      </c>
    </row>
    <row r="4397" customFormat="false" ht="12.75" hidden="false" customHeight="true" outlineLevel="0" collapsed="false">
      <c r="D4397" s="51" t="n">
        <v>53026</v>
      </c>
      <c r="E4397" s="52" t="s">
        <v>10042</v>
      </c>
      <c r="F4397" s="52" t="s">
        <v>10081</v>
      </c>
      <c r="G4397" s="52" t="s">
        <v>10082</v>
      </c>
    </row>
    <row r="4398" customFormat="false" ht="12.75" hidden="false" customHeight="true" outlineLevel="0" collapsed="false">
      <c r="D4398" s="51" t="n">
        <v>53026</v>
      </c>
      <c r="E4398" s="52" t="s">
        <v>10042</v>
      </c>
      <c r="F4398" s="52" t="s">
        <v>10083</v>
      </c>
      <c r="G4398" s="52" t="s">
        <v>10084</v>
      </c>
    </row>
    <row r="4399" customFormat="false" ht="12.75" hidden="false" customHeight="true" outlineLevel="0" collapsed="false">
      <c r="D4399" s="51" t="n">
        <v>53026</v>
      </c>
      <c r="E4399" s="52" t="s">
        <v>10042</v>
      </c>
      <c r="F4399" s="52" t="s">
        <v>10085</v>
      </c>
      <c r="G4399" s="52" t="s">
        <v>10086</v>
      </c>
    </row>
    <row r="4400" customFormat="false" ht="12.75" hidden="false" customHeight="true" outlineLevel="0" collapsed="false">
      <c r="D4400" s="51" t="n">
        <v>53026</v>
      </c>
      <c r="E4400" s="52" t="s">
        <v>10042</v>
      </c>
      <c r="F4400" s="52" t="s">
        <v>10087</v>
      </c>
      <c r="G4400" s="52" t="s">
        <v>10088</v>
      </c>
    </row>
    <row r="4401" customFormat="false" ht="12.75" hidden="false" customHeight="true" outlineLevel="0" collapsed="false">
      <c r="D4401" s="51" t="n">
        <v>53026</v>
      </c>
      <c r="E4401" s="52" t="s">
        <v>10042</v>
      </c>
      <c r="F4401" s="52" t="s">
        <v>10089</v>
      </c>
      <c r="G4401" s="52" t="s">
        <v>5258</v>
      </c>
    </row>
    <row r="4402" customFormat="false" ht="12.75" hidden="false" customHeight="true" outlineLevel="0" collapsed="false">
      <c r="D4402" s="51" t="n">
        <v>53026</v>
      </c>
      <c r="E4402" s="52" t="s">
        <v>10042</v>
      </c>
      <c r="F4402" s="52" t="s">
        <v>10090</v>
      </c>
      <c r="G4402" s="52" t="s">
        <v>10091</v>
      </c>
    </row>
    <row r="4403" customFormat="false" ht="12.75" hidden="false" customHeight="true" outlineLevel="0" collapsed="false">
      <c r="D4403" s="51" t="n">
        <v>53026</v>
      </c>
      <c r="E4403" s="52" t="s">
        <v>10042</v>
      </c>
      <c r="F4403" s="52" t="s">
        <v>10092</v>
      </c>
      <c r="G4403" s="52" t="s">
        <v>10093</v>
      </c>
    </row>
    <row r="4404" customFormat="false" ht="12.75" hidden="false" customHeight="true" outlineLevel="0" collapsed="false">
      <c r="D4404" s="51" t="n">
        <v>53026</v>
      </c>
      <c r="E4404" s="52" t="s">
        <v>10042</v>
      </c>
      <c r="F4404" s="52" t="s">
        <v>10094</v>
      </c>
      <c r="G4404" s="52" t="s">
        <v>7165</v>
      </c>
    </row>
    <row r="4405" customFormat="false" ht="12.75" hidden="false" customHeight="true" outlineLevel="0" collapsed="false">
      <c r="D4405" s="51" t="n">
        <v>53026</v>
      </c>
      <c r="E4405" s="52" t="s">
        <v>10042</v>
      </c>
      <c r="F4405" s="52" t="s">
        <v>10095</v>
      </c>
      <c r="G4405" s="52" t="s">
        <v>10096</v>
      </c>
    </row>
    <row r="4406" customFormat="false" ht="12.75" hidden="false" customHeight="true" outlineLevel="0" collapsed="false">
      <c r="D4406" s="51" t="n">
        <v>53026</v>
      </c>
      <c r="E4406" s="52" t="s">
        <v>10042</v>
      </c>
      <c r="F4406" s="52" t="s">
        <v>10097</v>
      </c>
      <c r="G4406" s="52" t="s">
        <v>10098</v>
      </c>
    </row>
    <row r="4407" customFormat="false" ht="12.75" hidden="false" customHeight="true" outlineLevel="0" collapsed="false">
      <c r="D4407" s="51" t="n">
        <v>53026</v>
      </c>
      <c r="E4407" s="52" t="s">
        <v>10042</v>
      </c>
      <c r="F4407" s="52" t="s">
        <v>10099</v>
      </c>
      <c r="G4407" s="52" t="s">
        <v>10100</v>
      </c>
    </row>
    <row r="4408" customFormat="false" ht="12.75" hidden="false" customHeight="true" outlineLevel="0" collapsed="false">
      <c r="D4408" s="51" t="n">
        <v>53026</v>
      </c>
      <c r="E4408" s="52" t="s">
        <v>10042</v>
      </c>
      <c r="F4408" s="52" t="s">
        <v>10101</v>
      </c>
      <c r="G4408" s="52" t="s">
        <v>10102</v>
      </c>
    </row>
    <row r="4409" customFormat="false" ht="12.75" hidden="false" customHeight="true" outlineLevel="0" collapsed="false">
      <c r="D4409" s="51" t="n">
        <v>53026</v>
      </c>
      <c r="E4409" s="52" t="s">
        <v>10042</v>
      </c>
      <c r="F4409" s="52" t="s">
        <v>10103</v>
      </c>
      <c r="G4409" s="52" t="s">
        <v>10104</v>
      </c>
    </row>
    <row r="4410" customFormat="false" ht="12.75" hidden="false" customHeight="true" outlineLevel="0" collapsed="false">
      <c r="D4410" s="51" t="n">
        <v>53026</v>
      </c>
      <c r="E4410" s="52" t="s">
        <v>10042</v>
      </c>
      <c r="F4410" s="52" t="s">
        <v>10105</v>
      </c>
      <c r="G4410" s="52" t="s">
        <v>10106</v>
      </c>
    </row>
    <row r="4411" customFormat="false" ht="12.75" hidden="false" customHeight="true" outlineLevel="0" collapsed="false">
      <c r="D4411" s="51" t="n">
        <v>52034</v>
      </c>
      <c r="E4411" s="52" t="s">
        <v>10107</v>
      </c>
      <c r="F4411" s="52" t="s">
        <v>10108</v>
      </c>
      <c r="G4411" s="52" t="s">
        <v>10109</v>
      </c>
    </row>
    <row r="4412" customFormat="false" ht="12.75" hidden="false" customHeight="true" outlineLevel="0" collapsed="false">
      <c r="D4412" s="51" t="n">
        <v>52034</v>
      </c>
      <c r="E4412" s="52" t="s">
        <v>10107</v>
      </c>
      <c r="F4412" s="52" t="s">
        <v>10110</v>
      </c>
      <c r="G4412" s="52" t="s">
        <v>10111</v>
      </c>
    </row>
    <row r="4413" customFormat="false" ht="12.75" hidden="false" customHeight="true" outlineLevel="0" collapsed="false">
      <c r="D4413" s="51" t="n">
        <v>52034</v>
      </c>
      <c r="E4413" s="52" t="s">
        <v>10107</v>
      </c>
      <c r="F4413" s="52" t="s">
        <v>10112</v>
      </c>
      <c r="G4413" s="52" t="s">
        <v>10113</v>
      </c>
    </row>
    <row r="4414" customFormat="false" ht="12.75" hidden="false" customHeight="true" outlineLevel="0" collapsed="false">
      <c r="D4414" s="51" t="n">
        <v>52034</v>
      </c>
      <c r="E4414" s="52" t="s">
        <v>10107</v>
      </c>
      <c r="F4414" s="52" t="s">
        <v>10114</v>
      </c>
      <c r="G4414" s="52" t="s">
        <v>10115</v>
      </c>
    </row>
    <row r="4415" customFormat="false" ht="12.75" hidden="false" customHeight="true" outlineLevel="0" collapsed="false">
      <c r="D4415" s="51" t="n">
        <v>52034</v>
      </c>
      <c r="E4415" s="52" t="s">
        <v>10107</v>
      </c>
      <c r="F4415" s="52" t="s">
        <v>10116</v>
      </c>
      <c r="G4415" s="52" t="s">
        <v>10117</v>
      </c>
    </row>
    <row r="4416" customFormat="false" ht="12.75" hidden="false" customHeight="true" outlineLevel="0" collapsed="false">
      <c r="D4416" s="51" t="n">
        <v>52034</v>
      </c>
      <c r="E4416" s="52" t="s">
        <v>10107</v>
      </c>
      <c r="F4416" s="52" t="s">
        <v>10118</v>
      </c>
      <c r="G4416" s="52" t="s">
        <v>6589</v>
      </c>
    </row>
    <row r="4417" customFormat="false" ht="12.75" hidden="false" customHeight="true" outlineLevel="0" collapsed="false">
      <c r="D4417" s="51" t="n">
        <v>52034</v>
      </c>
      <c r="E4417" s="52" t="s">
        <v>10107</v>
      </c>
      <c r="F4417" s="52" t="s">
        <v>10119</v>
      </c>
      <c r="G4417" s="52" t="s">
        <v>10120</v>
      </c>
    </row>
    <row r="4418" customFormat="false" ht="12.75" hidden="false" customHeight="true" outlineLevel="0" collapsed="false">
      <c r="D4418" s="51" t="n">
        <v>52034</v>
      </c>
      <c r="E4418" s="52" t="s">
        <v>10107</v>
      </c>
      <c r="F4418" s="52" t="s">
        <v>10121</v>
      </c>
      <c r="G4418" s="52" t="s">
        <v>10122</v>
      </c>
    </row>
    <row r="4419" customFormat="false" ht="12.75" hidden="false" customHeight="true" outlineLevel="0" collapsed="false">
      <c r="D4419" s="51" t="n">
        <v>52034</v>
      </c>
      <c r="E4419" s="52" t="s">
        <v>10107</v>
      </c>
      <c r="F4419" s="52" t="s">
        <v>10123</v>
      </c>
      <c r="G4419" s="52" t="s">
        <v>10124</v>
      </c>
    </row>
    <row r="4420" customFormat="false" ht="12.75" hidden="false" customHeight="true" outlineLevel="0" collapsed="false">
      <c r="D4420" s="51" t="n">
        <v>52034</v>
      </c>
      <c r="E4420" s="52" t="s">
        <v>10107</v>
      </c>
      <c r="F4420" s="52" t="s">
        <v>10125</v>
      </c>
      <c r="G4420" s="52" t="s">
        <v>10126</v>
      </c>
    </row>
    <row r="4421" customFormat="false" ht="12.75" hidden="false" customHeight="true" outlineLevel="0" collapsed="false">
      <c r="D4421" s="51" t="n">
        <v>52034</v>
      </c>
      <c r="E4421" s="52" t="s">
        <v>10107</v>
      </c>
      <c r="F4421" s="52" t="s">
        <v>10127</v>
      </c>
      <c r="G4421" s="52" t="s">
        <v>10128</v>
      </c>
    </row>
    <row r="4422" customFormat="false" ht="12.75" hidden="false" customHeight="true" outlineLevel="0" collapsed="false">
      <c r="D4422" s="51" t="n">
        <v>52034</v>
      </c>
      <c r="E4422" s="52" t="s">
        <v>10107</v>
      </c>
      <c r="F4422" s="52" t="s">
        <v>10129</v>
      </c>
      <c r="G4422" s="52" t="s">
        <v>10130</v>
      </c>
    </row>
    <row r="4423" customFormat="false" ht="12.75" hidden="false" customHeight="true" outlineLevel="0" collapsed="false">
      <c r="D4423" s="51" t="n">
        <v>52034</v>
      </c>
      <c r="E4423" s="52" t="s">
        <v>10107</v>
      </c>
      <c r="F4423" s="52" t="s">
        <v>10131</v>
      </c>
      <c r="G4423" s="52" t="s">
        <v>10132</v>
      </c>
    </row>
    <row r="4424" customFormat="false" ht="12.75" hidden="false" customHeight="true" outlineLevel="0" collapsed="false">
      <c r="D4424" s="51" t="n">
        <v>52034</v>
      </c>
      <c r="E4424" s="52" t="s">
        <v>10107</v>
      </c>
      <c r="F4424" s="52" t="s">
        <v>10133</v>
      </c>
      <c r="G4424" s="52" t="s">
        <v>10134</v>
      </c>
    </row>
    <row r="4425" customFormat="false" ht="12.75" hidden="false" customHeight="true" outlineLevel="0" collapsed="false">
      <c r="D4425" s="51" t="n">
        <v>52034</v>
      </c>
      <c r="E4425" s="52" t="s">
        <v>10107</v>
      </c>
      <c r="F4425" s="52" t="s">
        <v>10135</v>
      </c>
      <c r="G4425" s="52" t="s">
        <v>10136</v>
      </c>
    </row>
    <row r="4426" customFormat="false" ht="12.75" hidden="false" customHeight="true" outlineLevel="0" collapsed="false">
      <c r="D4426" s="51" t="n">
        <v>52034</v>
      </c>
      <c r="E4426" s="52" t="s">
        <v>10107</v>
      </c>
      <c r="F4426" s="52" t="s">
        <v>10137</v>
      </c>
      <c r="G4426" s="52" t="s">
        <v>10138</v>
      </c>
    </row>
    <row r="4427" customFormat="false" ht="12.75" hidden="false" customHeight="true" outlineLevel="0" collapsed="false">
      <c r="D4427" s="51" t="n">
        <v>52034</v>
      </c>
      <c r="E4427" s="52" t="s">
        <v>10107</v>
      </c>
      <c r="F4427" s="52" t="s">
        <v>10139</v>
      </c>
      <c r="G4427" s="52" t="s">
        <v>10140</v>
      </c>
    </row>
    <row r="4428" customFormat="false" ht="12.75" hidden="false" customHeight="true" outlineLevel="0" collapsed="false">
      <c r="D4428" s="51" t="n">
        <v>52034</v>
      </c>
      <c r="E4428" s="52" t="s">
        <v>10107</v>
      </c>
      <c r="F4428" s="52" t="s">
        <v>10141</v>
      </c>
      <c r="G4428" s="52" t="s">
        <v>10142</v>
      </c>
    </row>
    <row r="4429" customFormat="false" ht="12.75" hidden="false" customHeight="true" outlineLevel="0" collapsed="false">
      <c r="D4429" s="51" t="n">
        <v>52034</v>
      </c>
      <c r="E4429" s="52" t="s">
        <v>10107</v>
      </c>
      <c r="F4429" s="52" t="s">
        <v>10143</v>
      </c>
      <c r="G4429" s="52" t="s">
        <v>10144</v>
      </c>
    </row>
    <row r="4430" customFormat="false" ht="12.75" hidden="false" customHeight="true" outlineLevel="0" collapsed="false">
      <c r="D4430" s="51" t="n">
        <v>52034</v>
      </c>
      <c r="E4430" s="52" t="s">
        <v>10107</v>
      </c>
      <c r="F4430" s="52" t="s">
        <v>10145</v>
      </c>
      <c r="G4430" s="52" t="s">
        <v>10146</v>
      </c>
    </row>
    <row r="4431" customFormat="false" ht="12.75" hidden="false" customHeight="true" outlineLevel="0" collapsed="false">
      <c r="D4431" s="51" t="n">
        <v>52034</v>
      </c>
      <c r="E4431" s="52" t="s">
        <v>10107</v>
      </c>
      <c r="F4431" s="52" t="s">
        <v>10147</v>
      </c>
      <c r="G4431" s="52" t="s">
        <v>10148</v>
      </c>
    </row>
    <row r="4432" customFormat="false" ht="12.75" hidden="false" customHeight="true" outlineLevel="0" collapsed="false">
      <c r="D4432" s="51" t="n">
        <v>52034</v>
      </c>
      <c r="E4432" s="52" t="s">
        <v>10107</v>
      </c>
      <c r="F4432" s="52" t="s">
        <v>10149</v>
      </c>
      <c r="G4432" s="52" t="s">
        <v>10150</v>
      </c>
    </row>
    <row r="4433" customFormat="false" ht="12.75" hidden="false" customHeight="true" outlineLevel="0" collapsed="false">
      <c r="D4433" s="51" t="n">
        <v>52034</v>
      </c>
      <c r="E4433" s="52" t="s">
        <v>10107</v>
      </c>
      <c r="F4433" s="52" t="s">
        <v>10151</v>
      </c>
      <c r="G4433" s="52" t="s">
        <v>10152</v>
      </c>
    </row>
    <row r="4434" customFormat="false" ht="12.75" hidden="false" customHeight="true" outlineLevel="0" collapsed="false">
      <c r="D4434" s="51" t="n">
        <v>52034</v>
      </c>
      <c r="E4434" s="52" t="s">
        <v>10107</v>
      </c>
      <c r="F4434" s="52" t="s">
        <v>10153</v>
      </c>
      <c r="G4434" s="52" t="s">
        <v>10154</v>
      </c>
    </row>
    <row r="4435" customFormat="false" ht="12.75" hidden="false" customHeight="true" outlineLevel="0" collapsed="false">
      <c r="D4435" s="51" t="n">
        <v>52034</v>
      </c>
      <c r="E4435" s="52" t="s">
        <v>10107</v>
      </c>
      <c r="F4435" s="52" t="s">
        <v>10155</v>
      </c>
      <c r="G4435" s="52" t="s">
        <v>10156</v>
      </c>
    </row>
    <row r="4436" customFormat="false" ht="12.75" hidden="false" customHeight="true" outlineLevel="0" collapsed="false">
      <c r="D4436" s="51" t="n">
        <v>52034</v>
      </c>
      <c r="E4436" s="52" t="s">
        <v>10107</v>
      </c>
      <c r="F4436" s="52" t="s">
        <v>10157</v>
      </c>
      <c r="G4436" s="52" t="s">
        <v>3460</v>
      </c>
    </row>
    <row r="4437" customFormat="false" ht="12.75" hidden="false" customHeight="true" outlineLevel="0" collapsed="false">
      <c r="D4437" s="51" t="n">
        <v>52034</v>
      </c>
      <c r="E4437" s="52" t="s">
        <v>10107</v>
      </c>
      <c r="F4437" s="52" t="s">
        <v>10158</v>
      </c>
      <c r="G4437" s="52" t="s">
        <v>10159</v>
      </c>
    </row>
    <row r="4438" customFormat="false" ht="12.75" hidden="false" customHeight="true" outlineLevel="0" collapsed="false">
      <c r="D4438" s="51" t="n">
        <v>52034</v>
      </c>
      <c r="E4438" s="52" t="s">
        <v>10107</v>
      </c>
      <c r="F4438" s="52" t="s">
        <v>10160</v>
      </c>
      <c r="G4438" s="52" t="s">
        <v>10161</v>
      </c>
    </row>
    <row r="4439" customFormat="false" ht="12.75" hidden="false" customHeight="true" outlineLevel="0" collapsed="false">
      <c r="D4439" s="51" t="n">
        <v>52034</v>
      </c>
      <c r="E4439" s="52" t="s">
        <v>10107</v>
      </c>
      <c r="F4439" s="52" t="s">
        <v>10162</v>
      </c>
      <c r="G4439" s="52" t="s">
        <v>10163</v>
      </c>
    </row>
    <row r="4440" customFormat="false" ht="12.75" hidden="false" customHeight="true" outlineLevel="0" collapsed="false">
      <c r="D4440" s="51" t="n">
        <v>52034</v>
      </c>
      <c r="E4440" s="52" t="s">
        <v>10107</v>
      </c>
      <c r="F4440" s="52" t="s">
        <v>10164</v>
      </c>
      <c r="G4440" s="52" t="s">
        <v>10165</v>
      </c>
    </row>
    <row r="4441" customFormat="false" ht="12.75" hidden="false" customHeight="true" outlineLevel="0" collapsed="false">
      <c r="D4441" s="51" t="n">
        <v>52034</v>
      </c>
      <c r="E4441" s="52" t="s">
        <v>10107</v>
      </c>
      <c r="F4441" s="52" t="s">
        <v>10166</v>
      </c>
      <c r="G4441" s="52" t="s">
        <v>10167</v>
      </c>
    </row>
    <row r="4442" customFormat="false" ht="12.75" hidden="false" customHeight="true" outlineLevel="0" collapsed="false">
      <c r="D4442" s="51" t="n">
        <v>52034</v>
      </c>
      <c r="E4442" s="52" t="s">
        <v>10107</v>
      </c>
      <c r="F4442" s="52" t="s">
        <v>10168</v>
      </c>
      <c r="G4442" s="52" t="s">
        <v>10169</v>
      </c>
    </row>
    <row r="4443" customFormat="false" ht="12.75" hidden="false" customHeight="true" outlineLevel="0" collapsed="false">
      <c r="D4443" s="51" t="n">
        <v>52034</v>
      </c>
      <c r="E4443" s="52" t="s">
        <v>10107</v>
      </c>
      <c r="F4443" s="52" t="s">
        <v>10170</v>
      </c>
      <c r="G4443" s="52" t="s">
        <v>10171</v>
      </c>
    </row>
    <row r="4444" customFormat="false" ht="12.75" hidden="false" customHeight="true" outlineLevel="0" collapsed="false">
      <c r="D4444" s="51" t="n">
        <v>52034</v>
      </c>
      <c r="E4444" s="52" t="s">
        <v>10107</v>
      </c>
      <c r="F4444" s="52" t="s">
        <v>10172</v>
      </c>
      <c r="G4444" s="52" t="s">
        <v>9969</v>
      </c>
    </row>
    <row r="4445" customFormat="false" ht="12.75" hidden="false" customHeight="true" outlineLevel="0" collapsed="false">
      <c r="D4445" s="51" t="n">
        <v>52034</v>
      </c>
      <c r="E4445" s="52" t="s">
        <v>10107</v>
      </c>
      <c r="F4445" s="52" t="s">
        <v>10173</v>
      </c>
      <c r="G4445" s="52" t="s">
        <v>10174</v>
      </c>
    </row>
    <row r="4446" customFormat="false" ht="12.75" hidden="false" customHeight="true" outlineLevel="0" collapsed="false">
      <c r="D4446" s="51" t="n">
        <v>52034</v>
      </c>
      <c r="E4446" s="52" t="s">
        <v>10107</v>
      </c>
      <c r="F4446" s="52" t="s">
        <v>10175</v>
      </c>
      <c r="G4446" s="52" t="s">
        <v>8263</v>
      </c>
    </row>
    <row r="4447" customFormat="false" ht="12.75" hidden="false" customHeight="true" outlineLevel="0" collapsed="false">
      <c r="D4447" s="51" t="n">
        <v>52034</v>
      </c>
      <c r="E4447" s="52" t="s">
        <v>10107</v>
      </c>
      <c r="F4447" s="52" t="s">
        <v>10176</v>
      </c>
      <c r="G4447" s="52" t="s">
        <v>10177</v>
      </c>
    </row>
    <row r="4448" customFormat="false" ht="12.75" hidden="false" customHeight="true" outlineLevel="0" collapsed="false">
      <c r="D4448" s="51" t="n">
        <v>52034</v>
      </c>
      <c r="E4448" s="52" t="s">
        <v>10107</v>
      </c>
      <c r="F4448" s="52" t="s">
        <v>10178</v>
      </c>
      <c r="G4448" s="52" t="s">
        <v>9977</v>
      </c>
    </row>
    <row r="4449" customFormat="false" ht="12.75" hidden="false" customHeight="true" outlineLevel="0" collapsed="false">
      <c r="D4449" s="51" t="n">
        <v>46030</v>
      </c>
      <c r="E4449" s="52" t="s">
        <v>10179</v>
      </c>
      <c r="F4449" s="52" t="s">
        <v>10180</v>
      </c>
      <c r="G4449" s="52" t="s">
        <v>10181</v>
      </c>
    </row>
    <row r="4450" customFormat="false" ht="12.75" hidden="false" customHeight="true" outlineLevel="0" collapsed="false">
      <c r="D4450" s="51" t="n">
        <v>46030</v>
      </c>
      <c r="E4450" s="52" t="s">
        <v>10179</v>
      </c>
      <c r="F4450" s="52" t="s">
        <v>10182</v>
      </c>
      <c r="G4450" s="52" t="s">
        <v>10183</v>
      </c>
    </row>
    <row r="4451" customFormat="false" ht="12.75" hidden="false" customHeight="true" outlineLevel="0" collapsed="false">
      <c r="D4451" s="51" t="n">
        <v>46030</v>
      </c>
      <c r="E4451" s="52" t="s">
        <v>10179</v>
      </c>
      <c r="F4451" s="52" t="s">
        <v>10184</v>
      </c>
      <c r="G4451" s="52" t="s">
        <v>10185</v>
      </c>
    </row>
    <row r="4452" customFormat="false" ht="12.75" hidden="false" customHeight="true" outlineLevel="0" collapsed="false">
      <c r="D4452" s="51" t="n">
        <v>46030</v>
      </c>
      <c r="E4452" s="52" t="s">
        <v>10179</v>
      </c>
      <c r="F4452" s="52" t="s">
        <v>10186</v>
      </c>
      <c r="G4452" s="52" t="s">
        <v>10187</v>
      </c>
    </row>
    <row r="4453" customFormat="false" ht="12.75" hidden="false" customHeight="true" outlineLevel="0" collapsed="false">
      <c r="D4453" s="51" t="n">
        <v>46030</v>
      </c>
      <c r="E4453" s="52" t="s">
        <v>10179</v>
      </c>
      <c r="F4453" s="52" t="s">
        <v>10188</v>
      </c>
      <c r="G4453" s="52" t="s">
        <v>10189</v>
      </c>
    </row>
    <row r="4454" customFormat="false" ht="12.75" hidden="false" customHeight="true" outlineLevel="0" collapsed="false">
      <c r="D4454" s="51" t="n">
        <v>46030</v>
      </c>
      <c r="E4454" s="52" t="s">
        <v>10179</v>
      </c>
      <c r="F4454" s="52" t="s">
        <v>10190</v>
      </c>
      <c r="G4454" s="52" t="s">
        <v>5525</v>
      </c>
    </row>
    <row r="4455" customFormat="false" ht="12.75" hidden="false" customHeight="true" outlineLevel="0" collapsed="false">
      <c r="D4455" s="51" t="n">
        <v>46030</v>
      </c>
      <c r="E4455" s="52" t="s">
        <v>10179</v>
      </c>
      <c r="F4455" s="52" t="s">
        <v>10191</v>
      </c>
      <c r="G4455" s="52" t="s">
        <v>10192</v>
      </c>
    </row>
    <row r="4456" customFormat="false" ht="12.75" hidden="false" customHeight="true" outlineLevel="0" collapsed="false">
      <c r="D4456" s="51" t="n">
        <v>46030</v>
      </c>
      <c r="E4456" s="52" t="s">
        <v>10179</v>
      </c>
      <c r="F4456" s="52" t="s">
        <v>10193</v>
      </c>
      <c r="G4456" s="52" t="s">
        <v>2785</v>
      </c>
    </row>
    <row r="4457" customFormat="false" ht="12.75" hidden="false" customHeight="true" outlineLevel="0" collapsed="false">
      <c r="D4457" s="51" t="n">
        <v>46030</v>
      </c>
      <c r="E4457" s="52" t="s">
        <v>10179</v>
      </c>
      <c r="F4457" s="52" t="s">
        <v>10194</v>
      </c>
      <c r="G4457" s="52" t="s">
        <v>10195</v>
      </c>
    </row>
    <row r="4458" customFormat="false" ht="12.75" hidden="false" customHeight="true" outlineLevel="0" collapsed="false">
      <c r="D4458" s="51" t="n">
        <v>46030</v>
      </c>
      <c r="E4458" s="52" t="s">
        <v>10179</v>
      </c>
      <c r="F4458" s="52" t="s">
        <v>10196</v>
      </c>
      <c r="G4458" s="52" t="s">
        <v>10197</v>
      </c>
    </row>
    <row r="4459" customFormat="false" ht="12.75" hidden="false" customHeight="true" outlineLevel="0" collapsed="false">
      <c r="D4459" s="51" t="n">
        <v>46030</v>
      </c>
      <c r="E4459" s="52" t="s">
        <v>10179</v>
      </c>
      <c r="F4459" s="52" t="s">
        <v>10198</v>
      </c>
      <c r="G4459" s="52" t="s">
        <v>10199</v>
      </c>
    </row>
    <row r="4460" customFormat="false" ht="12.75" hidden="false" customHeight="true" outlineLevel="0" collapsed="false">
      <c r="D4460" s="51" t="n">
        <v>46030</v>
      </c>
      <c r="E4460" s="52" t="s">
        <v>10179</v>
      </c>
      <c r="F4460" s="52" t="s">
        <v>10200</v>
      </c>
      <c r="G4460" s="52" t="s">
        <v>10201</v>
      </c>
    </row>
    <row r="4461" customFormat="false" ht="12.75" hidden="false" customHeight="true" outlineLevel="0" collapsed="false">
      <c r="D4461" s="51" t="n">
        <v>46030</v>
      </c>
      <c r="E4461" s="52" t="s">
        <v>10179</v>
      </c>
      <c r="F4461" s="52" t="s">
        <v>10202</v>
      </c>
      <c r="G4461" s="52" t="s">
        <v>10203</v>
      </c>
    </row>
    <row r="4462" customFormat="false" ht="12.75" hidden="false" customHeight="true" outlineLevel="0" collapsed="false">
      <c r="D4462" s="51" t="n">
        <v>46030</v>
      </c>
      <c r="E4462" s="52" t="s">
        <v>10179</v>
      </c>
      <c r="F4462" s="52" t="s">
        <v>10204</v>
      </c>
      <c r="G4462" s="52" t="s">
        <v>10205</v>
      </c>
    </row>
    <row r="4463" customFormat="false" ht="12.75" hidden="false" customHeight="true" outlineLevel="0" collapsed="false">
      <c r="D4463" s="51" t="n">
        <v>46030</v>
      </c>
      <c r="E4463" s="52" t="s">
        <v>10179</v>
      </c>
      <c r="F4463" s="52" t="s">
        <v>10206</v>
      </c>
      <c r="G4463" s="52" t="s">
        <v>10207</v>
      </c>
    </row>
    <row r="4464" customFormat="false" ht="12.75" hidden="false" customHeight="true" outlineLevel="0" collapsed="false">
      <c r="D4464" s="51" t="n">
        <v>46030</v>
      </c>
      <c r="E4464" s="52" t="s">
        <v>10179</v>
      </c>
      <c r="F4464" s="52" t="s">
        <v>10208</v>
      </c>
      <c r="G4464" s="52" t="s">
        <v>3915</v>
      </c>
    </row>
    <row r="4465" customFormat="false" ht="12.75" hidden="false" customHeight="true" outlineLevel="0" collapsed="false">
      <c r="D4465" s="51" t="n">
        <v>46030</v>
      </c>
      <c r="E4465" s="52" t="s">
        <v>10179</v>
      </c>
      <c r="F4465" s="52" t="s">
        <v>10209</v>
      </c>
      <c r="G4465" s="52" t="s">
        <v>10210</v>
      </c>
    </row>
    <row r="4466" customFormat="false" ht="12.75" hidden="false" customHeight="true" outlineLevel="0" collapsed="false">
      <c r="D4466" s="51" t="n">
        <v>46030</v>
      </c>
      <c r="E4466" s="52" t="s">
        <v>10179</v>
      </c>
      <c r="F4466" s="52" t="s">
        <v>10211</v>
      </c>
      <c r="G4466" s="52" t="s">
        <v>10212</v>
      </c>
    </row>
    <row r="4467" customFormat="false" ht="12.75" hidden="false" customHeight="true" outlineLevel="0" collapsed="false">
      <c r="D4467" s="51" t="n">
        <v>46030</v>
      </c>
      <c r="E4467" s="52" t="s">
        <v>10179</v>
      </c>
      <c r="F4467" s="52" t="s">
        <v>10213</v>
      </c>
      <c r="G4467" s="52" t="s">
        <v>10214</v>
      </c>
    </row>
    <row r="4468" customFormat="false" ht="12.75" hidden="false" customHeight="true" outlineLevel="0" collapsed="false">
      <c r="D4468" s="51" t="n">
        <v>46030</v>
      </c>
      <c r="E4468" s="52" t="s">
        <v>10179</v>
      </c>
      <c r="F4468" s="52" t="s">
        <v>10215</v>
      </c>
      <c r="G4468" s="52" t="s">
        <v>10216</v>
      </c>
    </row>
    <row r="4469" customFormat="false" ht="12.75" hidden="false" customHeight="true" outlineLevel="0" collapsed="false">
      <c r="D4469" s="51" t="n">
        <v>46030</v>
      </c>
      <c r="E4469" s="52" t="s">
        <v>10179</v>
      </c>
      <c r="F4469" s="52" t="s">
        <v>10217</v>
      </c>
      <c r="G4469" s="52" t="s">
        <v>10218</v>
      </c>
    </row>
    <row r="4470" customFormat="false" ht="12.75" hidden="false" customHeight="true" outlineLevel="0" collapsed="false">
      <c r="D4470" s="51" t="n">
        <v>46030</v>
      </c>
      <c r="E4470" s="52" t="s">
        <v>10179</v>
      </c>
      <c r="F4470" s="52" t="s">
        <v>10219</v>
      </c>
      <c r="G4470" s="52" t="s">
        <v>9780</v>
      </c>
    </row>
    <row r="4471" customFormat="false" ht="12.75" hidden="false" customHeight="true" outlineLevel="0" collapsed="false">
      <c r="D4471" s="51" t="n">
        <v>46030</v>
      </c>
      <c r="E4471" s="52" t="s">
        <v>10179</v>
      </c>
      <c r="F4471" s="52" t="s">
        <v>10220</v>
      </c>
      <c r="G4471" s="52" t="s">
        <v>10098</v>
      </c>
    </row>
    <row r="4472" customFormat="false" ht="12.75" hidden="false" customHeight="true" outlineLevel="0" collapsed="false">
      <c r="D4472" s="51" t="n">
        <v>46030</v>
      </c>
      <c r="E4472" s="52" t="s">
        <v>10179</v>
      </c>
      <c r="F4472" s="52" t="s">
        <v>10221</v>
      </c>
      <c r="G4472" s="52" t="s">
        <v>10222</v>
      </c>
    </row>
    <row r="4473" customFormat="false" ht="12.75" hidden="false" customHeight="true" outlineLevel="0" collapsed="false">
      <c r="D4473" s="51" t="n">
        <v>46030</v>
      </c>
      <c r="E4473" s="52" t="s">
        <v>10179</v>
      </c>
      <c r="F4473" s="52" t="s">
        <v>10223</v>
      </c>
      <c r="G4473" s="52" t="s">
        <v>10224</v>
      </c>
    </row>
    <row r="4474" customFormat="false" ht="12.75" hidden="false" customHeight="true" outlineLevel="0" collapsed="false">
      <c r="D4474" s="51" t="n">
        <v>46030</v>
      </c>
      <c r="E4474" s="52" t="s">
        <v>10179</v>
      </c>
      <c r="F4474" s="52" t="s">
        <v>10225</v>
      </c>
      <c r="G4474" s="52" t="s">
        <v>10226</v>
      </c>
    </row>
    <row r="4475" customFormat="false" ht="12.75" hidden="false" customHeight="true" outlineLevel="0" collapsed="false">
      <c r="D4475" s="51" t="n">
        <v>46030</v>
      </c>
      <c r="E4475" s="52" t="s">
        <v>10179</v>
      </c>
      <c r="F4475" s="52" t="s">
        <v>10227</v>
      </c>
      <c r="G4475" s="52" t="s">
        <v>10228</v>
      </c>
    </row>
    <row r="4476" customFormat="false" ht="12.75" hidden="false" customHeight="true" outlineLevel="0" collapsed="false">
      <c r="D4476" s="49" t="n">
        <v>51041</v>
      </c>
      <c r="E4476" s="50" t="s">
        <v>1911</v>
      </c>
      <c r="F4476" s="52" t="s">
        <v>10229</v>
      </c>
      <c r="G4476" s="52" t="s">
        <v>2717</v>
      </c>
    </row>
    <row r="4477" customFormat="false" ht="12.75" hidden="false" customHeight="true" outlineLevel="0" collapsed="false">
      <c r="D4477" s="49" t="n">
        <v>51041</v>
      </c>
      <c r="E4477" s="50" t="s">
        <v>1911</v>
      </c>
      <c r="F4477" s="52" t="s">
        <v>10230</v>
      </c>
      <c r="G4477" s="52" t="s">
        <v>10231</v>
      </c>
    </row>
    <row r="4478" customFormat="false" ht="12.75" hidden="false" customHeight="true" outlineLevel="0" collapsed="false">
      <c r="D4478" s="49" t="n">
        <v>51041</v>
      </c>
      <c r="E4478" s="50" t="s">
        <v>1911</v>
      </c>
      <c r="F4478" s="52" t="s">
        <v>10232</v>
      </c>
      <c r="G4478" s="52" t="s">
        <v>3212</v>
      </c>
    </row>
    <row r="4479" customFormat="false" ht="12.75" hidden="false" customHeight="true" outlineLevel="0" collapsed="false">
      <c r="D4479" s="49" t="n">
        <v>51041</v>
      </c>
      <c r="E4479" s="50" t="s">
        <v>1911</v>
      </c>
      <c r="F4479" s="52" t="s">
        <v>10233</v>
      </c>
      <c r="G4479" s="52" t="s">
        <v>6360</v>
      </c>
    </row>
    <row r="4480" customFormat="false" ht="12.75" hidden="false" customHeight="true" outlineLevel="0" collapsed="false">
      <c r="D4480" s="49" t="n">
        <v>51041</v>
      </c>
      <c r="E4480" s="50" t="s">
        <v>1911</v>
      </c>
      <c r="F4480" s="52" t="s">
        <v>10234</v>
      </c>
      <c r="G4480" s="52" t="s">
        <v>10235</v>
      </c>
    </row>
    <row r="4481" customFormat="false" ht="12.75" hidden="false" customHeight="true" outlineLevel="0" collapsed="false">
      <c r="D4481" s="49" t="n">
        <v>51041</v>
      </c>
      <c r="E4481" s="50" t="s">
        <v>1911</v>
      </c>
      <c r="F4481" s="52" t="s">
        <v>10236</v>
      </c>
      <c r="G4481" s="52" t="s">
        <v>5890</v>
      </c>
    </row>
    <row r="4482" customFormat="false" ht="12.75" hidden="false" customHeight="true" outlineLevel="0" collapsed="false">
      <c r="D4482" s="49" t="n">
        <v>51041</v>
      </c>
      <c r="E4482" s="50" t="s">
        <v>1911</v>
      </c>
      <c r="F4482" s="52" t="s">
        <v>10237</v>
      </c>
      <c r="G4482" s="52" t="s">
        <v>3016</v>
      </c>
    </row>
    <row r="4483" customFormat="false" ht="12.75" hidden="false" customHeight="true" outlineLevel="0" collapsed="false">
      <c r="D4483" s="49" t="n">
        <v>51041</v>
      </c>
      <c r="E4483" s="50" t="s">
        <v>1911</v>
      </c>
      <c r="F4483" s="52" t="s">
        <v>10238</v>
      </c>
      <c r="G4483" s="52" t="s">
        <v>10239</v>
      </c>
    </row>
    <row r="4484" customFormat="false" ht="12.75" hidden="false" customHeight="true" outlineLevel="0" collapsed="false">
      <c r="D4484" s="51" t="n">
        <v>51037</v>
      </c>
      <c r="E4484" s="52" t="s">
        <v>10240</v>
      </c>
      <c r="F4484" s="52" t="s">
        <v>10241</v>
      </c>
      <c r="G4484" s="52" t="s">
        <v>10242</v>
      </c>
    </row>
    <row r="4485" customFormat="false" ht="12.75" hidden="false" customHeight="true" outlineLevel="0" collapsed="false">
      <c r="D4485" s="51" t="n">
        <v>51037</v>
      </c>
      <c r="E4485" s="52" t="s">
        <v>10240</v>
      </c>
      <c r="F4485" s="52" t="s">
        <v>10243</v>
      </c>
      <c r="G4485" s="52" t="s">
        <v>10244</v>
      </c>
    </row>
    <row r="4486" customFormat="false" ht="12.75" hidden="false" customHeight="true" outlineLevel="0" collapsed="false">
      <c r="D4486" s="51" t="n">
        <v>51037</v>
      </c>
      <c r="E4486" s="52" t="s">
        <v>10240</v>
      </c>
      <c r="F4486" s="52" t="s">
        <v>10245</v>
      </c>
      <c r="G4486" s="52" t="s">
        <v>10246</v>
      </c>
    </row>
    <row r="4487" customFormat="false" ht="12.75" hidden="false" customHeight="true" outlineLevel="0" collapsed="false">
      <c r="D4487" s="51" t="n">
        <v>51037</v>
      </c>
      <c r="E4487" s="52" t="s">
        <v>10240</v>
      </c>
      <c r="F4487" s="52" t="s">
        <v>10247</v>
      </c>
      <c r="G4487" s="52" t="s">
        <v>10248</v>
      </c>
    </row>
    <row r="4488" customFormat="false" ht="12.75" hidden="false" customHeight="true" outlineLevel="0" collapsed="false">
      <c r="D4488" s="51" t="n">
        <v>51037</v>
      </c>
      <c r="E4488" s="52" t="s">
        <v>10240</v>
      </c>
      <c r="F4488" s="52" t="s">
        <v>10249</v>
      </c>
      <c r="G4488" s="52" t="s">
        <v>7807</v>
      </c>
    </row>
    <row r="4489" customFormat="false" ht="12.75" hidden="false" customHeight="true" outlineLevel="0" collapsed="false">
      <c r="D4489" s="51" t="n">
        <v>51037</v>
      </c>
      <c r="E4489" s="52" t="s">
        <v>10240</v>
      </c>
      <c r="F4489" s="52" t="s">
        <v>10250</v>
      </c>
      <c r="G4489" s="52" t="s">
        <v>10251</v>
      </c>
    </row>
    <row r="4490" customFormat="false" ht="12.75" hidden="false" customHeight="true" outlineLevel="0" collapsed="false">
      <c r="D4490" s="51" t="n">
        <v>51037</v>
      </c>
      <c r="E4490" s="52" t="s">
        <v>10240</v>
      </c>
      <c r="F4490" s="52" t="s">
        <v>10252</v>
      </c>
      <c r="G4490" s="52" t="s">
        <v>7775</v>
      </c>
    </row>
    <row r="4491" customFormat="false" ht="12.75" hidden="false" customHeight="true" outlineLevel="0" collapsed="false">
      <c r="D4491" s="51" t="n">
        <v>51037</v>
      </c>
      <c r="E4491" s="52" t="s">
        <v>10240</v>
      </c>
      <c r="F4491" s="52" t="s">
        <v>10253</v>
      </c>
      <c r="G4491" s="52" t="s">
        <v>10254</v>
      </c>
    </row>
    <row r="4492" customFormat="false" ht="12.75" hidden="false" customHeight="true" outlineLevel="0" collapsed="false">
      <c r="D4492" s="51" t="n">
        <v>51037</v>
      </c>
      <c r="E4492" s="52" t="s">
        <v>10240</v>
      </c>
      <c r="F4492" s="52" t="s">
        <v>10255</v>
      </c>
      <c r="G4492" s="52" t="s">
        <v>10256</v>
      </c>
    </row>
    <row r="4493" customFormat="false" ht="12.75" hidden="false" customHeight="true" outlineLevel="0" collapsed="false">
      <c r="D4493" s="51" t="n">
        <v>51037</v>
      </c>
      <c r="E4493" s="52" t="s">
        <v>10240</v>
      </c>
      <c r="F4493" s="52" t="s">
        <v>10257</v>
      </c>
      <c r="G4493" s="52" t="s">
        <v>10258</v>
      </c>
    </row>
    <row r="4494" customFormat="false" ht="12.75" hidden="false" customHeight="true" outlineLevel="0" collapsed="false">
      <c r="D4494" s="51" t="n">
        <v>51037</v>
      </c>
      <c r="E4494" s="52" t="s">
        <v>10240</v>
      </c>
      <c r="F4494" s="52" t="s">
        <v>10259</v>
      </c>
      <c r="G4494" s="52" t="s">
        <v>10260</v>
      </c>
    </row>
    <row r="4495" customFormat="false" ht="12.75" hidden="false" customHeight="true" outlineLevel="0" collapsed="false">
      <c r="D4495" s="51" t="n">
        <v>51037</v>
      </c>
      <c r="E4495" s="52" t="s">
        <v>10240</v>
      </c>
      <c r="F4495" s="52" t="s">
        <v>10261</v>
      </c>
      <c r="G4495" s="52" t="s">
        <v>10262</v>
      </c>
    </row>
    <row r="4496" customFormat="false" ht="12.75" hidden="false" customHeight="true" outlineLevel="0" collapsed="false">
      <c r="D4496" s="51" t="n">
        <v>51037</v>
      </c>
      <c r="E4496" s="52" t="s">
        <v>10240</v>
      </c>
      <c r="F4496" s="52" t="s">
        <v>10263</v>
      </c>
      <c r="G4496" s="52" t="s">
        <v>10264</v>
      </c>
    </row>
    <row r="4497" customFormat="false" ht="12.75" hidden="false" customHeight="true" outlineLevel="0" collapsed="false">
      <c r="D4497" s="51" t="n">
        <v>51037</v>
      </c>
      <c r="E4497" s="52" t="s">
        <v>10240</v>
      </c>
      <c r="F4497" s="52" t="s">
        <v>10265</v>
      </c>
      <c r="G4497" s="52" t="s">
        <v>10266</v>
      </c>
    </row>
    <row r="4498" customFormat="false" ht="12.75" hidden="false" customHeight="true" outlineLevel="0" collapsed="false">
      <c r="D4498" s="51" t="n">
        <v>51037</v>
      </c>
      <c r="E4498" s="52" t="s">
        <v>10240</v>
      </c>
      <c r="F4498" s="52" t="s">
        <v>10267</v>
      </c>
      <c r="G4498" s="52" t="s">
        <v>10268</v>
      </c>
    </row>
    <row r="4499" customFormat="false" ht="12.75" hidden="false" customHeight="true" outlineLevel="0" collapsed="false">
      <c r="D4499" s="51" t="n">
        <v>51037</v>
      </c>
      <c r="E4499" s="52" t="s">
        <v>10240</v>
      </c>
      <c r="F4499" s="52" t="s">
        <v>10269</v>
      </c>
      <c r="G4499" s="52" t="s">
        <v>10270</v>
      </c>
    </row>
    <row r="4500" customFormat="false" ht="12.75" hidden="false" customHeight="true" outlineLevel="0" collapsed="false">
      <c r="D4500" s="51" t="n">
        <v>51037</v>
      </c>
      <c r="E4500" s="52" t="s">
        <v>10240</v>
      </c>
      <c r="F4500" s="52" t="s">
        <v>10271</v>
      </c>
      <c r="G4500" s="52" t="s">
        <v>10272</v>
      </c>
    </row>
    <row r="4501" customFormat="false" ht="12.75" hidden="false" customHeight="true" outlineLevel="0" collapsed="false">
      <c r="D4501" s="51" t="n">
        <v>51037</v>
      </c>
      <c r="E4501" s="52" t="s">
        <v>10240</v>
      </c>
      <c r="F4501" s="52" t="s">
        <v>10273</v>
      </c>
      <c r="G4501" s="52" t="s">
        <v>10274</v>
      </c>
    </row>
    <row r="4502" customFormat="false" ht="12.75" hidden="false" customHeight="true" outlineLevel="0" collapsed="false">
      <c r="D4502" s="51" t="n">
        <v>51037</v>
      </c>
      <c r="E4502" s="52" t="s">
        <v>10240</v>
      </c>
      <c r="F4502" s="52" t="s">
        <v>10275</v>
      </c>
      <c r="G4502" s="52" t="s">
        <v>10276</v>
      </c>
    </row>
    <row r="4503" customFormat="false" ht="12.75" hidden="false" customHeight="true" outlineLevel="0" collapsed="false">
      <c r="D4503" s="51" t="n">
        <v>51037</v>
      </c>
      <c r="E4503" s="52" t="s">
        <v>10240</v>
      </c>
      <c r="F4503" s="52" t="s">
        <v>10277</v>
      </c>
      <c r="G4503" s="52" t="s">
        <v>10278</v>
      </c>
    </row>
    <row r="4504" customFormat="false" ht="12.75" hidden="false" customHeight="true" outlineLevel="0" collapsed="false">
      <c r="D4504" s="51" t="n">
        <v>51037</v>
      </c>
      <c r="E4504" s="52" t="s">
        <v>10240</v>
      </c>
      <c r="F4504" s="52" t="s">
        <v>10279</v>
      </c>
      <c r="G4504" s="52" t="s">
        <v>10280</v>
      </c>
    </row>
    <row r="4505" customFormat="false" ht="12.75" hidden="false" customHeight="true" outlineLevel="0" collapsed="false">
      <c r="D4505" s="51" t="n">
        <v>49020</v>
      </c>
      <c r="E4505" s="52" t="s">
        <v>10281</v>
      </c>
      <c r="F4505" s="52" t="s">
        <v>10282</v>
      </c>
      <c r="G4505" s="52" t="s">
        <v>10283</v>
      </c>
    </row>
    <row r="4506" customFormat="false" ht="12.75" hidden="false" customHeight="true" outlineLevel="0" collapsed="false">
      <c r="D4506" s="51" t="n">
        <v>49020</v>
      </c>
      <c r="E4506" s="52" t="s">
        <v>10281</v>
      </c>
      <c r="F4506" s="52" t="s">
        <v>10284</v>
      </c>
      <c r="G4506" s="52" t="s">
        <v>10285</v>
      </c>
    </row>
    <row r="4507" customFormat="false" ht="12.75" hidden="false" customHeight="true" outlineLevel="0" collapsed="false">
      <c r="D4507" s="51" t="n">
        <v>49020</v>
      </c>
      <c r="E4507" s="52" t="s">
        <v>10281</v>
      </c>
      <c r="F4507" s="52" t="s">
        <v>10286</v>
      </c>
      <c r="G4507" s="52" t="s">
        <v>3676</v>
      </c>
    </row>
    <row r="4508" customFormat="false" ht="12.75" hidden="false" customHeight="true" outlineLevel="0" collapsed="false">
      <c r="D4508" s="51" t="n">
        <v>49020</v>
      </c>
      <c r="E4508" s="52" t="s">
        <v>10281</v>
      </c>
      <c r="F4508" s="52" t="s">
        <v>10287</v>
      </c>
      <c r="G4508" s="52" t="s">
        <v>6514</v>
      </c>
    </row>
    <row r="4509" customFormat="false" ht="12.75" hidden="false" customHeight="true" outlineLevel="0" collapsed="false">
      <c r="D4509" s="51" t="n">
        <v>49020</v>
      </c>
      <c r="E4509" s="52" t="s">
        <v>10281</v>
      </c>
      <c r="F4509" s="52" t="s">
        <v>10288</v>
      </c>
      <c r="G4509" s="52" t="s">
        <v>1496</v>
      </c>
    </row>
    <row r="4510" customFormat="false" ht="12.75" hidden="false" customHeight="true" outlineLevel="0" collapsed="false">
      <c r="D4510" s="51" t="n">
        <v>49020</v>
      </c>
      <c r="E4510" s="52" t="s">
        <v>10281</v>
      </c>
      <c r="F4510" s="52" t="s">
        <v>10289</v>
      </c>
      <c r="G4510" s="52" t="s">
        <v>10290</v>
      </c>
    </row>
    <row r="4511" customFormat="false" ht="12.75" hidden="false" customHeight="true" outlineLevel="0" collapsed="false">
      <c r="D4511" s="51" t="n">
        <v>49020</v>
      </c>
      <c r="E4511" s="52" t="s">
        <v>10281</v>
      </c>
      <c r="F4511" s="52" t="s">
        <v>10291</v>
      </c>
      <c r="G4511" s="52" t="s">
        <v>10292</v>
      </c>
    </row>
    <row r="4512" customFormat="false" ht="12.75" hidden="false" customHeight="true" outlineLevel="0" collapsed="false">
      <c r="D4512" s="51" t="n">
        <v>51038</v>
      </c>
      <c r="E4512" s="52" t="s">
        <v>10293</v>
      </c>
      <c r="F4512" s="52" t="s">
        <v>10294</v>
      </c>
      <c r="G4512" s="52" t="s">
        <v>10295</v>
      </c>
    </row>
    <row r="4513" customFormat="false" ht="12.75" hidden="false" customHeight="true" outlineLevel="0" collapsed="false">
      <c r="D4513" s="51" t="n">
        <v>51038</v>
      </c>
      <c r="E4513" s="52" t="s">
        <v>10293</v>
      </c>
      <c r="F4513" s="52" t="s">
        <v>10296</v>
      </c>
      <c r="G4513" s="52" t="s">
        <v>3170</v>
      </c>
    </row>
    <row r="4514" customFormat="false" ht="12.75" hidden="false" customHeight="true" outlineLevel="0" collapsed="false">
      <c r="D4514" s="51" t="n">
        <v>51038</v>
      </c>
      <c r="E4514" s="52" t="s">
        <v>10293</v>
      </c>
      <c r="F4514" s="52" t="s">
        <v>10297</v>
      </c>
      <c r="G4514" s="52" t="s">
        <v>10298</v>
      </c>
    </row>
    <row r="4515" customFormat="false" ht="12.75" hidden="false" customHeight="true" outlineLevel="0" collapsed="false">
      <c r="D4515" s="51" t="n">
        <v>51038</v>
      </c>
      <c r="E4515" s="52" t="s">
        <v>10293</v>
      </c>
      <c r="F4515" s="52" t="s">
        <v>10299</v>
      </c>
      <c r="G4515" s="52" t="s">
        <v>10300</v>
      </c>
    </row>
    <row r="4516" customFormat="false" ht="12.75" hidden="false" customHeight="true" outlineLevel="0" collapsed="false">
      <c r="D4516" s="51" t="n">
        <v>51038</v>
      </c>
      <c r="E4516" s="52" t="s">
        <v>10293</v>
      </c>
      <c r="F4516" s="52" t="s">
        <v>10301</v>
      </c>
      <c r="G4516" s="52" t="s">
        <v>7807</v>
      </c>
    </row>
    <row r="4517" customFormat="false" ht="12.75" hidden="false" customHeight="true" outlineLevel="0" collapsed="false">
      <c r="D4517" s="51" t="n">
        <v>51038</v>
      </c>
      <c r="E4517" s="52" t="s">
        <v>10293</v>
      </c>
      <c r="F4517" s="52" t="s">
        <v>10302</v>
      </c>
      <c r="G4517" s="52" t="s">
        <v>2536</v>
      </c>
    </row>
    <row r="4518" customFormat="false" ht="12.75" hidden="false" customHeight="true" outlineLevel="0" collapsed="false">
      <c r="D4518" s="51" t="n">
        <v>51038</v>
      </c>
      <c r="E4518" s="52" t="s">
        <v>10293</v>
      </c>
      <c r="F4518" s="52" t="s">
        <v>10303</v>
      </c>
      <c r="G4518" s="52" t="s">
        <v>10304</v>
      </c>
    </row>
    <row r="4519" customFormat="false" ht="12.75" hidden="false" customHeight="true" outlineLevel="0" collapsed="false">
      <c r="D4519" s="51" t="n">
        <v>51038</v>
      </c>
      <c r="E4519" s="52" t="s">
        <v>10293</v>
      </c>
      <c r="F4519" s="52" t="s">
        <v>10305</v>
      </c>
      <c r="G4519" s="52" t="s">
        <v>10306</v>
      </c>
    </row>
    <row r="4520" customFormat="false" ht="12.75" hidden="false" customHeight="true" outlineLevel="0" collapsed="false">
      <c r="D4520" s="51" t="n">
        <v>51038</v>
      </c>
      <c r="E4520" s="52" t="s">
        <v>10293</v>
      </c>
      <c r="F4520" s="52" t="s">
        <v>10307</v>
      </c>
      <c r="G4520" s="52" t="s">
        <v>10308</v>
      </c>
    </row>
    <row r="4521" customFormat="false" ht="12.75" hidden="false" customHeight="true" outlineLevel="0" collapsed="false">
      <c r="D4521" s="51" t="n">
        <v>51038</v>
      </c>
      <c r="E4521" s="52" t="s">
        <v>10293</v>
      </c>
      <c r="F4521" s="52" t="s">
        <v>10309</v>
      </c>
      <c r="G4521" s="52" t="s">
        <v>10310</v>
      </c>
    </row>
    <row r="4522" customFormat="false" ht="12.75" hidden="false" customHeight="true" outlineLevel="0" collapsed="false">
      <c r="D4522" s="51" t="n">
        <v>51038</v>
      </c>
      <c r="E4522" s="52" t="s">
        <v>10293</v>
      </c>
      <c r="F4522" s="52" t="s">
        <v>10311</v>
      </c>
      <c r="G4522" s="52" t="s">
        <v>10312</v>
      </c>
    </row>
    <row r="4523" customFormat="false" ht="12.75" hidden="false" customHeight="true" outlineLevel="0" collapsed="false">
      <c r="D4523" s="51" t="n">
        <v>48045</v>
      </c>
      <c r="E4523" s="52" t="s">
        <v>10313</v>
      </c>
      <c r="F4523" s="52" t="s">
        <v>10314</v>
      </c>
      <c r="G4523" s="52" t="s">
        <v>10315</v>
      </c>
    </row>
    <row r="4524" customFormat="false" ht="12.75" hidden="false" customHeight="true" outlineLevel="0" collapsed="false">
      <c r="D4524" s="51" t="n">
        <v>48045</v>
      </c>
      <c r="E4524" s="52" t="s">
        <v>10313</v>
      </c>
      <c r="F4524" s="52" t="s">
        <v>10316</v>
      </c>
      <c r="G4524" s="52" t="s">
        <v>10317</v>
      </c>
    </row>
    <row r="4525" customFormat="false" ht="12.75" hidden="false" customHeight="true" outlineLevel="0" collapsed="false">
      <c r="D4525" s="51" t="n">
        <v>48045</v>
      </c>
      <c r="E4525" s="52" t="s">
        <v>10313</v>
      </c>
      <c r="F4525" s="52" t="s">
        <v>10318</v>
      </c>
      <c r="G4525" s="52" t="s">
        <v>10319</v>
      </c>
    </row>
    <row r="4526" customFormat="false" ht="12.75" hidden="false" customHeight="true" outlineLevel="0" collapsed="false">
      <c r="D4526" s="51" t="n">
        <v>48045</v>
      </c>
      <c r="E4526" s="52" t="s">
        <v>10313</v>
      </c>
      <c r="F4526" s="52" t="s">
        <v>10320</v>
      </c>
      <c r="G4526" s="52" t="s">
        <v>10321</v>
      </c>
    </row>
    <row r="4527" customFormat="false" ht="12.75" hidden="false" customHeight="true" outlineLevel="0" collapsed="false">
      <c r="D4527" s="51" t="n">
        <v>48045</v>
      </c>
      <c r="E4527" s="52" t="s">
        <v>10313</v>
      </c>
      <c r="F4527" s="52" t="s">
        <v>10322</v>
      </c>
      <c r="G4527" s="52" t="s">
        <v>10323</v>
      </c>
    </row>
    <row r="4528" customFormat="false" ht="12.75" hidden="false" customHeight="true" outlineLevel="0" collapsed="false">
      <c r="D4528" s="51" t="n">
        <v>48045</v>
      </c>
      <c r="E4528" s="52" t="s">
        <v>10313</v>
      </c>
      <c r="F4528" s="52" t="s">
        <v>10324</v>
      </c>
      <c r="G4528" s="52" t="s">
        <v>5222</v>
      </c>
    </row>
    <row r="4529" customFormat="false" ht="12.75" hidden="false" customHeight="true" outlineLevel="0" collapsed="false">
      <c r="D4529" s="51" t="n">
        <v>48045</v>
      </c>
      <c r="E4529" s="52" t="s">
        <v>10313</v>
      </c>
      <c r="F4529" s="52" t="s">
        <v>10325</v>
      </c>
      <c r="G4529" s="52" t="s">
        <v>10326</v>
      </c>
    </row>
    <row r="4530" customFormat="false" ht="12.75" hidden="false" customHeight="true" outlineLevel="0" collapsed="false">
      <c r="D4530" s="51" t="n">
        <v>48045</v>
      </c>
      <c r="E4530" s="52" t="s">
        <v>10313</v>
      </c>
      <c r="F4530" s="52" t="s">
        <v>10327</v>
      </c>
      <c r="G4530" s="52" t="s">
        <v>10328</v>
      </c>
    </row>
    <row r="4531" customFormat="false" ht="12.75" hidden="false" customHeight="true" outlineLevel="0" collapsed="false">
      <c r="D4531" s="51" t="n">
        <v>48045</v>
      </c>
      <c r="E4531" s="52" t="s">
        <v>10313</v>
      </c>
      <c r="F4531" s="52" t="s">
        <v>10329</v>
      </c>
      <c r="G4531" s="52" t="s">
        <v>6752</v>
      </c>
    </row>
    <row r="4532" customFormat="false" ht="12.75" hidden="false" customHeight="true" outlineLevel="0" collapsed="false">
      <c r="D4532" s="51" t="n">
        <v>48045</v>
      </c>
      <c r="E4532" s="52" t="s">
        <v>10313</v>
      </c>
      <c r="F4532" s="52" t="s">
        <v>10330</v>
      </c>
      <c r="G4532" s="52" t="s">
        <v>10331</v>
      </c>
    </row>
    <row r="4533" customFormat="false" ht="12.75" hidden="false" customHeight="true" outlineLevel="0" collapsed="false">
      <c r="D4533" s="51" t="n">
        <v>48045</v>
      </c>
      <c r="E4533" s="52" t="s">
        <v>10313</v>
      </c>
      <c r="F4533" s="52" t="s">
        <v>10332</v>
      </c>
      <c r="G4533" s="52" t="s">
        <v>9471</v>
      </c>
    </row>
    <row r="4534" customFormat="false" ht="12.75" hidden="false" customHeight="true" outlineLevel="0" collapsed="false">
      <c r="D4534" s="51" t="n">
        <v>48045</v>
      </c>
      <c r="E4534" s="52" t="s">
        <v>10313</v>
      </c>
      <c r="F4534" s="52" t="s">
        <v>10333</v>
      </c>
      <c r="G4534" s="52" t="s">
        <v>2505</v>
      </c>
    </row>
    <row r="4535" customFormat="false" ht="12.75" hidden="false" customHeight="true" outlineLevel="0" collapsed="false">
      <c r="D4535" s="51" t="n">
        <v>48045</v>
      </c>
      <c r="E4535" s="52" t="s">
        <v>10313</v>
      </c>
      <c r="F4535" s="52" t="s">
        <v>10334</v>
      </c>
      <c r="G4535" s="52" t="s">
        <v>5827</v>
      </c>
    </row>
    <row r="4536" customFormat="false" ht="12.75" hidden="false" customHeight="true" outlineLevel="0" collapsed="false">
      <c r="D4536" s="51" t="n">
        <v>48045</v>
      </c>
      <c r="E4536" s="52" t="s">
        <v>10313</v>
      </c>
      <c r="F4536" s="52" t="s">
        <v>10335</v>
      </c>
      <c r="G4536" s="52" t="s">
        <v>10336</v>
      </c>
    </row>
    <row r="4537" customFormat="false" ht="12.75" hidden="false" customHeight="true" outlineLevel="0" collapsed="false">
      <c r="D4537" s="51" t="n">
        <v>48045</v>
      </c>
      <c r="E4537" s="52" t="s">
        <v>10313</v>
      </c>
      <c r="F4537" s="52" t="s">
        <v>10337</v>
      </c>
      <c r="G4537" s="52" t="s">
        <v>10338</v>
      </c>
    </row>
    <row r="4538" customFormat="false" ht="12.75" hidden="false" customHeight="true" outlineLevel="0" collapsed="false">
      <c r="D4538" s="51" t="n">
        <v>48045</v>
      </c>
      <c r="E4538" s="52" t="s">
        <v>10313</v>
      </c>
      <c r="F4538" s="52" t="s">
        <v>10339</v>
      </c>
      <c r="G4538" s="52" t="s">
        <v>10340</v>
      </c>
    </row>
    <row r="4539" customFormat="false" ht="12.75" hidden="false" customHeight="true" outlineLevel="0" collapsed="false">
      <c r="D4539" s="51" t="n">
        <v>51039</v>
      </c>
      <c r="E4539" s="52" t="s">
        <v>10341</v>
      </c>
      <c r="F4539" s="52" t="s">
        <v>10342</v>
      </c>
      <c r="G4539" s="52" t="s">
        <v>10343</v>
      </c>
    </row>
    <row r="4540" customFormat="false" ht="12.75" hidden="false" customHeight="true" outlineLevel="0" collapsed="false">
      <c r="D4540" s="51" t="n">
        <v>51039</v>
      </c>
      <c r="E4540" s="52" t="s">
        <v>10341</v>
      </c>
      <c r="F4540" s="52" t="s">
        <v>10344</v>
      </c>
      <c r="G4540" s="52" t="s">
        <v>10345</v>
      </c>
    </row>
    <row r="4541" customFormat="false" ht="12.75" hidden="false" customHeight="true" outlineLevel="0" collapsed="false">
      <c r="D4541" s="51" t="n">
        <v>51039</v>
      </c>
      <c r="E4541" s="52" t="s">
        <v>10341</v>
      </c>
      <c r="F4541" s="52" t="s">
        <v>10346</v>
      </c>
      <c r="G4541" s="52" t="s">
        <v>10347</v>
      </c>
    </row>
    <row r="4542" customFormat="false" ht="12.75" hidden="false" customHeight="true" outlineLevel="0" collapsed="false">
      <c r="D4542" s="51" t="n">
        <v>51039</v>
      </c>
      <c r="E4542" s="52" t="s">
        <v>10341</v>
      </c>
      <c r="F4542" s="52" t="s">
        <v>10348</v>
      </c>
      <c r="G4542" s="52" t="s">
        <v>10349</v>
      </c>
    </row>
    <row r="4543" customFormat="false" ht="12.75" hidden="false" customHeight="true" outlineLevel="0" collapsed="false">
      <c r="D4543" s="51" t="n">
        <v>51039</v>
      </c>
      <c r="E4543" s="52" t="s">
        <v>10341</v>
      </c>
      <c r="F4543" s="52" t="s">
        <v>10350</v>
      </c>
      <c r="G4543" s="52" t="s">
        <v>10351</v>
      </c>
    </row>
    <row r="4544" customFormat="false" ht="12.75" hidden="false" customHeight="true" outlineLevel="0" collapsed="false">
      <c r="D4544" s="51" t="n">
        <v>51039</v>
      </c>
      <c r="E4544" s="52" t="s">
        <v>10341</v>
      </c>
      <c r="F4544" s="52" t="s">
        <v>10352</v>
      </c>
      <c r="G4544" s="52" t="s">
        <v>10353</v>
      </c>
    </row>
    <row r="4545" customFormat="false" ht="12.75" hidden="false" customHeight="true" outlineLevel="0" collapsed="false">
      <c r="D4545" s="51" t="n">
        <v>51039</v>
      </c>
      <c r="E4545" s="52" t="s">
        <v>10341</v>
      </c>
      <c r="F4545" s="52" t="s">
        <v>10354</v>
      </c>
      <c r="G4545" s="52" t="s">
        <v>3418</v>
      </c>
    </row>
    <row r="4546" customFormat="false" ht="12.75" hidden="false" customHeight="true" outlineLevel="0" collapsed="false">
      <c r="D4546" s="51" t="n">
        <v>51039</v>
      </c>
      <c r="E4546" s="52" t="s">
        <v>10341</v>
      </c>
      <c r="F4546" s="52" t="s">
        <v>10355</v>
      </c>
      <c r="G4546" s="52" t="s">
        <v>10356</v>
      </c>
    </row>
    <row r="4547" customFormat="false" ht="12.75" hidden="false" customHeight="true" outlineLevel="0" collapsed="false">
      <c r="D4547" s="51" t="n">
        <v>51039</v>
      </c>
      <c r="E4547" s="52" t="s">
        <v>10341</v>
      </c>
      <c r="F4547" s="52" t="s">
        <v>10357</v>
      </c>
      <c r="G4547" s="52" t="s">
        <v>10358</v>
      </c>
    </row>
    <row r="4548" customFormat="false" ht="12.75" hidden="false" customHeight="true" outlineLevel="0" collapsed="false">
      <c r="D4548" s="51" t="n">
        <v>51039</v>
      </c>
      <c r="E4548" s="52" t="s">
        <v>10341</v>
      </c>
      <c r="F4548" s="52" t="s">
        <v>10359</v>
      </c>
      <c r="G4548" s="52" t="s">
        <v>10360</v>
      </c>
    </row>
    <row r="4549" customFormat="false" ht="12.75" hidden="false" customHeight="true" outlineLevel="0" collapsed="false">
      <c r="D4549" s="51" t="n">
        <v>51039</v>
      </c>
      <c r="E4549" s="52" t="s">
        <v>10341</v>
      </c>
      <c r="F4549" s="52" t="s">
        <v>10361</v>
      </c>
      <c r="G4549" s="52" t="s">
        <v>10362</v>
      </c>
    </row>
    <row r="4550" customFormat="false" ht="12.75" hidden="false" customHeight="true" outlineLevel="0" collapsed="false">
      <c r="D4550" s="51" t="n">
        <v>51039</v>
      </c>
      <c r="E4550" s="52" t="s">
        <v>10341</v>
      </c>
      <c r="F4550" s="52" t="s">
        <v>10363</v>
      </c>
      <c r="G4550" s="52" t="s">
        <v>10364</v>
      </c>
    </row>
    <row r="4551" customFormat="false" ht="12.75" hidden="false" customHeight="true" outlineLevel="0" collapsed="false">
      <c r="D4551" s="51" t="n">
        <v>51039</v>
      </c>
      <c r="E4551" s="52" t="s">
        <v>10341</v>
      </c>
      <c r="F4551" s="52" t="s">
        <v>10365</v>
      </c>
      <c r="G4551" s="52" t="s">
        <v>10366</v>
      </c>
    </row>
    <row r="4552" customFormat="false" ht="12.75" hidden="false" customHeight="true" outlineLevel="0" collapsed="false">
      <c r="D4552" s="51" t="n">
        <v>51039</v>
      </c>
      <c r="E4552" s="52" t="s">
        <v>10341</v>
      </c>
      <c r="F4552" s="52" t="s">
        <v>10367</v>
      </c>
      <c r="G4552" s="52" t="s">
        <v>10368</v>
      </c>
    </row>
    <row r="4553" customFormat="false" ht="12.75" hidden="false" customHeight="true" outlineLevel="0" collapsed="false">
      <c r="D4553" s="51" t="n">
        <v>51039</v>
      </c>
      <c r="E4553" s="52" t="s">
        <v>10341</v>
      </c>
      <c r="F4553" s="52" t="s">
        <v>10369</v>
      </c>
      <c r="G4553" s="52" t="s">
        <v>10370</v>
      </c>
    </row>
    <row r="4554" customFormat="false" ht="12.75" hidden="false" customHeight="true" outlineLevel="0" collapsed="false">
      <c r="D4554" s="51" t="n">
        <v>51039</v>
      </c>
      <c r="E4554" s="52" t="s">
        <v>10341</v>
      </c>
      <c r="F4554" s="52" t="s">
        <v>10371</v>
      </c>
      <c r="G4554" s="52" t="s">
        <v>2361</v>
      </c>
    </row>
    <row r="4555" customFormat="false" ht="12.75" hidden="false" customHeight="true" outlineLevel="0" collapsed="false">
      <c r="D4555" s="51" t="n">
        <v>51039</v>
      </c>
      <c r="E4555" s="52" t="s">
        <v>10341</v>
      </c>
      <c r="F4555" s="52" t="s">
        <v>10372</v>
      </c>
      <c r="G4555" s="52" t="s">
        <v>10373</v>
      </c>
    </row>
    <row r="4556" customFormat="false" ht="12.75" hidden="false" customHeight="true" outlineLevel="0" collapsed="false">
      <c r="D4556" s="51" t="n">
        <v>51039</v>
      </c>
      <c r="E4556" s="52" t="s">
        <v>10341</v>
      </c>
      <c r="F4556" s="52" t="s">
        <v>10374</v>
      </c>
      <c r="G4556" s="52" t="s">
        <v>10375</v>
      </c>
    </row>
    <row r="4557" customFormat="false" ht="12.75" hidden="false" customHeight="true" outlineLevel="0" collapsed="false">
      <c r="D4557" s="51" t="n">
        <v>51039</v>
      </c>
      <c r="E4557" s="52" t="s">
        <v>10341</v>
      </c>
      <c r="F4557" s="52" t="s">
        <v>10376</v>
      </c>
      <c r="G4557" s="52" t="s">
        <v>10377</v>
      </c>
    </row>
    <row r="4558" customFormat="false" ht="12.75" hidden="false" customHeight="true" outlineLevel="0" collapsed="false">
      <c r="D4558" s="51" t="n">
        <v>51039</v>
      </c>
      <c r="E4558" s="52" t="s">
        <v>10341</v>
      </c>
      <c r="F4558" s="52" t="s">
        <v>10378</v>
      </c>
      <c r="G4558" s="52" t="s">
        <v>8445</v>
      </c>
    </row>
    <row r="4559" customFormat="false" ht="12.75" hidden="false" customHeight="true" outlineLevel="0" collapsed="false">
      <c r="D4559" s="51" t="n">
        <v>51039</v>
      </c>
      <c r="E4559" s="52" t="s">
        <v>10341</v>
      </c>
      <c r="F4559" s="52" t="s">
        <v>10379</v>
      </c>
      <c r="G4559" s="52" t="s">
        <v>10380</v>
      </c>
    </row>
    <row r="4560" customFormat="false" ht="12.75" hidden="false" customHeight="true" outlineLevel="0" collapsed="false">
      <c r="D4560" s="51" t="n">
        <v>51039</v>
      </c>
      <c r="E4560" s="52" t="s">
        <v>10341</v>
      </c>
      <c r="F4560" s="52" t="s">
        <v>10381</v>
      </c>
      <c r="G4560" s="52" t="s">
        <v>7587</v>
      </c>
    </row>
    <row r="4561" customFormat="false" ht="12.75" hidden="false" customHeight="true" outlineLevel="0" collapsed="false">
      <c r="D4561" s="51" t="n">
        <v>50036</v>
      </c>
      <c r="E4561" s="52" t="s">
        <v>10382</v>
      </c>
      <c r="F4561" s="52" t="s">
        <v>10383</v>
      </c>
      <c r="G4561" s="52" t="s">
        <v>10384</v>
      </c>
    </row>
    <row r="4562" customFormat="false" ht="12.75" hidden="false" customHeight="true" outlineLevel="0" collapsed="false">
      <c r="D4562" s="51" t="n">
        <v>50036</v>
      </c>
      <c r="E4562" s="52" t="s">
        <v>10382</v>
      </c>
      <c r="F4562" s="52" t="s">
        <v>10385</v>
      </c>
      <c r="G4562" s="52" t="s">
        <v>7347</v>
      </c>
    </row>
    <row r="4563" customFormat="false" ht="12.75" hidden="false" customHeight="true" outlineLevel="0" collapsed="false">
      <c r="D4563" s="51" t="n">
        <v>50036</v>
      </c>
      <c r="E4563" s="52" t="s">
        <v>10382</v>
      </c>
      <c r="F4563" s="52" t="s">
        <v>10386</v>
      </c>
      <c r="G4563" s="52" t="s">
        <v>10387</v>
      </c>
    </row>
    <row r="4564" customFormat="false" ht="12.75" hidden="false" customHeight="true" outlineLevel="0" collapsed="false">
      <c r="D4564" s="51" t="n">
        <v>50036</v>
      </c>
      <c r="E4564" s="52" t="s">
        <v>10382</v>
      </c>
      <c r="F4564" s="52" t="s">
        <v>10388</v>
      </c>
      <c r="G4564" s="52" t="s">
        <v>10389</v>
      </c>
    </row>
    <row r="4565" customFormat="false" ht="12.75" hidden="false" customHeight="true" outlineLevel="0" collapsed="false">
      <c r="D4565" s="51" t="n">
        <v>50036</v>
      </c>
      <c r="E4565" s="52" t="s">
        <v>10382</v>
      </c>
      <c r="F4565" s="52" t="s">
        <v>10390</v>
      </c>
      <c r="G4565" s="52" t="s">
        <v>10391</v>
      </c>
    </row>
    <row r="4566" customFormat="false" ht="12.75" hidden="false" customHeight="true" outlineLevel="0" collapsed="false">
      <c r="D4566" s="51" t="n">
        <v>50036</v>
      </c>
      <c r="E4566" s="52" t="s">
        <v>10382</v>
      </c>
      <c r="F4566" s="52" t="s">
        <v>10392</v>
      </c>
      <c r="G4566" s="52" t="s">
        <v>5849</v>
      </c>
    </row>
    <row r="4567" customFormat="false" ht="12.75" hidden="false" customHeight="true" outlineLevel="0" collapsed="false">
      <c r="D4567" s="51" t="n">
        <v>50036</v>
      </c>
      <c r="E4567" s="52" t="s">
        <v>10382</v>
      </c>
      <c r="F4567" s="52" t="s">
        <v>10393</v>
      </c>
      <c r="G4567" s="52" t="s">
        <v>4176</v>
      </c>
    </row>
    <row r="4568" customFormat="false" ht="12.75" hidden="false" customHeight="true" outlineLevel="0" collapsed="false">
      <c r="D4568" s="51" t="n">
        <v>50036</v>
      </c>
      <c r="E4568" s="52" t="s">
        <v>10382</v>
      </c>
      <c r="F4568" s="52" t="s">
        <v>10394</v>
      </c>
      <c r="G4568" s="52" t="s">
        <v>10395</v>
      </c>
    </row>
    <row r="4569" customFormat="false" ht="12.75" hidden="false" customHeight="true" outlineLevel="0" collapsed="false">
      <c r="D4569" s="51" t="n">
        <v>50036</v>
      </c>
      <c r="E4569" s="52" t="s">
        <v>10382</v>
      </c>
      <c r="F4569" s="52" t="s">
        <v>10396</v>
      </c>
      <c r="G4569" s="52" t="s">
        <v>10397</v>
      </c>
    </row>
    <row r="4570" customFormat="false" ht="12.75" hidden="false" customHeight="true" outlineLevel="0" collapsed="false">
      <c r="D4570" s="51" t="n">
        <v>50036</v>
      </c>
      <c r="E4570" s="52" t="s">
        <v>10382</v>
      </c>
      <c r="F4570" s="52" t="s">
        <v>10398</v>
      </c>
      <c r="G4570" s="52" t="s">
        <v>10399</v>
      </c>
    </row>
    <row r="4571" customFormat="false" ht="12.75" hidden="false" customHeight="true" outlineLevel="0" collapsed="false">
      <c r="D4571" s="51" t="n">
        <v>50036</v>
      </c>
      <c r="E4571" s="52" t="s">
        <v>10382</v>
      </c>
      <c r="F4571" s="52" t="s">
        <v>10400</v>
      </c>
      <c r="G4571" s="52" t="s">
        <v>10401</v>
      </c>
    </row>
    <row r="4572" customFormat="false" ht="12.75" hidden="false" customHeight="true" outlineLevel="0" collapsed="false">
      <c r="D4572" s="51" t="n">
        <v>50036</v>
      </c>
      <c r="E4572" s="52" t="s">
        <v>10382</v>
      </c>
      <c r="F4572" s="52" t="s">
        <v>10402</v>
      </c>
      <c r="G4572" s="52" t="s">
        <v>10403</v>
      </c>
    </row>
    <row r="4573" customFormat="false" ht="12.75" hidden="false" customHeight="true" outlineLevel="0" collapsed="false">
      <c r="D4573" s="51" t="n">
        <v>50036</v>
      </c>
      <c r="E4573" s="52" t="s">
        <v>10382</v>
      </c>
      <c r="F4573" s="52" t="s">
        <v>10404</v>
      </c>
      <c r="G4573" s="52" t="s">
        <v>10405</v>
      </c>
    </row>
    <row r="4574" customFormat="false" ht="12.75" hidden="false" customHeight="true" outlineLevel="0" collapsed="false">
      <c r="D4574" s="51" t="n">
        <v>52035</v>
      </c>
      <c r="E4574" s="52" t="s">
        <v>10406</v>
      </c>
      <c r="F4574" s="52" t="s">
        <v>10407</v>
      </c>
      <c r="G4574" s="52" t="s">
        <v>10408</v>
      </c>
    </row>
    <row r="4575" customFormat="false" ht="12.75" hidden="false" customHeight="true" outlineLevel="0" collapsed="false">
      <c r="D4575" s="51" t="n">
        <v>52035</v>
      </c>
      <c r="E4575" s="52" t="s">
        <v>10406</v>
      </c>
      <c r="F4575" s="52" t="s">
        <v>10409</v>
      </c>
      <c r="G4575" s="52" t="s">
        <v>10410</v>
      </c>
    </row>
    <row r="4576" customFormat="false" ht="12.75" hidden="false" customHeight="true" outlineLevel="0" collapsed="false">
      <c r="D4576" s="51" t="n">
        <v>52035</v>
      </c>
      <c r="E4576" s="52" t="s">
        <v>10406</v>
      </c>
      <c r="F4576" s="52" t="s">
        <v>10411</v>
      </c>
      <c r="G4576" s="52" t="s">
        <v>9798</v>
      </c>
    </row>
    <row r="4577" customFormat="false" ht="12.75" hidden="false" customHeight="true" outlineLevel="0" collapsed="false">
      <c r="D4577" s="51" t="n">
        <v>52035</v>
      </c>
      <c r="E4577" s="52" t="s">
        <v>10406</v>
      </c>
      <c r="F4577" s="52" t="s">
        <v>10412</v>
      </c>
      <c r="G4577" s="52" t="s">
        <v>3541</v>
      </c>
    </row>
    <row r="4578" customFormat="false" ht="12.75" hidden="false" customHeight="true" outlineLevel="0" collapsed="false">
      <c r="D4578" s="51" t="n">
        <v>52035</v>
      </c>
      <c r="E4578" s="52" t="s">
        <v>10406</v>
      </c>
      <c r="F4578" s="52" t="s">
        <v>10413</v>
      </c>
      <c r="G4578" s="52" t="s">
        <v>10414</v>
      </c>
    </row>
    <row r="4579" customFormat="false" ht="12.75" hidden="false" customHeight="true" outlineLevel="0" collapsed="false">
      <c r="D4579" s="51" t="n">
        <v>52035</v>
      </c>
      <c r="E4579" s="52" t="s">
        <v>10406</v>
      </c>
      <c r="F4579" s="52" t="s">
        <v>10415</v>
      </c>
      <c r="G4579" s="52" t="s">
        <v>10416</v>
      </c>
    </row>
    <row r="4580" customFormat="false" ht="12.75" hidden="false" customHeight="true" outlineLevel="0" collapsed="false">
      <c r="D4580" s="51" t="n">
        <v>52035</v>
      </c>
      <c r="E4580" s="52" t="s">
        <v>10406</v>
      </c>
      <c r="F4580" s="52" t="s">
        <v>10417</v>
      </c>
      <c r="G4580" s="52" t="s">
        <v>10418</v>
      </c>
    </row>
    <row r="4581" customFormat="false" ht="12.75" hidden="false" customHeight="true" outlineLevel="0" collapsed="false">
      <c r="D4581" s="51" t="n">
        <v>52035</v>
      </c>
      <c r="E4581" s="52" t="s">
        <v>10406</v>
      </c>
      <c r="F4581" s="52" t="s">
        <v>10419</v>
      </c>
      <c r="G4581" s="52" t="s">
        <v>10420</v>
      </c>
    </row>
    <row r="4582" customFormat="false" ht="12.75" hidden="false" customHeight="true" outlineLevel="0" collapsed="false">
      <c r="D4582" s="51" t="n">
        <v>52035</v>
      </c>
      <c r="E4582" s="52" t="s">
        <v>10406</v>
      </c>
      <c r="F4582" s="52" t="s">
        <v>10421</v>
      </c>
      <c r="G4582" s="52" t="s">
        <v>10422</v>
      </c>
    </row>
    <row r="4583" customFormat="false" ht="12.75" hidden="false" customHeight="true" outlineLevel="0" collapsed="false">
      <c r="D4583" s="51" t="n">
        <v>52035</v>
      </c>
      <c r="E4583" s="52" t="s">
        <v>10406</v>
      </c>
      <c r="F4583" s="52" t="s">
        <v>10423</v>
      </c>
      <c r="G4583" s="52" t="s">
        <v>10424</v>
      </c>
    </row>
    <row r="4584" customFormat="false" ht="12.75" hidden="false" customHeight="true" outlineLevel="0" collapsed="false">
      <c r="D4584" s="51" t="n">
        <v>52035</v>
      </c>
      <c r="E4584" s="52" t="s">
        <v>10406</v>
      </c>
      <c r="F4584" s="52" t="s">
        <v>10425</v>
      </c>
      <c r="G4584" s="52" t="s">
        <v>10426</v>
      </c>
    </row>
    <row r="4585" customFormat="false" ht="12.75" hidden="false" customHeight="true" outlineLevel="0" collapsed="false">
      <c r="D4585" s="51" t="n">
        <v>52035</v>
      </c>
      <c r="E4585" s="52" t="s">
        <v>10406</v>
      </c>
      <c r="F4585" s="52" t="s">
        <v>10427</v>
      </c>
      <c r="G4585" s="52" t="s">
        <v>5823</v>
      </c>
    </row>
    <row r="4586" customFormat="false" ht="12.75" hidden="false" customHeight="true" outlineLevel="0" collapsed="false">
      <c r="D4586" s="51" t="n">
        <v>52035</v>
      </c>
      <c r="E4586" s="52" t="s">
        <v>10406</v>
      </c>
      <c r="F4586" s="52" t="s">
        <v>10428</v>
      </c>
      <c r="G4586" s="52" t="s">
        <v>10429</v>
      </c>
    </row>
    <row r="4587" customFormat="false" ht="12.75" hidden="false" customHeight="true" outlineLevel="0" collapsed="false">
      <c r="D4587" s="51" t="n">
        <v>52035</v>
      </c>
      <c r="E4587" s="52" t="s">
        <v>10406</v>
      </c>
      <c r="F4587" s="52" t="s">
        <v>10430</v>
      </c>
      <c r="G4587" s="52" t="s">
        <v>10431</v>
      </c>
    </row>
    <row r="4588" customFormat="false" ht="12.75" hidden="false" customHeight="true" outlineLevel="0" collapsed="false">
      <c r="D4588" s="51" t="n">
        <v>52035</v>
      </c>
      <c r="E4588" s="52" t="s">
        <v>10406</v>
      </c>
      <c r="F4588" s="52" t="s">
        <v>10432</v>
      </c>
      <c r="G4588" s="52" t="s">
        <v>10433</v>
      </c>
    </row>
    <row r="4589" customFormat="false" ht="12.75" hidden="false" customHeight="true" outlineLevel="0" collapsed="false">
      <c r="D4589" s="51" t="n">
        <v>52035</v>
      </c>
      <c r="E4589" s="52" t="s">
        <v>10406</v>
      </c>
      <c r="F4589" s="52" t="s">
        <v>10434</v>
      </c>
      <c r="G4589" s="52" t="s">
        <v>10435</v>
      </c>
    </row>
    <row r="4590" customFormat="false" ht="12.75" hidden="false" customHeight="true" outlineLevel="0" collapsed="false">
      <c r="D4590" s="51" t="n">
        <v>52035</v>
      </c>
      <c r="E4590" s="52" t="s">
        <v>10406</v>
      </c>
      <c r="F4590" s="52" t="s">
        <v>10436</v>
      </c>
      <c r="G4590" s="52" t="s">
        <v>10437</v>
      </c>
    </row>
    <row r="4591" customFormat="false" ht="12.75" hidden="false" customHeight="true" outlineLevel="0" collapsed="false">
      <c r="D4591" s="51" t="n">
        <v>52035</v>
      </c>
      <c r="E4591" s="52" t="s">
        <v>10406</v>
      </c>
      <c r="F4591" s="52" t="s">
        <v>10438</v>
      </c>
      <c r="G4591" s="52" t="s">
        <v>10439</v>
      </c>
    </row>
    <row r="4592" customFormat="false" ht="12.75" hidden="false" customHeight="true" outlineLevel="0" collapsed="false">
      <c r="D4592" s="51" t="n">
        <v>52035</v>
      </c>
      <c r="E4592" s="52" t="s">
        <v>10406</v>
      </c>
      <c r="F4592" s="52" t="s">
        <v>10440</v>
      </c>
      <c r="G4592" s="52" t="s">
        <v>10441</v>
      </c>
    </row>
    <row r="4593" customFormat="false" ht="12.75" hidden="false" customHeight="true" outlineLevel="0" collapsed="false">
      <c r="D4593" s="51" t="n">
        <v>52036</v>
      </c>
      <c r="E4593" s="52" t="s">
        <v>10442</v>
      </c>
      <c r="F4593" s="52" t="s">
        <v>10443</v>
      </c>
      <c r="G4593" s="52" t="s">
        <v>10444</v>
      </c>
    </row>
    <row r="4594" customFormat="false" ht="12.75" hidden="false" customHeight="true" outlineLevel="0" collapsed="false">
      <c r="D4594" s="51" t="n">
        <v>52036</v>
      </c>
      <c r="E4594" s="52" t="s">
        <v>10442</v>
      </c>
      <c r="F4594" s="52" t="s">
        <v>10445</v>
      </c>
      <c r="G4594" s="52" t="s">
        <v>10446</v>
      </c>
    </row>
    <row r="4595" customFormat="false" ht="12.75" hidden="false" customHeight="true" outlineLevel="0" collapsed="false">
      <c r="D4595" s="51" t="n">
        <v>52036</v>
      </c>
      <c r="E4595" s="52" t="s">
        <v>10442</v>
      </c>
      <c r="F4595" s="52" t="s">
        <v>10447</v>
      </c>
      <c r="G4595" s="52" t="s">
        <v>10448</v>
      </c>
    </row>
    <row r="4596" customFormat="false" ht="12.75" hidden="false" customHeight="true" outlineLevel="0" collapsed="false">
      <c r="D4596" s="51" t="n">
        <v>52036</v>
      </c>
      <c r="E4596" s="52" t="s">
        <v>10442</v>
      </c>
      <c r="F4596" s="52" t="s">
        <v>10449</v>
      </c>
      <c r="G4596" s="52" t="s">
        <v>10450</v>
      </c>
    </row>
    <row r="4597" customFormat="false" ht="12.75" hidden="false" customHeight="true" outlineLevel="0" collapsed="false">
      <c r="D4597" s="51" t="n">
        <v>52036</v>
      </c>
      <c r="E4597" s="52" t="s">
        <v>10442</v>
      </c>
      <c r="F4597" s="52" t="s">
        <v>10451</v>
      </c>
      <c r="G4597" s="52" t="s">
        <v>5445</v>
      </c>
    </row>
    <row r="4598" customFormat="false" ht="12.75" hidden="false" customHeight="true" outlineLevel="0" collapsed="false">
      <c r="D4598" s="51" t="n">
        <v>52036</v>
      </c>
      <c r="E4598" s="52" t="s">
        <v>10442</v>
      </c>
      <c r="F4598" s="52" t="s">
        <v>10452</v>
      </c>
      <c r="G4598" s="52" t="s">
        <v>7265</v>
      </c>
    </row>
    <row r="4599" customFormat="false" ht="12.75" hidden="false" customHeight="true" outlineLevel="0" collapsed="false">
      <c r="D4599" s="51" t="n">
        <v>52036</v>
      </c>
      <c r="E4599" s="52" t="s">
        <v>10442</v>
      </c>
      <c r="F4599" s="52" t="s">
        <v>10453</v>
      </c>
      <c r="G4599" s="52" t="s">
        <v>10454</v>
      </c>
    </row>
    <row r="4600" customFormat="false" ht="12.75" hidden="false" customHeight="true" outlineLevel="0" collapsed="false">
      <c r="D4600" s="51" t="n">
        <v>45015</v>
      </c>
      <c r="E4600" s="52" t="s">
        <v>10455</v>
      </c>
      <c r="F4600" s="52" t="s">
        <v>10456</v>
      </c>
      <c r="G4600" s="52" t="s">
        <v>10457</v>
      </c>
    </row>
    <row r="4601" customFormat="false" ht="12.75" hidden="false" customHeight="true" outlineLevel="0" collapsed="false">
      <c r="D4601" s="51" t="n">
        <v>45015</v>
      </c>
      <c r="E4601" s="52" t="s">
        <v>10455</v>
      </c>
      <c r="F4601" s="52" t="s">
        <v>10458</v>
      </c>
      <c r="G4601" s="52" t="s">
        <v>10459</v>
      </c>
    </row>
    <row r="4602" customFormat="false" ht="12.75" hidden="false" customHeight="true" outlineLevel="0" collapsed="false">
      <c r="D4602" s="51" t="n">
        <v>45015</v>
      </c>
      <c r="E4602" s="52" t="s">
        <v>10455</v>
      </c>
      <c r="F4602" s="52" t="s">
        <v>10460</v>
      </c>
      <c r="G4602" s="52" t="s">
        <v>10461</v>
      </c>
    </row>
    <row r="4603" customFormat="false" ht="12.75" hidden="false" customHeight="true" outlineLevel="0" collapsed="false">
      <c r="D4603" s="51" t="n">
        <v>45015</v>
      </c>
      <c r="E4603" s="52" t="s">
        <v>10455</v>
      </c>
      <c r="F4603" s="52" t="s">
        <v>10462</v>
      </c>
      <c r="G4603" s="52" t="s">
        <v>10463</v>
      </c>
    </row>
    <row r="4604" customFormat="false" ht="12.75" hidden="false" customHeight="true" outlineLevel="0" collapsed="false">
      <c r="D4604" s="51" t="n">
        <v>45015</v>
      </c>
      <c r="E4604" s="52" t="s">
        <v>10455</v>
      </c>
      <c r="F4604" s="52" t="s">
        <v>10464</v>
      </c>
      <c r="G4604" s="52" t="s">
        <v>10465</v>
      </c>
    </row>
    <row r="4605" customFormat="false" ht="12.75" hidden="false" customHeight="true" outlineLevel="0" collapsed="false">
      <c r="D4605" s="51" t="n">
        <v>45015</v>
      </c>
      <c r="E4605" s="52" t="s">
        <v>10455</v>
      </c>
      <c r="F4605" s="52" t="s">
        <v>10466</v>
      </c>
      <c r="G4605" s="52" t="s">
        <v>10467</v>
      </c>
    </row>
    <row r="4606" customFormat="false" ht="12.75" hidden="false" customHeight="true" outlineLevel="0" collapsed="false">
      <c r="D4606" s="51" t="n">
        <v>45015</v>
      </c>
      <c r="E4606" s="52" t="s">
        <v>10455</v>
      </c>
      <c r="F4606" s="52" t="s">
        <v>10468</v>
      </c>
      <c r="G4606" s="52" t="s">
        <v>10469</v>
      </c>
    </row>
    <row r="4607" customFormat="false" ht="12.75" hidden="false" customHeight="true" outlineLevel="0" collapsed="false">
      <c r="D4607" s="51" t="n">
        <v>45015</v>
      </c>
      <c r="E4607" s="52" t="s">
        <v>10455</v>
      </c>
      <c r="F4607" s="52" t="s">
        <v>10470</v>
      </c>
      <c r="G4607" s="52" t="s">
        <v>10471</v>
      </c>
    </row>
    <row r="4608" customFormat="false" ht="12.75" hidden="false" customHeight="true" outlineLevel="0" collapsed="false">
      <c r="D4608" s="51" t="n">
        <v>45015</v>
      </c>
      <c r="E4608" s="52" t="s">
        <v>10455</v>
      </c>
      <c r="F4608" s="52" t="s">
        <v>10472</v>
      </c>
      <c r="G4608" s="52" t="s">
        <v>10473</v>
      </c>
    </row>
    <row r="4609" customFormat="false" ht="12.75" hidden="false" customHeight="true" outlineLevel="0" collapsed="false">
      <c r="D4609" s="51" t="n">
        <v>45015</v>
      </c>
      <c r="E4609" s="52" t="s">
        <v>10455</v>
      </c>
      <c r="F4609" s="52" t="s">
        <v>10474</v>
      </c>
      <c r="G4609" s="52" t="s">
        <v>10475</v>
      </c>
    </row>
    <row r="4610" customFormat="false" ht="12.75" hidden="false" customHeight="true" outlineLevel="0" collapsed="false">
      <c r="D4610" s="51" t="n">
        <v>45015</v>
      </c>
      <c r="E4610" s="52" t="s">
        <v>10455</v>
      </c>
      <c r="F4610" s="52" t="s">
        <v>10476</v>
      </c>
      <c r="G4610" s="52" t="s">
        <v>10477</v>
      </c>
    </row>
    <row r="4611" customFormat="false" ht="12.75" hidden="false" customHeight="true" outlineLevel="0" collapsed="false">
      <c r="D4611" s="51" t="n">
        <v>45015</v>
      </c>
      <c r="E4611" s="52" t="s">
        <v>10455</v>
      </c>
      <c r="F4611" s="52" t="s">
        <v>10478</v>
      </c>
      <c r="G4611" s="52" t="s">
        <v>2462</v>
      </c>
    </row>
    <row r="4612" customFormat="false" ht="12.75" hidden="false" customHeight="true" outlineLevel="0" collapsed="false">
      <c r="D4612" s="51" t="n">
        <v>45015</v>
      </c>
      <c r="E4612" s="52" t="s">
        <v>10455</v>
      </c>
      <c r="F4612" s="52" t="s">
        <v>10479</v>
      </c>
      <c r="G4612" s="52" t="s">
        <v>10480</v>
      </c>
    </row>
    <row r="4613" customFormat="false" ht="12.75" hidden="false" customHeight="true" outlineLevel="0" collapsed="false">
      <c r="D4613" s="51" t="n">
        <v>45015</v>
      </c>
      <c r="E4613" s="52" t="s">
        <v>10455</v>
      </c>
      <c r="F4613" s="52" t="s">
        <v>10481</v>
      </c>
      <c r="G4613" s="52" t="s">
        <v>10482</v>
      </c>
    </row>
    <row r="4614" customFormat="false" ht="12.75" hidden="false" customHeight="true" outlineLevel="0" collapsed="false">
      <c r="D4614" s="51" t="n">
        <v>45015</v>
      </c>
      <c r="E4614" s="52" t="s">
        <v>10455</v>
      </c>
      <c r="F4614" s="52" t="s">
        <v>10483</v>
      </c>
      <c r="G4614" s="52" t="s">
        <v>10484</v>
      </c>
    </row>
    <row r="4615" customFormat="false" ht="12.75" hidden="false" customHeight="true" outlineLevel="0" collapsed="false">
      <c r="D4615" s="51" t="n">
        <v>45015</v>
      </c>
      <c r="E4615" s="52" t="s">
        <v>10455</v>
      </c>
      <c r="F4615" s="52" t="s">
        <v>10485</v>
      </c>
      <c r="G4615" s="52" t="s">
        <v>10486</v>
      </c>
    </row>
    <row r="4616" customFormat="false" ht="12.75" hidden="false" customHeight="true" outlineLevel="0" collapsed="false">
      <c r="D4616" s="51" t="n">
        <v>45015</v>
      </c>
      <c r="E4616" s="52" t="s">
        <v>10455</v>
      </c>
      <c r="F4616" s="52" t="s">
        <v>10487</v>
      </c>
      <c r="G4616" s="52" t="s">
        <v>2198</v>
      </c>
    </row>
    <row r="4617" customFormat="false" ht="12.75" hidden="false" customHeight="true" outlineLevel="0" collapsed="false">
      <c r="D4617" s="51" t="n">
        <v>45015</v>
      </c>
      <c r="E4617" s="52" t="s">
        <v>10455</v>
      </c>
      <c r="F4617" s="52" t="s">
        <v>10488</v>
      </c>
      <c r="G4617" s="52" t="s">
        <v>6127</v>
      </c>
    </row>
    <row r="4618" customFormat="false" ht="12.75" hidden="false" customHeight="true" outlineLevel="0" collapsed="false">
      <c r="D4618" s="51" t="n">
        <v>45015</v>
      </c>
      <c r="E4618" s="52" t="s">
        <v>10455</v>
      </c>
      <c r="F4618" s="52" t="s">
        <v>10489</v>
      </c>
      <c r="G4618" s="52" t="s">
        <v>10490</v>
      </c>
    </row>
    <row r="4619" customFormat="false" ht="12.75" hidden="false" customHeight="true" outlineLevel="0" collapsed="false">
      <c r="D4619" s="51" t="n">
        <v>45015</v>
      </c>
      <c r="E4619" s="52" t="s">
        <v>10455</v>
      </c>
      <c r="F4619" s="52" t="s">
        <v>10491</v>
      </c>
      <c r="G4619" s="52" t="s">
        <v>10492</v>
      </c>
    </row>
    <row r="4620" customFormat="false" ht="12.75" hidden="false" customHeight="true" outlineLevel="0" collapsed="false">
      <c r="D4620" s="51" t="n">
        <v>45015</v>
      </c>
      <c r="E4620" s="52" t="s">
        <v>10455</v>
      </c>
      <c r="F4620" s="52" t="s">
        <v>10493</v>
      </c>
      <c r="G4620" s="52" t="s">
        <v>10494</v>
      </c>
    </row>
    <row r="4621" customFormat="false" ht="12.75" hidden="false" customHeight="true" outlineLevel="0" collapsed="false">
      <c r="D4621" s="51" t="n">
        <v>45015</v>
      </c>
      <c r="E4621" s="52" t="s">
        <v>10455</v>
      </c>
      <c r="F4621" s="52" t="s">
        <v>10495</v>
      </c>
      <c r="G4621" s="52" t="s">
        <v>10496</v>
      </c>
    </row>
    <row r="4622" customFormat="false" ht="12.75" hidden="false" customHeight="true" outlineLevel="0" collapsed="false">
      <c r="D4622" s="51" t="n">
        <v>45015</v>
      </c>
      <c r="E4622" s="52" t="s">
        <v>10455</v>
      </c>
      <c r="F4622" s="52" t="s">
        <v>10497</v>
      </c>
      <c r="G4622" s="52" t="s">
        <v>10498</v>
      </c>
    </row>
    <row r="4623" customFormat="false" ht="12.75" hidden="false" customHeight="true" outlineLevel="0" collapsed="false">
      <c r="D4623" s="51" t="n">
        <v>45015</v>
      </c>
      <c r="E4623" s="52" t="s">
        <v>10455</v>
      </c>
      <c r="F4623" s="52" t="s">
        <v>10499</v>
      </c>
      <c r="G4623" s="52" t="s">
        <v>10500</v>
      </c>
    </row>
    <row r="4624" customFormat="false" ht="12.75" hidden="false" customHeight="true" outlineLevel="0" collapsed="false">
      <c r="D4624" s="51" t="n">
        <v>45015</v>
      </c>
      <c r="E4624" s="52" t="s">
        <v>10455</v>
      </c>
      <c r="F4624" s="52" t="s">
        <v>10501</v>
      </c>
      <c r="G4624" s="52" t="s">
        <v>6946</v>
      </c>
    </row>
    <row r="4625" customFormat="false" ht="12.75" hidden="false" customHeight="true" outlineLevel="0" collapsed="false">
      <c r="D4625" s="51" t="n">
        <v>45015</v>
      </c>
      <c r="E4625" s="52" t="s">
        <v>10455</v>
      </c>
      <c r="F4625" s="52" t="s">
        <v>10502</v>
      </c>
      <c r="G4625" s="52" t="s">
        <v>10503</v>
      </c>
    </row>
    <row r="4626" customFormat="false" ht="12.75" hidden="false" customHeight="true" outlineLevel="0" collapsed="false">
      <c r="D4626" s="51" t="n">
        <v>45015</v>
      </c>
      <c r="E4626" s="52" t="s">
        <v>10455</v>
      </c>
      <c r="F4626" s="52" t="s">
        <v>10504</v>
      </c>
      <c r="G4626" s="52" t="s">
        <v>10505</v>
      </c>
    </row>
    <row r="4627" customFormat="false" ht="12.75" hidden="false" customHeight="true" outlineLevel="0" collapsed="false">
      <c r="D4627" s="51" t="n">
        <v>45015</v>
      </c>
      <c r="E4627" s="52" t="s">
        <v>10455</v>
      </c>
      <c r="F4627" s="52" t="s">
        <v>10506</v>
      </c>
      <c r="G4627" s="52" t="s">
        <v>10507</v>
      </c>
    </row>
    <row r="4628" customFormat="false" ht="12.75" hidden="false" customHeight="true" outlineLevel="0" collapsed="false">
      <c r="D4628" s="51" t="n">
        <v>45015</v>
      </c>
      <c r="E4628" s="52" t="s">
        <v>10455</v>
      </c>
      <c r="F4628" s="52" t="s">
        <v>10508</v>
      </c>
      <c r="G4628" s="52" t="s">
        <v>10509</v>
      </c>
    </row>
    <row r="4629" customFormat="false" ht="12.75" hidden="false" customHeight="true" outlineLevel="0" collapsed="false">
      <c r="D4629" s="51" t="n">
        <v>45015</v>
      </c>
      <c r="E4629" s="52" t="s">
        <v>10455</v>
      </c>
      <c r="F4629" s="52" t="s">
        <v>10510</v>
      </c>
      <c r="G4629" s="52" t="s">
        <v>10511</v>
      </c>
    </row>
    <row r="4630" customFormat="false" ht="12.75" hidden="false" customHeight="true" outlineLevel="0" collapsed="false">
      <c r="D4630" s="51" t="n">
        <v>45015</v>
      </c>
      <c r="E4630" s="52" t="s">
        <v>10455</v>
      </c>
      <c r="F4630" s="52" t="s">
        <v>10512</v>
      </c>
      <c r="G4630" s="52" t="s">
        <v>2714</v>
      </c>
    </row>
    <row r="4631" customFormat="false" ht="12.75" hidden="false" customHeight="true" outlineLevel="0" collapsed="false">
      <c r="D4631" s="51" t="n">
        <v>45015</v>
      </c>
      <c r="E4631" s="52" t="s">
        <v>10455</v>
      </c>
      <c r="F4631" s="52" t="s">
        <v>10513</v>
      </c>
      <c r="G4631" s="52" t="s">
        <v>10514</v>
      </c>
    </row>
    <row r="4632" customFormat="false" ht="12.75" hidden="false" customHeight="true" outlineLevel="0" collapsed="false">
      <c r="D4632" s="51" t="n">
        <v>47021</v>
      </c>
      <c r="E4632" s="52" t="s">
        <v>10515</v>
      </c>
      <c r="F4632" s="52" t="s">
        <v>10516</v>
      </c>
      <c r="G4632" s="52" t="s">
        <v>10517</v>
      </c>
    </row>
    <row r="4633" customFormat="false" ht="12.75" hidden="false" customHeight="true" outlineLevel="0" collapsed="false">
      <c r="D4633" s="51" t="n">
        <v>47021</v>
      </c>
      <c r="E4633" s="52" t="s">
        <v>10515</v>
      </c>
      <c r="F4633" s="52" t="s">
        <v>10518</v>
      </c>
      <c r="G4633" s="52" t="s">
        <v>10519</v>
      </c>
    </row>
    <row r="4634" customFormat="false" ht="12.75" hidden="false" customHeight="true" outlineLevel="0" collapsed="false">
      <c r="D4634" s="51" t="n">
        <v>47021</v>
      </c>
      <c r="E4634" s="52" t="s">
        <v>10515</v>
      </c>
      <c r="F4634" s="52" t="s">
        <v>10520</v>
      </c>
      <c r="G4634" s="52" t="s">
        <v>10521</v>
      </c>
    </row>
    <row r="4635" customFormat="false" ht="12.75" hidden="false" customHeight="true" outlineLevel="0" collapsed="false">
      <c r="D4635" s="51" t="n">
        <v>47021</v>
      </c>
      <c r="E4635" s="52" t="s">
        <v>10515</v>
      </c>
      <c r="F4635" s="52" t="s">
        <v>10522</v>
      </c>
      <c r="G4635" s="52" t="s">
        <v>10523</v>
      </c>
    </row>
    <row r="4636" customFormat="false" ht="12.75" hidden="false" customHeight="true" outlineLevel="0" collapsed="false">
      <c r="D4636" s="51" t="n">
        <v>47021</v>
      </c>
      <c r="E4636" s="52" t="s">
        <v>10515</v>
      </c>
      <c r="F4636" s="52" t="s">
        <v>10524</v>
      </c>
      <c r="G4636" s="52" t="s">
        <v>2259</v>
      </c>
    </row>
    <row r="4637" customFormat="false" ht="12.75" hidden="false" customHeight="true" outlineLevel="0" collapsed="false">
      <c r="D4637" s="51" t="n">
        <v>47021</v>
      </c>
      <c r="E4637" s="52" t="s">
        <v>10515</v>
      </c>
      <c r="F4637" s="52" t="s">
        <v>10525</v>
      </c>
      <c r="G4637" s="52" t="s">
        <v>10526</v>
      </c>
    </row>
    <row r="4638" customFormat="false" ht="12.75" hidden="false" customHeight="true" outlineLevel="0" collapsed="false">
      <c r="D4638" s="51" t="n">
        <v>47021</v>
      </c>
      <c r="E4638" s="52" t="s">
        <v>10515</v>
      </c>
      <c r="F4638" s="52" t="s">
        <v>10527</v>
      </c>
      <c r="G4638" s="52" t="s">
        <v>10528</v>
      </c>
    </row>
    <row r="4639" customFormat="false" ht="12.75" hidden="false" customHeight="true" outlineLevel="0" collapsed="false">
      <c r="D4639" s="51" t="n">
        <v>46031</v>
      </c>
      <c r="E4639" s="52" t="s">
        <v>10529</v>
      </c>
      <c r="F4639" s="52" t="s">
        <v>10530</v>
      </c>
      <c r="G4639" s="52" t="s">
        <v>10531</v>
      </c>
    </row>
    <row r="4640" customFormat="false" ht="12.75" hidden="false" customHeight="true" outlineLevel="0" collapsed="false">
      <c r="D4640" s="51" t="n">
        <v>46031</v>
      </c>
      <c r="E4640" s="52" t="s">
        <v>10529</v>
      </c>
      <c r="F4640" s="52" t="s">
        <v>10532</v>
      </c>
      <c r="G4640" s="52" t="s">
        <v>10533</v>
      </c>
    </row>
    <row r="4641" customFormat="false" ht="12.75" hidden="false" customHeight="true" outlineLevel="0" collapsed="false">
      <c r="D4641" s="51" t="n">
        <v>46031</v>
      </c>
      <c r="E4641" s="52" t="s">
        <v>10529</v>
      </c>
      <c r="F4641" s="52" t="s">
        <v>10534</v>
      </c>
      <c r="G4641" s="52" t="s">
        <v>10535</v>
      </c>
    </row>
    <row r="4642" customFormat="false" ht="12.75" hidden="false" customHeight="true" outlineLevel="0" collapsed="false">
      <c r="D4642" s="51" t="n">
        <v>46031</v>
      </c>
      <c r="E4642" s="52" t="s">
        <v>10529</v>
      </c>
      <c r="F4642" s="52" t="s">
        <v>10536</v>
      </c>
      <c r="G4642" s="52" t="s">
        <v>10537</v>
      </c>
    </row>
    <row r="4643" customFormat="false" ht="12.75" hidden="false" customHeight="true" outlineLevel="0" collapsed="false">
      <c r="D4643" s="51" t="n">
        <v>46031</v>
      </c>
      <c r="E4643" s="52" t="s">
        <v>10529</v>
      </c>
      <c r="F4643" s="52" t="s">
        <v>10538</v>
      </c>
      <c r="G4643" s="52" t="s">
        <v>10539</v>
      </c>
    </row>
    <row r="4644" customFormat="false" ht="12.75" hidden="false" customHeight="true" outlineLevel="0" collapsed="false">
      <c r="D4644" s="51" t="n">
        <v>48046</v>
      </c>
      <c r="E4644" s="52" t="s">
        <v>10540</v>
      </c>
      <c r="F4644" s="52" t="s">
        <v>10541</v>
      </c>
      <c r="G4644" s="52" t="s">
        <v>10542</v>
      </c>
    </row>
    <row r="4645" customFormat="false" ht="12.75" hidden="false" customHeight="true" outlineLevel="0" collapsed="false">
      <c r="D4645" s="51" t="n">
        <v>48046</v>
      </c>
      <c r="E4645" s="52" t="s">
        <v>10540</v>
      </c>
      <c r="F4645" s="52" t="s">
        <v>10543</v>
      </c>
      <c r="G4645" s="52" t="s">
        <v>10544</v>
      </c>
    </row>
    <row r="4646" customFormat="false" ht="12.75" hidden="false" customHeight="true" outlineLevel="0" collapsed="false">
      <c r="D4646" s="51" t="n">
        <v>48046</v>
      </c>
      <c r="E4646" s="52" t="s">
        <v>10540</v>
      </c>
      <c r="F4646" s="52" t="s">
        <v>10545</v>
      </c>
      <c r="G4646" s="52" t="s">
        <v>10546</v>
      </c>
    </row>
    <row r="4647" customFormat="false" ht="12.75" hidden="false" customHeight="true" outlineLevel="0" collapsed="false">
      <c r="D4647" s="51" t="n">
        <v>48046</v>
      </c>
      <c r="E4647" s="52" t="s">
        <v>10540</v>
      </c>
      <c r="F4647" s="52" t="s">
        <v>10547</v>
      </c>
      <c r="G4647" s="52" t="s">
        <v>10548</v>
      </c>
    </row>
    <row r="4648" customFormat="false" ht="12.75" hidden="false" customHeight="true" outlineLevel="0" collapsed="false">
      <c r="D4648" s="51" t="n">
        <v>48046</v>
      </c>
      <c r="E4648" s="52" t="s">
        <v>10540</v>
      </c>
      <c r="F4648" s="52" t="s">
        <v>10549</v>
      </c>
      <c r="G4648" s="52" t="s">
        <v>10550</v>
      </c>
    </row>
    <row r="4649" customFormat="false" ht="12.75" hidden="false" customHeight="true" outlineLevel="0" collapsed="false">
      <c r="D4649" s="51" t="n">
        <v>48046</v>
      </c>
      <c r="E4649" s="52" t="s">
        <v>10540</v>
      </c>
      <c r="F4649" s="52" t="s">
        <v>10551</v>
      </c>
      <c r="G4649" s="52" t="s">
        <v>10552</v>
      </c>
    </row>
    <row r="4650" customFormat="false" ht="12.75" hidden="false" customHeight="true" outlineLevel="0" collapsed="false">
      <c r="D4650" s="51" t="n">
        <v>48046</v>
      </c>
      <c r="E4650" s="52" t="s">
        <v>10540</v>
      </c>
      <c r="F4650" s="52" t="s">
        <v>10553</v>
      </c>
      <c r="G4650" s="52" t="s">
        <v>10554</v>
      </c>
    </row>
    <row r="4651" customFormat="false" ht="12.75" hidden="false" customHeight="true" outlineLevel="0" collapsed="false">
      <c r="D4651" s="51" t="n">
        <v>48046</v>
      </c>
      <c r="E4651" s="52" t="s">
        <v>10540</v>
      </c>
      <c r="F4651" s="52" t="s">
        <v>10555</v>
      </c>
      <c r="G4651" s="52" t="s">
        <v>9873</v>
      </c>
    </row>
    <row r="4652" customFormat="false" ht="12.75" hidden="false" customHeight="true" outlineLevel="0" collapsed="false">
      <c r="D4652" s="51" t="n">
        <v>48046</v>
      </c>
      <c r="E4652" s="52" t="s">
        <v>10540</v>
      </c>
      <c r="F4652" s="52" t="s">
        <v>10556</v>
      </c>
      <c r="G4652" s="52" t="s">
        <v>2565</v>
      </c>
    </row>
    <row r="4653" customFormat="false" ht="12.75" hidden="false" customHeight="true" outlineLevel="0" collapsed="false">
      <c r="D4653" s="51" t="n">
        <v>48046</v>
      </c>
      <c r="E4653" s="52" t="s">
        <v>10540</v>
      </c>
      <c r="F4653" s="52" t="s">
        <v>10557</v>
      </c>
      <c r="G4653" s="52" t="s">
        <v>2133</v>
      </c>
    </row>
    <row r="4654" customFormat="false" ht="12.75" hidden="false" customHeight="true" outlineLevel="0" collapsed="false">
      <c r="D4654" s="51" t="n">
        <v>48046</v>
      </c>
      <c r="E4654" s="52" t="s">
        <v>10540</v>
      </c>
      <c r="F4654" s="52" t="s">
        <v>10558</v>
      </c>
      <c r="G4654" s="52" t="s">
        <v>10559</v>
      </c>
    </row>
    <row r="4655" customFormat="false" ht="12.75" hidden="false" customHeight="true" outlineLevel="0" collapsed="false">
      <c r="D4655" s="51" t="n">
        <v>48046</v>
      </c>
      <c r="E4655" s="52" t="s">
        <v>10540</v>
      </c>
      <c r="F4655" s="52" t="s">
        <v>10560</v>
      </c>
      <c r="G4655" s="52" t="s">
        <v>10561</v>
      </c>
    </row>
    <row r="4656" customFormat="false" ht="12.75" hidden="false" customHeight="true" outlineLevel="0" collapsed="false">
      <c r="D4656" s="51" t="n">
        <v>48046</v>
      </c>
      <c r="E4656" s="52" t="s">
        <v>10540</v>
      </c>
      <c r="F4656" s="52" t="s">
        <v>10562</v>
      </c>
      <c r="G4656" s="52" t="s">
        <v>10563</v>
      </c>
    </row>
    <row r="4657" customFormat="false" ht="12.75" hidden="false" customHeight="true" outlineLevel="0" collapsed="false">
      <c r="D4657" s="51" t="n">
        <v>48046</v>
      </c>
      <c r="E4657" s="52" t="s">
        <v>10540</v>
      </c>
      <c r="F4657" s="52" t="s">
        <v>10564</v>
      </c>
      <c r="G4657" s="52" t="s">
        <v>10565</v>
      </c>
    </row>
    <row r="4658" customFormat="false" ht="12.75" hidden="false" customHeight="true" outlineLevel="0" collapsed="false">
      <c r="D4658" s="51" t="n">
        <v>48046</v>
      </c>
      <c r="E4658" s="52" t="s">
        <v>10540</v>
      </c>
      <c r="F4658" s="52" t="s">
        <v>10566</v>
      </c>
      <c r="G4658" s="52" t="s">
        <v>10567</v>
      </c>
    </row>
    <row r="4659" customFormat="false" ht="12.75" hidden="false" customHeight="true" outlineLevel="0" collapsed="false">
      <c r="D4659" s="51" t="n">
        <v>100006</v>
      </c>
      <c r="E4659" s="52" t="s">
        <v>10568</v>
      </c>
      <c r="F4659" s="52" t="s">
        <v>10569</v>
      </c>
      <c r="G4659" s="52" t="s">
        <v>10570</v>
      </c>
    </row>
    <row r="4660" customFormat="false" ht="12.75" hidden="false" customHeight="true" outlineLevel="0" collapsed="false">
      <c r="D4660" s="51" t="n">
        <v>100006</v>
      </c>
      <c r="E4660" s="52" t="s">
        <v>10568</v>
      </c>
      <c r="F4660" s="52" t="s">
        <v>10571</v>
      </c>
      <c r="G4660" s="52" t="s">
        <v>7250</v>
      </c>
    </row>
    <row r="4661" customFormat="false" ht="12.75" hidden="false" customHeight="true" outlineLevel="0" collapsed="false">
      <c r="D4661" s="51" t="n">
        <v>100006</v>
      </c>
      <c r="E4661" s="52" t="s">
        <v>10568</v>
      </c>
      <c r="F4661" s="52" t="s">
        <v>10572</v>
      </c>
      <c r="G4661" s="52" t="s">
        <v>10573</v>
      </c>
    </row>
    <row r="4662" customFormat="false" ht="12.75" hidden="false" customHeight="true" outlineLevel="0" collapsed="false">
      <c r="D4662" s="51" t="n">
        <v>100006</v>
      </c>
      <c r="E4662" s="52" t="s">
        <v>10568</v>
      </c>
      <c r="F4662" s="52" t="s">
        <v>10574</v>
      </c>
      <c r="G4662" s="52" t="s">
        <v>10575</v>
      </c>
    </row>
    <row r="4663" customFormat="false" ht="12.75" hidden="false" customHeight="true" outlineLevel="0" collapsed="false">
      <c r="D4663" s="51" t="n">
        <v>50037</v>
      </c>
      <c r="E4663" s="52" t="s">
        <v>10576</v>
      </c>
      <c r="F4663" s="52" t="s">
        <v>10577</v>
      </c>
      <c r="G4663" s="52" t="s">
        <v>10578</v>
      </c>
    </row>
    <row r="4664" customFormat="false" ht="12.75" hidden="false" customHeight="true" outlineLevel="0" collapsed="false">
      <c r="D4664" s="51" t="n">
        <v>50037</v>
      </c>
      <c r="E4664" s="52" t="s">
        <v>10576</v>
      </c>
      <c r="F4664" s="52" t="s">
        <v>10579</v>
      </c>
      <c r="G4664" s="52" t="s">
        <v>10580</v>
      </c>
    </row>
    <row r="4665" customFormat="false" ht="12.75" hidden="false" customHeight="true" outlineLevel="0" collapsed="false">
      <c r="D4665" s="51" t="n">
        <v>50037</v>
      </c>
      <c r="E4665" s="52" t="s">
        <v>10576</v>
      </c>
      <c r="F4665" s="52" t="s">
        <v>10581</v>
      </c>
      <c r="G4665" s="52" t="s">
        <v>10582</v>
      </c>
    </row>
    <row r="4666" customFormat="false" ht="12.75" hidden="false" customHeight="true" outlineLevel="0" collapsed="false">
      <c r="D4666" s="51" t="n">
        <v>50037</v>
      </c>
      <c r="E4666" s="52" t="s">
        <v>10576</v>
      </c>
      <c r="F4666" s="52" t="s">
        <v>10583</v>
      </c>
      <c r="G4666" s="52" t="s">
        <v>10584</v>
      </c>
    </row>
    <row r="4667" customFormat="false" ht="12.75" hidden="false" customHeight="true" outlineLevel="0" collapsed="false">
      <c r="D4667" s="51" t="n">
        <v>50037</v>
      </c>
      <c r="E4667" s="52" t="s">
        <v>10576</v>
      </c>
      <c r="F4667" s="52" t="s">
        <v>10585</v>
      </c>
      <c r="G4667" s="52" t="s">
        <v>8665</v>
      </c>
    </row>
    <row r="4668" customFormat="false" ht="12.75" hidden="false" customHeight="true" outlineLevel="0" collapsed="false">
      <c r="D4668" s="51" t="n">
        <v>50037</v>
      </c>
      <c r="E4668" s="52" t="s">
        <v>10576</v>
      </c>
      <c r="F4668" s="52" t="s">
        <v>10586</v>
      </c>
      <c r="G4668" s="52" t="s">
        <v>10587</v>
      </c>
    </row>
    <row r="4669" customFormat="false" ht="12.75" hidden="false" customHeight="true" outlineLevel="0" collapsed="false">
      <c r="D4669" s="51" t="n">
        <v>50037</v>
      </c>
      <c r="E4669" s="52" t="s">
        <v>10576</v>
      </c>
      <c r="F4669" s="52" t="s">
        <v>10588</v>
      </c>
      <c r="G4669" s="52" t="s">
        <v>10589</v>
      </c>
    </row>
    <row r="4670" customFormat="false" ht="12.75" hidden="false" customHeight="true" outlineLevel="0" collapsed="false">
      <c r="D4670" s="51" t="n">
        <v>50037</v>
      </c>
      <c r="E4670" s="52" t="s">
        <v>10576</v>
      </c>
      <c r="F4670" s="52" t="s">
        <v>10590</v>
      </c>
      <c r="G4670" s="52" t="s">
        <v>10591</v>
      </c>
    </row>
    <row r="4671" customFormat="false" ht="12.75" hidden="false" customHeight="true" outlineLevel="0" collapsed="false">
      <c r="D4671" s="51" t="n">
        <v>50037</v>
      </c>
      <c r="E4671" s="52" t="s">
        <v>10576</v>
      </c>
      <c r="F4671" s="52" t="s">
        <v>10592</v>
      </c>
      <c r="G4671" s="52" t="s">
        <v>10593</v>
      </c>
    </row>
    <row r="4672" customFormat="false" ht="12.75" hidden="false" customHeight="true" outlineLevel="0" collapsed="false">
      <c r="D4672" s="51" t="n">
        <v>50037</v>
      </c>
      <c r="E4672" s="52" t="s">
        <v>10576</v>
      </c>
      <c r="F4672" s="52" t="s">
        <v>10594</v>
      </c>
      <c r="G4672" s="52" t="s">
        <v>10595</v>
      </c>
    </row>
    <row r="4673" customFormat="false" ht="12.75" hidden="false" customHeight="true" outlineLevel="0" collapsed="false">
      <c r="D4673" s="51" t="n">
        <v>50037</v>
      </c>
      <c r="E4673" s="52" t="s">
        <v>10576</v>
      </c>
      <c r="F4673" s="52" t="s">
        <v>10596</v>
      </c>
      <c r="G4673" s="52" t="s">
        <v>10597</v>
      </c>
    </row>
    <row r="4674" customFormat="false" ht="12.75" hidden="false" customHeight="true" outlineLevel="0" collapsed="false">
      <c r="D4674" s="49" t="n">
        <v>46036</v>
      </c>
      <c r="E4674" s="50" t="s">
        <v>1584</v>
      </c>
      <c r="F4674" s="52" t="s">
        <v>10598</v>
      </c>
      <c r="G4674" s="52" t="s">
        <v>10599</v>
      </c>
    </row>
    <row r="4675" customFormat="false" ht="12.75" hidden="false" customHeight="true" outlineLevel="0" collapsed="false">
      <c r="D4675" s="49" t="n">
        <v>46036</v>
      </c>
      <c r="E4675" s="50" t="s">
        <v>1584</v>
      </c>
      <c r="F4675" s="52" t="s">
        <v>10600</v>
      </c>
      <c r="G4675" s="52" t="s">
        <v>10601</v>
      </c>
    </row>
    <row r="4676" customFormat="false" ht="12.75" hidden="false" customHeight="true" outlineLevel="0" collapsed="false">
      <c r="D4676" s="49" t="n">
        <v>46036</v>
      </c>
      <c r="E4676" s="50" t="s">
        <v>1584</v>
      </c>
      <c r="F4676" s="52" t="s">
        <v>10602</v>
      </c>
      <c r="G4676" s="52" t="s">
        <v>10603</v>
      </c>
    </row>
    <row r="4677" customFormat="false" ht="12.75" hidden="false" customHeight="true" outlineLevel="0" collapsed="false">
      <c r="D4677" s="49" t="n">
        <v>46036</v>
      </c>
      <c r="E4677" s="50" t="s">
        <v>1584</v>
      </c>
      <c r="F4677" s="52" t="s">
        <v>10604</v>
      </c>
      <c r="G4677" s="52" t="s">
        <v>10605</v>
      </c>
    </row>
    <row r="4678" customFormat="false" ht="12.75" hidden="false" customHeight="true" outlineLevel="0" collapsed="false">
      <c r="D4678" s="49" t="n">
        <v>46036</v>
      </c>
      <c r="E4678" s="50" t="s">
        <v>1584</v>
      </c>
      <c r="F4678" s="52" t="s">
        <v>10606</v>
      </c>
      <c r="G4678" s="52" t="s">
        <v>10607</v>
      </c>
    </row>
    <row r="4679" customFormat="false" ht="12.75" hidden="false" customHeight="true" outlineLevel="0" collapsed="false">
      <c r="D4679" s="49" t="n">
        <v>46036</v>
      </c>
      <c r="E4679" s="50" t="s">
        <v>1584</v>
      </c>
      <c r="F4679" s="52" t="s">
        <v>10608</v>
      </c>
      <c r="G4679" s="52" t="s">
        <v>10609</v>
      </c>
    </row>
    <row r="4680" customFormat="false" ht="12.75" hidden="false" customHeight="true" outlineLevel="0" collapsed="false">
      <c r="D4680" s="51" t="n">
        <v>100007</v>
      </c>
      <c r="E4680" s="52" t="s">
        <v>10610</v>
      </c>
      <c r="F4680" s="52" t="s">
        <v>10611</v>
      </c>
      <c r="G4680" s="52" t="s">
        <v>10612</v>
      </c>
    </row>
    <row r="4681" customFormat="false" ht="12.75" hidden="false" customHeight="true" outlineLevel="0" collapsed="false">
      <c r="D4681" s="51" t="n">
        <v>100007</v>
      </c>
      <c r="E4681" s="52" t="s">
        <v>10610</v>
      </c>
      <c r="F4681" s="52" t="s">
        <v>10613</v>
      </c>
      <c r="G4681" s="52" t="s">
        <v>10614</v>
      </c>
    </row>
    <row r="4682" customFormat="false" ht="12.75" hidden="false" customHeight="true" outlineLevel="0" collapsed="false">
      <c r="D4682" s="51" t="n">
        <v>100007</v>
      </c>
      <c r="E4682" s="52" t="s">
        <v>10610</v>
      </c>
      <c r="F4682" s="52" t="s">
        <v>10615</v>
      </c>
      <c r="G4682" s="52" t="s">
        <v>10616</v>
      </c>
    </row>
    <row r="4683" customFormat="false" ht="12.75" hidden="false" customHeight="true" outlineLevel="0" collapsed="false">
      <c r="D4683" s="51" t="n">
        <v>100007</v>
      </c>
      <c r="E4683" s="52" t="s">
        <v>10610</v>
      </c>
      <c r="F4683" s="52" t="s">
        <v>10617</v>
      </c>
      <c r="G4683" s="52" t="s">
        <v>10618</v>
      </c>
    </row>
    <row r="4684" customFormat="false" ht="12.75" hidden="false" customHeight="true" outlineLevel="0" collapsed="false">
      <c r="D4684" s="51" t="n">
        <v>100007</v>
      </c>
      <c r="E4684" s="52" t="s">
        <v>10610</v>
      </c>
      <c r="F4684" s="52" t="s">
        <v>10619</v>
      </c>
      <c r="G4684" s="52" t="s">
        <v>4907</v>
      </c>
    </row>
    <row r="4685" customFormat="false" ht="12.75" hidden="false" customHeight="true" outlineLevel="0" collapsed="false">
      <c r="D4685" s="51" t="n">
        <v>100007</v>
      </c>
      <c r="E4685" s="52" t="s">
        <v>10610</v>
      </c>
      <c r="F4685" s="52" t="s">
        <v>10620</v>
      </c>
      <c r="G4685" s="52" t="s">
        <v>10621</v>
      </c>
    </row>
    <row r="4686" customFormat="false" ht="12.75" hidden="false" customHeight="true" outlineLevel="0" collapsed="false">
      <c r="D4686" s="51" t="n">
        <v>100007</v>
      </c>
      <c r="E4686" s="52" t="s">
        <v>10610</v>
      </c>
      <c r="F4686" s="52" t="s">
        <v>10622</v>
      </c>
      <c r="G4686" s="52" t="s">
        <v>10623</v>
      </c>
    </row>
    <row r="4687" customFormat="false" ht="12.75" hidden="false" customHeight="true" outlineLevel="0" collapsed="false">
      <c r="D4687" s="51" t="n">
        <v>100007</v>
      </c>
      <c r="E4687" s="52" t="s">
        <v>10610</v>
      </c>
      <c r="F4687" s="52" t="s">
        <v>10624</v>
      </c>
      <c r="G4687" s="52" t="s">
        <v>10625</v>
      </c>
    </row>
    <row r="4688" customFormat="false" ht="12.75" hidden="false" customHeight="true" outlineLevel="0" collapsed="false">
      <c r="D4688" s="51" t="n">
        <v>100007</v>
      </c>
      <c r="E4688" s="52" t="s">
        <v>10610</v>
      </c>
      <c r="F4688" s="52" t="s">
        <v>10626</v>
      </c>
      <c r="G4688" s="52" t="s">
        <v>10627</v>
      </c>
    </row>
    <row r="4689" customFormat="false" ht="12.75" hidden="false" customHeight="true" outlineLevel="0" collapsed="false">
      <c r="D4689" s="51" t="n">
        <v>46033</v>
      </c>
      <c r="E4689" s="52" t="s">
        <v>10628</v>
      </c>
      <c r="F4689" s="52" t="s">
        <v>10629</v>
      </c>
      <c r="G4689" s="52" t="s">
        <v>10630</v>
      </c>
    </row>
    <row r="4690" customFormat="false" ht="12.75" hidden="false" customHeight="true" outlineLevel="0" collapsed="false">
      <c r="D4690" s="51" t="n">
        <v>46033</v>
      </c>
      <c r="E4690" s="52" t="s">
        <v>10628</v>
      </c>
      <c r="F4690" s="52" t="s">
        <v>10631</v>
      </c>
      <c r="G4690" s="52" t="s">
        <v>10632</v>
      </c>
    </row>
    <row r="4691" customFormat="false" ht="12.75" hidden="false" customHeight="true" outlineLevel="0" collapsed="false">
      <c r="D4691" s="51" t="n">
        <v>46033</v>
      </c>
      <c r="E4691" s="52" t="s">
        <v>10628</v>
      </c>
      <c r="F4691" s="52" t="s">
        <v>10633</v>
      </c>
      <c r="G4691" s="52" t="s">
        <v>10634</v>
      </c>
    </row>
    <row r="4692" customFormat="false" ht="12.75" hidden="false" customHeight="true" outlineLevel="0" collapsed="false">
      <c r="D4692" s="51" t="n">
        <v>46033</v>
      </c>
      <c r="E4692" s="52" t="s">
        <v>10628</v>
      </c>
      <c r="F4692" s="52" t="s">
        <v>10635</v>
      </c>
      <c r="G4692" s="52" t="s">
        <v>10636</v>
      </c>
    </row>
    <row r="4693" customFormat="false" ht="12.75" hidden="false" customHeight="true" outlineLevel="0" collapsed="false">
      <c r="D4693" s="51" t="n">
        <v>46033</v>
      </c>
      <c r="E4693" s="52" t="s">
        <v>10628</v>
      </c>
      <c r="F4693" s="52" t="s">
        <v>10637</v>
      </c>
      <c r="G4693" s="52" t="s">
        <v>10638</v>
      </c>
    </row>
    <row r="4694" customFormat="false" ht="12.75" hidden="false" customHeight="true" outlineLevel="0" collapsed="false">
      <c r="D4694" s="51" t="n">
        <v>46033</v>
      </c>
      <c r="E4694" s="52" t="s">
        <v>10628</v>
      </c>
      <c r="F4694" s="52" t="s">
        <v>10639</v>
      </c>
      <c r="G4694" s="52" t="s">
        <v>10640</v>
      </c>
    </row>
    <row r="4695" customFormat="false" ht="12.75" hidden="false" customHeight="true" outlineLevel="0" collapsed="false">
      <c r="D4695" s="51" t="n">
        <v>46033</v>
      </c>
      <c r="E4695" s="52" t="s">
        <v>10628</v>
      </c>
      <c r="F4695" s="52" t="s">
        <v>10641</v>
      </c>
      <c r="G4695" s="52" t="s">
        <v>10642</v>
      </c>
    </row>
    <row r="4696" customFormat="false" ht="12.75" hidden="false" customHeight="true" outlineLevel="0" collapsed="false">
      <c r="D4696" s="51" t="n">
        <v>46033</v>
      </c>
      <c r="E4696" s="52" t="s">
        <v>10628</v>
      </c>
      <c r="F4696" s="52" t="s">
        <v>10643</v>
      </c>
      <c r="G4696" s="52" t="s">
        <v>10644</v>
      </c>
    </row>
    <row r="4697" customFormat="false" ht="12.75" hidden="false" customHeight="true" outlineLevel="0" collapsed="false">
      <c r="D4697" s="51" t="n">
        <v>46033</v>
      </c>
      <c r="E4697" s="52" t="s">
        <v>10628</v>
      </c>
      <c r="F4697" s="52" t="s">
        <v>10645</v>
      </c>
      <c r="G4697" s="52" t="s">
        <v>10646</v>
      </c>
    </row>
    <row r="4698" customFormat="false" ht="12.75" hidden="false" customHeight="true" outlineLevel="0" collapsed="false">
      <c r="D4698" s="51" t="n">
        <v>46033</v>
      </c>
      <c r="E4698" s="52" t="s">
        <v>10628</v>
      </c>
      <c r="F4698" s="52" t="s">
        <v>10647</v>
      </c>
      <c r="G4698" s="52" t="s">
        <v>10648</v>
      </c>
    </row>
    <row r="4699" customFormat="false" ht="12.75" hidden="false" customHeight="true" outlineLevel="0" collapsed="false">
      <c r="D4699" s="51" t="n">
        <v>46033</v>
      </c>
      <c r="E4699" s="52" t="s">
        <v>10628</v>
      </c>
      <c r="F4699" s="52" t="s">
        <v>10649</v>
      </c>
      <c r="G4699" s="52" t="s">
        <v>10650</v>
      </c>
    </row>
    <row r="4700" customFormat="false" ht="12.75" hidden="false" customHeight="true" outlineLevel="0" collapsed="false">
      <c r="D4700" s="51" t="n">
        <v>46033</v>
      </c>
      <c r="E4700" s="52" t="s">
        <v>10628</v>
      </c>
      <c r="F4700" s="52" t="s">
        <v>10651</v>
      </c>
      <c r="G4700" s="52" t="s">
        <v>10652</v>
      </c>
    </row>
    <row r="4701" customFormat="false" ht="12.75" hidden="false" customHeight="true" outlineLevel="0" collapsed="false">
      <c r="D4701" s="51" t="n">
        <v>46033</v>
      </c>
      <c r="E4701" s="52" t="s">
        <v>10628</v>
      </c>
      <c r="F4701" s="52" t="s">
        <v>10653</v>
      </c>
      <c r="G4701" s="52" t="s">
        <v>10654</v>
      </c>
    </row>
    <row r="4702" customFormat="false" ht="12.75" hidden="false" customHeight="true" outlineLevel="0" collapsed="false">
      <c r="D4702" s="51" t="n">
        <v>46033</v>
      </c>
      <c r="E4702" s="52" t="s">
        <v>10628</v>
      </c>
      <c r="F4702" s="52" t="s">
        <v>10655</v>
      </c>
      <c r="G4702" s="52" t="s">
        <v>10656</v>
      </c>
    </row>
    <row r="4703" customFormat="false" ht="12.75" hidden="false" customHeight="true" outlineLevel="0" collapsed="false">
      <c r="D4703" s="51" t="n">
        <v>46033</v>
      </c>
      <c r="E4703" s="52" t="s">
        <v>10628</v>
      </c>
      <c r="F4703" s="52" t="s">
        <v>10657</v>
      </c>
      <c r="G4703" s="52" t="s">
        <v>10658</v>
      </c>
    </row>
    <row r="4704" customFormat="false" ht="12.75" hidden="false" customHeight="true" outlineLevel="0" collapsed="false">
      <c r="D4704" s="51" t="n">
        <v>46033</v>
      </c>
      <c r="E4704" s="52" t="s">
        <v>10628</v>
      </c>
      <c r="F4704" s="52" t="s">
        <v>10659</v>
      </c>
      <c r="G4704" s="52" t="s">
        <v>10660</v>
      </c>
    </row>
    <row r="4705" customFormat="false" ht="12.75" hidden="false" customHeight="true" outlineLevel="0" collapsed="false">
      <c r="D4705" s="51" t="n">
        <v>46033</v>
      </c>
      <c r="E4705" s="52" t="s">
        <v>10628</v>
      </c>
      <c r="F4705" s="52" t="s">
        <v>10661</v>
      </c>
      <c r="G4705" s="52" t="s">
        <v>10662</v>
      </c>
    </row>
    <row r="4706" customFormat="false" ht="12.75" hidden="false" customHeight="true" outlineLevel="0" collapsed="false">
      <c r="D4706" s="51" t="n">
        <v>46033</v>
      </c>
      <c r="E4706" s="52" t="s">
        <v>10628</v>
      </c>
      <c r="F4706" s="52" t="s">
        <v>10663</v>
      </c>
      <c r="G4706" s="52" t="s">
        <v>10664</v>
      </c>
    </row>
    <row r="4707" customFormat="false" ht="12.75" hidden="false" customHeight="true" outlineLevel="0" collapsed="false">
      <c r="D4707" s="51" t="n">
        <v>46033</v>
      </c>
      <c r="E4707" s="52" t="s">
        <v>10628</v>
      </c>
      <c r="F4707" s="52" t="s">
        <v>10665</v>
      </c>
      <c r="G4707" s="52" t="s">
        <v>10666</v>
      </c>
    </row>
    <row r="4708" customFormat="false" ht="12.75" hidden="false" customHeight="true" outlineLevel="0" collapsed="false">
      <c r="D4708" s="51" t="n">
        <v>46033</v>
      </c>
      <c r="E4708" s="52" t="s">
        <v>10628</v>
      </c>
      <c r="F4708" s="52" t="s">
        <v>10667</v>
      </c>
      <c r="G4708" s="52" t="s">
        <v>10668</v>
      </c>
    </row>
    <row r="4709" customFormat="false" ht="12.75" hidden="false" customHeight="true" outlineLevel="0" collapsed="false">
      <c r="D4709" s="51" t="n">
        <v>46033</v>
      </c>
      <c r="E4709" s="52" t="s">
        <v>10628</v>
      </c>
      <c r="F4709" s="52" t="s">
        <v>10669</v>
      </c>
      <c r="G4709" s="52" t="s">
        <v>10670</v>
      </c>
    </row>
    <row r="4710" customFormat="false" ht="12.75" hidden="false" customHeight="true" outlineLevel="0" collapsed="false">
      <c r="D4710" s="51" t="n">
        <v>48049</v>
      </c>
      <c r="E4710" s="52" t="s">
        <v>10671</v>
      </c>
      <c r="F4710" s="52" t="s">
        <v>10672</v>
      </c>
      <c r="G4710" s="52" t="s">
        <v>2518</v>
      </c>
    </row>
    <row r="4711" customFormat="false" ht="12.75" hidden="false" customHeight="true" outlineLevel="0" collapsed="false">
      <c r="D4711" s="51" t="n">
        <v>48049</v>
      </c>
      <c r="E4711" s="52" t="s">
        <v>10671</v>
      </c>
      <c r="F4711" s="52" t="s">
        <v>10673</v>
      </c>
      <c r="G4711" s="52" t="s">
        <v>10674</v>
      </c>
    </row>
    <row r="4712" customFormat="false" ht="12.75" hidden="false" customHeight="true" outlineLevel="0" collapsed="false">
      <c r="D4712" s="51" t="n">
        <v>48049</v>
      </c>
      <c r="E4712" s="52" t="s">
        <v>10671</v>
      </c>
      <c r="F4712" s="52" t="s">
        <v>10675</v>
      </c>
      <c r="G4712" s="52" t="s">
        <v>2383</v>
      </c>
    </row>
    <row r="4713" customFormat="false" ht="12.75" hidden="false" customHeight="true" outlineLevel="0" collapsed="false">
      <c r="D4713" s="51" t="n">
        <v>48049</v>
      </c>
      <c r="E4713" s="52" t="s">
        <v>10671</v>
      </c>
      <c r="F4713" s="52" t="s">
        <v>10676</v>
      </c>
      <c r="G4713" s="52" t="s">
        <v>5627</v>
      </c>
    </row>
    <row r="4714" customFormat="false" ht="12.75" hidden="false" customHeight="true" outlineLevel="0" collapsed="false">
      <c r="D4714" s="51" t="n">
        <v>48049</v>
      </c>
      <c r="E4714" s="52" t="s">
        <v>10671</v>
      </c>
      <c r="F4714" s="52" t="s">
        <v>10677</v>
      </c>
      <c r="G4714" s="52" t="s">
        <v>10678</v>
      </c>
    </row>
    <row r="4715" customFormat="false" ht="12.75" hidden="false" customHeight="true" outlineLevel="0" collapsed="false">
      <c r="D4715" s="51" t="n">
        <v>48049</v>
      </c>
      <c r="E4715" s="52" t="s">
        <v>10671</v>
      </c>
      <c r="F4715" s="52" t="s">
        <v>10679</v>
      </c>
      <c r="G4715" s="52" t="s">
        <v>10680</v>
      </c>
    </row>
    <row r="4716" customFormat="false" ht="12.75" hidden="false" customHeight="true" outlineLevel="0" collapsed="false">
      <c r="D4716" s="51" t="n">
        <v>48049</v>
      </c>
      <c r="E4716" s="52" t="s">
        <v>10671</v>
      </c>
      <c r="F4716" s="52" t="s">
        <v>10681</v>
      </c>
      <c r="G4716" s="52" t="s">
        <v>10682</v>
      </c>
    </row>
    <row r="4717" customFormat="false" ht="12.75" hidden="false" customHeight="true" outlineLevel="0" collapsed="false">
      <c r="D4717" s="51" t="n">
        <v>48049</v>
      </c>
      <c r="E4717" s="52" t="s">
        <v>10671</v>
      </c>
      <c r="F4717" s="52" t="s">
        <v>10683</v>
      </c>
      <c r="G4717" s="52" t="s">
        <v>10684</v>
      </c>
    </row>
    <row r="4718" customFormat="false" ht="12.75" hidden="false" customHeight="true" outlineLevel="0" collapsed="false">
      <c r="D4718" s="51" t="n">
        <v>48049</v>
      </c>
      <c r="E4718" s="52" t="s">
        <v>10671</v>
      </c>
      <c r="F4718" s="52" t="s">
        <v>10685</v>
      </c>
      <c r="G4718" s="52" t="s">
        <v>10686</v>
      </c>
    </row>
    <row r="4719" customFormat="false" ht="12.75" hidden="false" customHeight="true" outlineLevel="0" collapsed="false">
      <c r="D4719" s="51" t="n">
        <v>48049</v>
      </c>
      <c r="E4719" s="52" t="s">
        <v>10671</v>
      </c>
      <c r="F4719" s="52" t="s">
        <v>10687</v>
      </c>
      <c r="G4719" s="52" t="s">
        <v>10688</v>
      </c>
    </row>
    <row r="4720" customFormat="false" ht="12.75" hidden="false" customHeight="true" outlineLevel="0" collapsed="false">
      <c r="D4720" s="51" t="n">
        <v>48049</v>
      </c>
      <c r="E4720" s="52" t="s">
        <v>10671</v>
      </c>
      <c r="F4720" s="52" t="s">
        <v>10689</v>
      </c>
      <c r="G4720" s="52" t="s">
        <v>10690</v>
      </c>
    </row>
    <row r="4721" customFormat="false" ht="12.75" hidden="false" customHeight="true" outlineLevel="0" collapsed="false">
      <c r="D4721" s="51" t="n">
        <v>48049</v>
      </c>
      <c r="E4721" s="52" t="s">
        <v>10671</v>
      </c>
      <c r="F4721" s="52" t="s">
        <v>10691</v>
      </c>
      <c r="G4721" s="52" t="s">
        <v>10692</v>
      </c>
    </row>
    <row r="4722" customFormat="false" ht="12.75" hidden="false" customHeight="true" outlineLevel="0" collapsed="false">
      <c r="D4722" s="51" t="n">
        <v>48049</v>
      </c>
      <c r="E4722" s="52" t="s">
        <v>10671</v>
      </c>
      <c r="F4722" s="52" t="s">
        <v>10693</v>
      </c>
      <c r="G4722" s="52" t="s">
        <v>10694</v>
      </c>
    </row>
    <row r="4723" customFormat="false" ht="12.75" hidden="false" customHeight="true" outlineLevel="0" collapsed="false">
      <c r="D4723" s="51" t="n">
        <v>48049</v>
      </c>
      <c r="E4723" s="52" t="s">
        <v>10671</v>
      </c>
      <c r="F4723" s="52" t="s">
        <v>10695</v>
      </c>
      <c r="G4723" s="52" t="s">
        <v>3601</v>
      </c>
    </row>
    <row r="4724" customFormat="false" ht="12.75" hidden="false" customHeight="true" outlineLevel="0" collapsed="false">
      <c r="D4724" s="51" t="n">
        <v>48049</v>
      </c>
      <c r="E4724" s="52" t="s">
        <v>10671</v>
      </c>
      <c r="F4724" s="52" t="s">
        <v>10696</v>
      </c>
      <c r="G4724" s="52" t="s">
        <v>2573</v>
      </c>
    </row>
    <row r="4725" customFormat="false" ht="12.75" hidden="false" customHeight="true" outlineLevel="0" collapsed="false">
      <c r="D4725" s="51" t="n">
        <v>48049</v>
      </c>
      <c r="E4725" s="52" t="s">
        <v>10671</v>
      </c>
      <c r="F4725" s="52" t="s">
        <v>10697</v>
      </c>
      <c r="G4725" s="52" t="s">
        <v>10698</v>
      </c>
    </row>
    <row r="4726" customFormat="false" ht="12.75" hidden="false" customHeight="true" outlineLevel="0" collapsed="false">
      <c r="D4726" s="51" t="n">
        <v>48049</v>
      </c>
      <c r="E4726" s="52" t="s">
        <v>10671</v>
      </c>
      <c r="F4726" s="52" t="s">
        <v>10699</v>
      </c>
      <c r="G4726" s="52" t="s">
        <v>10700</v>
      </c>
    </row>
    <row r="4727" customFormat="false" ht="12.75" hidden="false" customHeight="true" outlineLevel="0" collapsed="false">
      <c r="D4727" s="51" t="n">
        <v>48049</v>
      </c>
      <c r="E4727" s="52" t="s">
        <v>10671</v>
      </c>
      <c r="F4727" s="52" t="s">
        <v>10701</v>
      </c>
      <c r="G4727" s="52" t="s">
        <v>10702</v>
      </c>
    </row>
    <row r="4728" customFormat="false" ht="12.75" hidden="false" customHeight="true" outlineLevel="0" collapsed="false">
      <c r="D4728" s="51" t="n">
        <v>48049</v>
      </c>
      <c r="E4728" s="52" t="s">
        <v>10671</v>
      </c>
      <c r="F4728" s="52" t="s">
        <v>10703</v>
      </c>
      <c r="G4728" s="52" t="s">
        <v>10704</v>
      </c>
    </row>
    <row r="4729" customFormat="false" ht="12.75" hidden="false" customHeight="true" outlineLevel="0" collapsed="false">
      <c r="D4729" s="51" t="n">
        <v>48049</v>
      </c>
      <c r="E4729" s="52" t="s">
        <v>10671</v>
      </c>
      <c r="F4729" s="52" t="s">
        <v>10705</v>
      </c>
      <c r="G4729" s="52" t="s">
        <v>10706</v>
      </c>
    </row>
    <row r="4730" customFormat="false" ht="12.75" hidden="false" customHeight="true" outlineLevel="0" collapsed="false">
      <c r="D4730" s="51" t="n">
        <v>48049</v>
      </c>
      <c r="E4730" s="52" t="s">
        <v>10671</v>
      </c>
      <c r="F4730" s="52" t="s">
        <v>10707</v>
      </c>
      <c r="G4730" s="52" t="s">
        <v>3016</v>
      </c>
    </row>
    <row r="4731" customFormat="false" ht="12.75" hidden="false" customHeight="true" outlineLevel="0" collapsed="false">
      <c r="D4731" s="51" t="n">
        <v>48049</v>
      </c>
      <c r="E4731" s="52" t="s">
        <v>10671</v>
      </c>
      <c r="F4731" s="52" t="s">
        <v>10708</v>
      </c>
      <c r="G4731" s="52" t="s">
        <v>10709</v>
      </c>
    </row>
    <row r="4732" customFormat="false" ht="12.75" hidden="false" customHeight="true" outlineLevel="0" collapsed="false">
      <c r="D4732" s="51" t="n">
        <v>48049</v>
      </c>
      <c r="E4732" s="52" t="s">
        <v>10671</v>
      </c>
      <c r="F4732" s="52" t="s">
        <v>10710</v>
      </c>
      <c r="G4732" s="52" t="s">
        <v>6131</v>
      </c>
    </row>
    <row r="4733" customFormat="false" ht="12.75" hidden="false" customHeight="true" outlineLevel="0" collapsed="false">
      <c r="D4733" s="51" t="n">
        <v>48049</v>
      </c>
      <c r="E4733" s="52" t="s">
        <v>10671</v>
      </c>
      <c r="F4733" s="52" t="s">
        <v>10711</v>
      </c>
      <c r="G4733" s="52" t="s">
        <v>10712</v>
      </c>
    </row>
    <row r="4734" customFormat="false" ht="12.75" hidden="false" customHeight="true" outlineLevel="0" collapsed="false">
      <c r="D4734" s="51" t="n">
        <v>50038</v>
      </c>
      <c r="E4734" s="52" t="s">
        <v>10713</v>
      </c>
      <c r="F4734" s="52" t="s">
        <v>10714</v>
      </c>
      <c r="G4734" s="52" t="s">
        <v>10715</v>
      </c>
    </row>
    <row r="4735" customFormat="false" ht="12.75" hidden="false" customHeight="true" outlineLevel="0" collapsed="false">
      <c r="D4735" s="51" t="n">
        <v>50038</v>
      </c>
      <c r="E4735" s="52" t="s">
        <v>10713</v>
      </c>
      <c r="F4735" s="52" t="s">
        <v>10716</v>
      </c>
      <c r="G4735" s="52" t="s">
        <v>10717</v>
      </c>
    </row>
    <row r="4736" customFormat="false" ht="12.75" hidden="false" customHeight="true" outlineLevel="0" collapsed="false">
      <c r="D4736" s="51" t="n">
        <v>50038</v>
      </c>
      <c r="E4736" s="52" t="s">
        <v>10713</v>
      </c>
      <c r="F4736" s="52" t="s">
        <v>10718</v>
      </c>
      <c r="G4736" s="52" t="s">
        <v>10719</v>
      </c>
    </row>
    <row r="4737" customFormat="false" ht="12.75" hidden="false" customHeight="true" outlineLevel="0" collapsed="false">
      <c r="D4737" s="51" t="n">
        <v>50038</v>
      </c>
      <c r="E4737" s="52" t="s">
        <v>10713</v>
      </c>
      <c r="F4737" s="52" t="s">
        <v>10720</v>
      </c>
      <c r="G4737" s="52" t="s">
        <v>2383</v>
      </c>
    </row>
    <row r="4738" customFormat="false" ht="12.75" hidden="false" customHeight="true" outlineLevel="0" collapsed="false">
      <c r="D4738" s="51" t="n">
        <v>50038</v>
      </c>
      <c r="E4738" s="52" t="s">
        <v>10713</v>
      </c>
      <c r="F4738" s="52" t="s">
        <v>10721</v>
      </c>
      <c r="G4738" s="52" t="s">
        <v>2383</v>
      </c>
    </row>
    <row r="4739" customFormat="false" ht="12.75" hidden="false" customHeight="true" outlineLevel="0" collapsed="false">
      <c r="D4739" s="51" t="n">
        <v>50038</v>
      </c>
      <c r="E4739" s="52" t="s">
        <v>10713</v>
      </c>
      <c r="F4739" s="52" t="s">
        <v>10722</v>
      </c>
      <c r="G4739" s="52" t="s">
        <v>10723</v>
      </c>
    </row>
    <row r="4740" customFormat="false" ht="12.75" hidden="false" customHeight="true" outlineLevel="0" collapsed="false">
      <c r="D4740" s="51" t="n">
        <v>50038</v>
      </c>
      <c r="E4740" s="52" t="s">
        <v>10713</v>
      </c>
      <c r="F4740" s="52" t="s">
        <v>10724</v>
      </c>
      <c r="G4740" s="52" t="s">
        <v>10725</v>
      </c>
    </row>
    <row r="4741" customFormat="false" ht="12.75" hidden="false" customHeight="true" outlineLevel="0" collapsed="false">
      <c r="D4741" s="51" t="n">
        <v>50038</v>
      </c>
      <c r="E4741" s="52" t="s">
        <v>10713</v>
      </c>
      <c r="F4741" s="52" t="s">
        <v>10726</v>
      </c>
      <c r="G4741" s="52" t="s">
        <v>10328</v>
      </c>
    </row>
    <row r="4742" customFormat="false" ht="12.75" hidden="false" customHeight="true" outlineLevel="0" collapsed="false">
      <c r="D4742" s="51" t="n">
        <v>50038</v>
      </c>
      <c r="E4742" s="52" t="s">
        <v>10713</v>
      </c>
      <c r="F4742" s="52" t="s">
        <v>10727</v>
      </c>
      <c r="G4742" s="52" t="s">
        <v>10728</v>
      </c>
    </row>
    <row r="4743" customFormat="false" ht="12.75" hidden="false" customHeight="true" outlineLevel="0" collapsed="false">
      <c r="D4743" s="51" t="n">
        <v>50038</v>
      </c>
      <c r="E4743" s="52" t="s">
        <v>10713</v>
      </c>
      <c r="F4743" s="52" t="s">
        <v>10729</v>
      </c>
      <c r="G4743" s="52" t="s">
        <v>10730</v>
      </c>
    </row>
    <row r="4744" customFormat="false" ht="12.75" hidden="false" customHeight="true" outlineLevel="0" collapsed="false">
      <c r="D4744" s="51" t="n">
        <v>50038</v>
      </c>
      <c r="E4744" s="52" t="s">
        <v>10713</v>
      </c>
      <c r="F4744" s="52" t="s">
        <v>10731</v>
      </c>
      <c r="G4744" s="52" t="s">
        <v>10732</v>
      </c>
    </row>
    <row r="4745" customFormat="false" ht="12.75" hidden="false" customHeight="true" outlineLevel="0" collapsed="false">
      <c r="D4745" s="51" t="n">
        <v>50038</v>
      </c>
      <c r="E4745" s="52" t="s">
        <v>10713</v>
      </c>
      <c r="F4745" s="52" t="s">
        <v>10733</v>
      </c>
      <c r="G4745" s="52" t="s">
        <v>10734</v>
      </c>
    </row>
    <row r="4746" customFormat="false" ht="12.75" hidden="false" customHeight="true" outlineLevel="0" collapsed="false">
      <c r="D4746" s="51" t="n">
        <v>50038</v>
      </c>
      <c r="E4746" s="52" t="s">
        <v>10713</v>
      </c>
      <c r="F4746" s="52" t="s">
        <v>10735</v>
      </c>
      <c r="G4746" s="52" t="s">
        <v>10736</v>
      </c>
    </row>
    <row r="4747" customFormat="false" ht="12.75" hidden="false" customHeight="true" outlineLevel="0" collapsed="false">
      <c r="D4747" s="51" t="n">
        <v>46034</v>
      </c>
      <c r="E4747" s="52" t="s">
        <v>10737</v>
      </c>
      <c r="F4747" s="52" t="s">
        <v>10738</v>
      </c>
      <c r="G4747" s="52" t="s">
        <v>10739</v>
      </c>
    </row>
    <row r="4748" customFormat="false" ht="12.75" hidden="false" customHeight="true" outlineLevel="0" collapsed="false">
      <c r="D4748" s="51" t="n">
        <v>46034</v>
      </c>
      <c r="E4748" s="52" t="s">
        <v>10737</v>
      </c>
      <c r="F4748" s="52" t="s">
        <v>10740</v>
      </c>
      <c r="G4748" s="52" t="s">
        <v>10741</v>
      </c>
    </row>
    <row r="4749" customFormat="false" ht="12.75" hidden="false" customHeight="true" outlineLevel="0" collapsed="false">
      <c r="D4749" s="51" t="n">
        <v>46034</v>
      </c>
      <c r="E4749" s="52" t="s">
        <v>10737</v>
      </c>
      <c r="F4749" s="52" t="s">
        <v>10742</v>
      </c>
      <c r="G4749" s="52" t="s">
        <v>10743</v>
      </c>
    </row>
    <row r="4750" customFormat="false" ht="12.75" hidden="false" customHeight="true" outlineLevel="0" collapsed="false">
      <c r="D4750" s="51" t="n">
        <v>46034</v>
      </c>
      <c r="E4750" s="52" t="s">
        <v>10737</v>
      </c>
      <c r="F4750" s="52" t="s">
        <v>10744</v>
      </c>
      <c r="G4750" s="52" t="s">
        <v>10745</v>
      </c>
    </row>
    <row r="4751" customFormat="false" ht="12.75" hidden="false" customHeight="true" outlineLevel="0" collapsed="false">
      <c r="D4751" s="51" t="n">
        <v>46034</v>
      </c>
      <c r="E4751" s="52" t="s">
        <v>10737</v>
      </c>
      <c r="F4751" s="52" t="s">
        <v>10746</v>
      </c>
      <c r="G4751" s="52" t="s">
        <v>10747</v>
      </c>
    </row>
    <row r="4752" customFormat="false" ht="12.75" hidden="false" customHeight="true" outlineLevel="0" collapsed="false">
      <c r="D4752" s="51" t="n">
        <v>46034</v>
      </c>
      <c r="E4752" s="52" t="s">
        <v>10737</v>
      </c>
      <c r="F4752" s="52" t="s">
        <v>10748</v>
      </c>
      <c r="G4752" s="52" t="s">
        <v>10749</v>
      </c>
    </row>
    <row r="4753" customFormat="false" ht="12.75" hidden="false" customHeight="true" outlineLevel="0" collapsed="false">
      <c r="D4753" s="51" t="n">
        <v>46034</v>
      </c>
      <c r="E4753" s="52" t="s">
        <v>10737</v>
      </c>
      <c r="F4753" s="52" t="s">
        <v>10750</v>
      </c>
      <c r="G4753" s="52" t="s">
        <v>7549</v>
      </c>
    </row>
    <row r="4754" customFormat="false" ht="12.75" hidden="false" customHeight="true" outlineLevel="0" collapsed="false">
      <c r="D4754" s="51" t="n">
        <v>46034</v>
      </c>
      <c r="E4754" s="52" t="s">
        <v>10737</v>
      </c>
      <c r="F4754" s="52" t="s">
        <v>10751</v>
      </c>
      <c r="G4754" s="52" t="s">
        <v>10752</v>
      </c>
    </row>
    <row r="4755" customFormat="false" ht="12.75" hidden="false" customHeight="true" outlineLevel="0" collapsed="false">
      <c r="D4755" s="51" t="n">
        <v>46034</v>
      </c>
      <c r="E4755" s="52" t="s">
        <v>10737</v>
      </c>
      <c r="F4755" s="52" t="s">
        <v>10753</v>
      </c>
      <c r="G4755" s="52" t="s">
        <v>10754</v>
      </c>
    </row>
    <row r="4756" customFormat="false" ht="12.75" hidden="false" customHeight="true" outlineLevel="0" collapsed="false">
      <c r="D4756" s="51" t="n">
        <v>46034</v>
      </c>
      <c r="E4756" s="52" t="s">
        <v>10737</v>
      </c>
      <c r="F4756" s="52" t="s">
        <v>10755</v>
      </c>
      <c r="G4756" s="52" t="s">
        <v>6475</v>
      </c>
    </row>
    <row r="4757" customFormat="false" ht="12.75" hidden="false" customHeight="true" outlineLevel="0" collapsed="false">
      <c r="D4757" s="51" t="n">
        <v>46034</v>
      </c>
      <c r="E4757" s="52" t="s">
        <v>10737</v>
      </c>
      <c r="F4757" s="52" t="s">
        <v>10756</v>
      </c>
      <c r="G4757" s="52" t="s">
        <v>10757</v>
      </c>
    </row>
    <row r="4758" customFormat="false" ht="12.75" hidden="false" customHeight="true" outlineLevel="0" collapsed="false">
      <c r="D4758" s="51" t="n">
        <v>46034</v>
      </c>
      <c r="E4758" s="52" t="s">
        <v>10737</v>
      </c>
      <c r="F4758" s="52" t="s">
        <v>10758</v>
      </c>
      <c r="G4758" s="52" t="s">
        <v>10759</v>
      </c>
    </row>
    <row r="4759" customFormat="false" ht="12.75" hidden="false" customHeight="true" outlineLevel="0" collapsed="false">
      <c r="D4759" s="51" t="n">
        <v>46034</v>
      </c>
      <c r="E4759" s="52" t="s">
        <v>10737</v>
      </c>
      <c r="F4759" s="52" t="s">
        <v>10760</v>
      </c>
      <c r="G4759" s="52" t="s">
        <v>10761</v>
      </c>
    </row>
    <row r="4760" customFormat="false" ht="12.75" hidden="false" customHeight="true" outlineLevel="0" collapsed="false">
      <c r="D4760" s="51" t="n">
        <v>46034</v>
      </c>
      <c r="E4760" s="52" t="s">
        <v>10737</v>
      </c>
      <c r="F4760" s="52" t="s">
        <v>10762</v>
      </c>
      <c r="G4760" s="52" t="s">
        <v>10763</v>
      </c>
    </row>
    <row r="4761" customFormat="false" ht="12.75" hidden="false" customHeight="true" outlineLevel="0" collapsed="false">
      <c r="D4761" s="51" t="n">
        <v>46034</v>
      </c>
      <c r="E4761" s="52" t="s">
        <v>10737</v>
      </c>
      <c r="F4761" s="52" t="s">
        <v>10764</v>
      </c>
      <c r="G4761" s="52" t="s">
        <v>10765</v>
      </c>
    </row>
    <row r="4762" customFormat="false" ht="12.75" hidden="false" customHeight="true" outlineLevel="0" collapsed="false">
      <c r="D4762" s="51" t="n">
        <v>46034</v>
      </c>
      <c r="E4762" s="52" t="s">
        <v>10737</v>
      </c>
      <c r="F4762" s="52" t="s">
        <v>10766</v>
      </c>
      <c r="G4762" s="52" t="s">
        <v>10767</v>
      </c>
    </row>
    <row r="4763" customFormat="false" ht="12.75" hidden="false" customHeight="true" outlineLevel="0" collapsed="false">
      <c r="D4763" s="51" t="n">
        <v>46035</v>
      </c>
      <c r="E4763" s="52" t="s">
        <v>10768</v>
      </c>
      <c r="F4763" s="52" t="s">
        <v>10769</v>
      </c>
      <c r="G4763" s="52" t="s">
        <v>10770</v>
      </c>
    </row>
    <row r="4764" customFormat="false" ht="12.75" hidden="false" customHeight="true" outlineLevel="0" collapsed="false">
      <c r="D4764" s="51" t="n">
        <v>46035</v>
      </c>
      <c r="E4764" s="52" t="s">
        <v>10768</v>
      </c>
      <c r="F4764" s="52" t="s">
        <v>10771</v>
      </c>
      <c r="G4764" s="52" t="s">
        <v>10772</v>
      </c>
    </row>
    <row r="4765" customFormat="false" ht="12.75" hidden="false" customHeight="true" outlineLevel="0" collapsed="false">
      <c r="D4765" s="51" t="n">
        <v>46035</v>
      </c>
      <c r="E4765" s="52" t="s">
        <v>10768</v>
      </c>
      <c r="F4765" s="52" t="s">
        <v>10773</v>
      </c>
      <c r="G4765" s="52" t="s">
        <v>10774</v>
      </c>
    </row>
    <row r="4766" customFormat="false" ht="12.75" hidden="false" customHeight="true" outlineLevel="0" collapsed="false">
      <c r="D4766" s="51" t="n">
        <v>46035</v>
      </c>
      <c r="E4766" s="52" t="s">
        <v>10768</v>
      </c>
      <c r="F4766" s="52" t="s">
        <v>10775</v>
      </c>
      <c r="G4766" s="52" t="s">
        <v>10776</v>
      </c>
    </row>
    <row r="4767" customFormat="false" ht="12.75" hidden="false" customHeight="true" outlineLevel="0" collapsed="false">
      <c r="D4767" s="51" t="n">
        <v>46035</v>
      </c>
      <c r="E4767" s="52" t="s">
        <v>10768</v>
      </c>
      <c r="F4767" s="52" t="s">
        <v>10777</v>
      </c>
      <c r="G4767" s="52" t="s">
        <v>10778</v>
      </c>
    </row>
    <row r="4768" customFormat="false" ht="12.75" hidden="false" customHeight="true" outlineLevel="0" collapsed="false">
      <c r="D4768" s="51" t="n">
        <v>46035</v>
      </c>
      <c r="E4768" s="52" t="s">
        <v>10768</v>
      </c>
      <c r="F4768" s="52" t="s">
        <v>10779</v>
      </c>
      <c r="G4768" s="52" t="s">
        <v>10780</v>
      </c>
    </row>
    <row r="4769" customFormat="false" ht="12.75" hidden="false" customHeight="true" outlineLevel="0" collapsed="false">
      <c r="D4769" s="51" t="n">
        <v>46035</v>
      </c>
      <c r="E4769" s="52" t="s">
        <v>10768</v>
      </c>
      <c r="F4769" s="52" t="s">
        <v>10781</v>
      </c>
      <c r="G4769" s="52" t="s">
        <v>10782</v>
      </c>
    </row>
    <row r="4770" customFormat="false" ht="12.75" hidden="false" customHeight="true" outlineLevel="0" collapsed="false">
      <c r="D4770" s="51" t="n">
        <v>46035</v>
      </c>
      <c r="E4770" s="52" t="s">
        <v>10768</v>
      </c>
      <c r="F4770" s="52" t="s">
        <v>10783</v>
      </c>
      <c r="G4770" s="52" t="s">
        <v>10784</v>
      </c>
    </row>
    <row r="4771" customFormat="false" ht="12.75" hidden="false" customHeight="true" outlineLevel="0" collapsed="false">
      <c r="D4771" s="51" t="n">
        <v>46035</v>
      </c>
      <c r="E4771" s="52" t="s">
        <v>10768</v>
      </c>
      <c r="F4771" s="52" t="s">
        <v>10785</v>
      </c>
      <c r="G4771" s="52" t="s">
        <v>7134</v>
      </c>
    </row>
    <row r="4772" customFormat="false" ht="12.75" hidden="false" customHeight="true" outlineLevel="0" collapsed="false">
      <c r="D4772" s="51" t="n">
        <v>46035</v>
      </c>
      <c r="E4772" s="52" t="s">
        <v>10768</v>
      </c>
      <c r="F4772" s="52" t="s">
        <v>10786</v>
      </c>
      <c r="G4772" s="52" t="s">
        <v>10787</v>
      </c>
    </row>
    <row r="4773" customFormat="false" ht="12.75" hidden="false" customHeight="true" outlineLevel="0" collapsed="false">
      <c r="D4773" s="51" t="n">
        <v>46035</v>
      </c>
      <c r="E4773" s="52" t="s">
        <v>10768</v>
      </c>
      <c r="F4773" s="52" t="s">
        <v>10788</v>
      </c>
      <c r="G4773" s="52" t="s">
        <v>4050</v>
      </c>
    </row>
    <row r="4774" customFormat="false" ht="12.75" hidden="false" customHeight="true" outlineLevel="0" collapsed="false">
      <c r="D4774" s="51" t="n">
        <v>46035</v>
      </c>
      <c r="E4774" s="52" t="s">
        <v>10768</v>
      </c>
      <c r="F4774" s="52" t="s">
        <v>10789</v>
      </c>
      <c r="G4774" s="52" t="s">
        <v>10790</v>
      </c>
    </row>
    <row r="4775" customFormat="false" ht="12.75" hidden="false" customHeight="true" outlineLevel="0" collapsed="false">
      <c r="D4775" s="51" t="n">
        <v>46035</v>
      </c>
      <c r="E4775" s="52" t="s">
        <v>10768</v>
      </c>
      <c r="F4775" s="52" t="s">
        <v>10791</v>
      </c>
      <c r="G4775" s="52" t="s">
        <v>10792</v>
      </c>
    </row>
    <row r="4776" customFormat="false" ht="12.75" hidden="false" customHeight="true" outlineLevel="0" collapsed="false">
      <c r="D4776" s="51" t="n">
        <v>46035</v>
      </c>
      <c r="E4776" s="52" t="s">
        <v>10768</v>
      </c>
      <c r="F4776" s="52" t="s">
        <v>10793</v>
      </c>
      <c r="G4776" s="52" t="s">
        <v>10794</v>
      </c>
    </row>
    <row r="4777" customFormat="false" ht="12.75" hidden="false" customHeight="true" outlineLevel="0" collapsed="false">
      <c r="D4777" s="51" t="n">
        <v>46035</v>
      </c>
      <c r="E4777" s="52" t="s">
        <v>10768</v>
      </c>
      <c r="F4777" s="52" t="s">
        <v>10795</v>
      </c>
      <c r="G4777" s="52" t="s">
        <v>10796</v>
      </c>
    </row>
    <row r="4778" customFormat="false" ht="12.75" hidden="false" customHeight="true" outlineLevel="0" collapsed="false">
      <c r="D4778" s="51" t="n">
        <v>46035</v>
      </c>
      <c r="E4778" s="52" t="s">
        <v>10768</v>
      </c>
      <c r="F4778" s="52" t="s">
        <v>10797</v>
      </c>
      <c r="G4778" s="52" t="s">
        <v>10798</v>
      </c>
    </row>
    <row r="4779" customFormat="false" ht="12.75" hidden="false" customHeight="true" outlineLevel="0" collapsed="false">
      <c r="D4779" s="51" t="n">
        <v>45016</v>
      </c>
      <c r="E4779" s="52" t="s">
        <v>10799</v>
      </c>
      <c r="F4779" s="52" t="s">
        <v>10800</v>
      </c>
      <c r="G4779" s="52" t="s">
        <v>10801</v>
      </c>
    </row>
    <row r="4780" customFormat="false" ht="12.75" hidden="false" customHeight="true" outlineLevel="0" collapsed="false">
      <c r="D4780" s="51" t="n">
        <v>45016</v>
      </c>
      <c r="E4780" s="52" t="s">
        <v>10799</v>
      </c>
      <c r="F4780" s="52" t="s">
        <v>10802</v>
      </c>
      <c r="G4780" s="52" t="s">
        <v>3291</v>
      </c>
    </row>
    <row r="4781" customFormat="false" ht="12.75" hidden="false" customHeight="true" outlineLevel="0" collapsed="false">
      <c r="D4781" s="51" t="n">
        <v>45016</v>
      </c>
      <c r="E4781" s="52" t="s">
        <v>10799</v>
      </c>
      <c r="F4781" s="52" t="s">
        <v>10803</v>
      </c>
      <c r="G4781" s="52" t="s">
        <v>10804</v>
      </c>
    </row>
    <row r="4782" customFormat="false" ht="12.75" hidden="false" customHeight="true" outlineLevel="0" collapsed="false">
      <c r="D4782" s="51" t="n">
        <v>45016</v>
      </c>
      <c r="E4782" s="52" t="s">
        <v>10799</v>
      </c>
      <c r="F4782" s="52" t="s">
        <v>10805</v>
      </c>
      <c r="G4782" s="52" t="s">
        <v>10806</v>
      </c>
    </row>
    <row r="4783" customFormat="false" ht="12.75" hidden="false" customHeight="true" outlineLevel="0" collapsed="false">
      <c r="D4783" s="51" t="n">
        <v>45016</v>
      </c>
      <c r="E4783" s="52" t="s">
        <v>10799</v>
      </c>
      <c r="F4783" s="52" t="s">
        <v>10807</v>
      </c>
      <c r="G4783" s="52" t="s">
        <v>10450</v>
      </c>
    </row>
    <row r="4784" customFormat="false" ht="12.75" hidden="false" customHeight="true" outlineLevel="0" collapsed="false">
      <c r="D4784" s="51" t="n">
        <v>45016</v>
      </c>
      <c r="E4784" s="52" t="s">
        <v>10799</v>
      </c>
      <c r="F4784" s="52" t="s">
        <v>10808</v>
      </c>
      <c r="G4784" s="52" t="s">
        <v>10809</v>
      </c>
    </row>
    <row r="4785" customFormat="false" ht="12.75" hidden="false" customHeight="true" outlineLevel="0" collapsed="false">
      <c r="D4785" s="51" t="n">
        <v>45016</v>
      </c>
      <c r="E4785" s="52" t="s">
        <v>10799</v>
      </c>
      <c r="F4785" s="52" t="s">
        <v>10810</v>
      </c>
      <c r="G4785" s="52" t="s">
        <v>10811</v>
      </c>
    </row>
    <row r="4786" customFormat="false" ht="12.75" hidden="false" customHeight="true" outlineLevel="0" collapsed="false">
      <c r="D4786" s="51" t="n">
        <v>45016</v>
      </c>
      <c r="E4786" s="52" t="s">
        <v>10799</v>
      </c>
      <c r="F4786" s="52" t="s">
        <v>10812</v>
      </c>
      <c r="G4786" s="52" t="s">
        <v>3418</v>
      </c>
    </row>
    <row r="4787" customFormat="false" ht="12.75" hidden="false" customHeight="true" outlineLevel="0" collapsed="false">
      <c r="D4787" s="51" t="n">
        <v>45016</v>
      </c>
      <c r="E4787" s="52" t="s">
        <v>10799</v>
      </c>
      <c r="F4787" s="52" t="s">
        <v>10813</v>
      </c>
      <c r="G4787" s="52" t="s">
        <v>10814</v>
      </c>
    </row>
    <row r="4788" customFormat="false" ht="12.75" hidden="false" customHeight="true" outlineLevel="0" collapsed="false">
      <c r="D4788" s="51" t="n">
        <v>45016</v>
      </c>
      <c r="E4788" s="52" t="s">
        <v>10799</v>
      </c>
      <c r="F4788" s="52" t="s">
        <v>10815</v>
      </c>
      <c r="G4788" s="52" t="s">
        <v>10816</v>
      </c>
    </row>
    <row r="4789" customFormat="false" ht="12.75" hidden="false" customHeight="true" outlineLevel="0" collapsed="false">
      <c r="D4789" s="51" t="n">
        <v>45016</v>
      </c>
      <c r="E4789" s="52" t="s">
        <v>10799</v>
      </c>
      <c r="F4789" s="52" t="s">
        <v>10817</v>
      </c>
      <c r="G4789" s="52" t="s">
        <v>10818</v>
      </c>
    </row>
    <row r="4790" customFormat="false" ht="12.75" hidden="false" customHeight="true" outlineLevel="0" collapsed="false">
      <c r="D4790" s="51" t="n">
        <v>45016</v>
      </c>
      <c r="E4790" s="52" t="s">
        <v>10799</v>
      </c>
      <c r="F4790" s="52" t="s">
        <v>10819</v>
      </c>
      <c r="G4790" s="52" t="s">
        <v>10820</v>
      </c>
    </row>
    <row r="4791" customFormat="false" ht="12.75" hidden="false" customHeight="true" outlineLevel="0" collapsed="false">
      <c r="D4791" s="51" t="n">
        <v>45016</v>
      </c>
      <c r="E4791" s="52" t="s">
        <v>10799</v>
      </c>
      <c r="F4791" s="52" t="s">
        <v>10821</v>
      </c>
      <c r="G4791" s="52" t="s">
        <v>10822</v>
      </c>
    </row>
    <row r="4792" customFormat="false" ht="12.75" hidden="false" customHeight="true" outlineLevel="0" collapsed="false">
      <c r="D4792" s="51" t="n">
        <v>45016</v>
      </c>
      <c r="E4792" s="52" t="s">
        <v>10799</v>
      </c>
      <c r="F4792" s="52" t="s">
        <v>10823</v>
      </c>
      <c r="G4792" s="52" t="s">
        <v>10824</v>
      </c>
    </row>
    <row r="4793" customFormat="false" ht="12.75" hidden="false" customHeight="true" outlineLevel="0" collapsed="false">
      <c r="D4793" s="51" t="n">
        <v>45016</v>
      </c>
      <c r="E4793" s="52" t="s">
        <v>10799</v>
      </c>
      <c r="F4793" s="52" t="s">
        <v>10825</v>
      </c>
      <c r="G4793" s="52" t="s">
        <v>10826</v>
      </c>
    </row>
    <row r="4794" customFormat="false" ht="12.75" hidden="false" customHeight="true" outlineLevel="0" collapsed="false">
      <c r="D4794" s="51" t="n">
        <v>45016</v>
      </c>
      <c r="E4794" s="52" t="s">
        <v>10799</v>
      </c>
      <c r="F4794" s="52" t="s">
        <v>10827</v>
      </c>
      <c r="G4794" s="52" t="s">
        <v>2674</v>
      </c>
    </row>
    <row r="4795" customFormat="false" ht="12.75" hidden="false" customHeight="true" outlineLevel="0" collapsed="false">
      <c r="D4795" s="51" t="n">
        <v>45016</v>
      </c>
      <c r="E4795" s="52" t="s">
        <v>10799</v>
      </c>
      <c r="F4795" s="52" t="s">
        <v>10828</v>
      </c>
      <c r="G4795" s="52" t="s">
        <v>10829</v>
      </c>
    </row>
    <row r="4796" customFormat="false" ht="12.75" hidden="false" customHeight="true" outlineLevel="0" collapsed="false">
      <c r="D4796" s="51" t="n">
        <v>45016</v>
      </c>
      <c r="E4796" s="52" t="s">
        <v>10799</v>
      </c>
      <c r="F4796" s="52" t="s">
        <v>10830</v>
      </c>
      <c r="G4796" s="52" t="s">
        <v>10831</v>
      </c>
    </row>
    <row r="4797" customFormat="false" ht="12.75" hidden="false" customHeight="true" outlineLevel="0" collapsed="false">
      <c r="D4797" s="51" t="n">
        <v>45016</v>
      </c>
      <c r="E4797" s="52" t="s">
        <v>10799</v>
      </c>
      <c r="F4797" s="52" t="s">
        <v>10832</v>
      </c>
      <c r="G4797" s="52" t="s">
        <v>10833</v>
      </c>
    </row>
    <row r="4798" customFormat="false" ht="12.75" hidden="false" customHeight="true" outlineLevel="0" collapsed="false">
      <c r="D4798" s="51" t="n">
        <v>45016</v>
      </c>
      <c r="E4798" s="52" t="s">
        <v>10799</v>
      </c>
      <c r="F4798" s="52" t="s">
        <v>10834</v>
      </c>
      <c r="G4798" s="52" t="s">
        <v>10835</v>
      </c>
    </row>
    <row r="4799" customFormat="false" ht="12.75" hidden="false" customHeight="true" outlineLevel="0" collapsed="false">
      <c r="D4799" s="51" t="n">
        <v>48050</v>
      </c>
      <c r="E4799" s="52" t="s">
        <v>10836</v>
      </c>
      <c r="F4799" s="52" t="s">
        <v>10837</v>
      </c>
      <c r="G4799" s="52" t="s">
        <v>10838</v>
      </c>
    </row>
    <row r="4800" customFormat="false" ht="12.75" hidden="false" customHeight="true" outlineLevel="0" collapsed="false">
      <c r="D4800" s="51" t="n">
        <v>48050</v>
      </c>
      <c r="E4800" s="52" t="s">
        <v>10836</v>
      </c>
      <c r="F4800" s="52" t="s">
        <v>10839</v>
      </c>
      <c r="G4800" s="52" t="s">
        <v>10840</v>
      </c>
    </row>
    <row r="4801" customFormat="false" ht="12.75" hidden="false" customHeight="true" outlineLevel="0" collapsed="false">
      <c r="D4801" s="51" t="n">
        <v>48050</v>
      </c>
      <c r="E4801" s="52" t="s">
        <v>10836</v>
      </c>
      <c r="F4801" s="52" t="s">
        <v>10841</v>
      </c>
      <c r="G4801" s="52" t="s">
        <v>10842</v>
      </c>
    </row>
    <row r="4802" customFormat="false" ht="12.75" hidden="false" customHeight="true" outlineLevel="0" collapsed="false">
      <c r="D4802" s="51" t="n">
        <v>48050</v>
      </c>
      <c r="E4802" s="52" t="s">
        <v>10836</v>
      </c>
      <c r="F4802" s="52" t="s">
        <v>10843</v>
      </c>
      <c r="G4802" s="52" t="s">
        <v>10844</v>
      </c>
    </row>
    <row r="4803" customFormat="false" ht="12.75" hidden="false" customHeight="true" outlineLevel="0" collapsed="false">
      <c r="D4803" s="51" t="n">
        <v>48050</v>
      </c>
      <c r="E4803" s="52" t="s">
        <v>10836</v>
      </c>
      <c r="F4803" s="52" t="s">
        <v>10845</v>
      </c>
      <c r="G4803" s="52" t="s">
        <v>4332</v>
      </c>
    </row>
    <row r="4804" customFormat="false" ht="12.75" hidden="false" customHeight="true" outlineLevel="0" collapsed="false">
      <c r="D4804" s="51" t="n">
        <v>48050</v>
      </c>
      <c r="E4804" s="52" t="s">
        <v>10836</v>
      </c>
      <c r="F4804" s="52" t="s">
        <v>10846</v>
      </c>
      <c r="G4804" s="52" t="s">
        <v>10847</v>
      </c>
    </row>
    <row r="4805" customFormat="false" ht="12.75" hidden="false" customHeight="true" outlineLevel="0" collapsed="false">
      <c r="D4805" s="51" t="n">
        <v>48050</v>
      </c>
      <c r="E4805" s="52" t="s">
        <v>10836</v>
      </c>
      <c r="F4805" s="52" t="s">
        <v>10848</v>
      </c>
      <c r="G4805" s="52" t="s">
        <v>10849</v>
      </c>
    </row>
    <row r="4806" customFormat="false" ht="12.75" hidden="false" customHeight="true" outlineLevel="0" collapsed="false">
      <c r="D4806" s="51" t="n">
        <v>48050</v>
      </c>
      <c r="E4806" s="52" t="s">
        <v>10836</v>
      </c>
      <c r="F4806" s="52" t="s">
        <v>10850</v>
      </c>
      <c r="G4806" s="52" t="s">
        <v>10851</v>
      </c>
    </row>
    <row r="4807" customFormat="false" ht="12.75" hidden="false" customHeight="true" outlineLevel="0" collapsed="false">
      <c r="D4807" s="51" t="n">
        <v>48050</v>
      </c>
      <c r="E4807" s="52" t="s">
        <v>10836</v>
      </c>
      <c r="F4807" s="52" t="s">
        <v>10852</v>
      </c>
      <c r="G4807" s="52" t="s">
        <v>10853</v>
      </c>
    </row>
    <row r="4808" customFormat="false" ht="12.75" hidden="false" customHeight="true" outlineLevel="0" collapsed="false">
      <c r="D4808" s="51" t="n">
        <v>48050</v>
      </c>
      <c r="E4808" s="52" t="s">
        <v>10836</v>
      </c>
      <c r="F4808" s="52" t="s">
        <v>10854</v>
      </c>
      <c r="G4808" s="52" t="s">
        <v>10855</v>
      </c>
    </row>
    <row r="4809" customFormat="false" ht="12.75" hidden="false" customHeight="true" outlineLevel="0" collapsed="false">
      <c r="D4809" s="51" t="n">
        <v>48050</v>
      </c>
      <c r="E4809" s="52" t="s">
        <v>10836</v>
      </c>
      <c r="F4809" s="52" t="s">
        <v>10856</v>
      </c>
      <c r="G4809" s="52" t="s">
        <v>8970</v>
      </c>
    </row>
    <row r="4810" customFormat="false" ht="12.75" hidden="false" customHeight="true" outlineLevel="0" collapsed="false">
      <c r="D4810" s="51" t="n">
        <v>48050</v>
      </c>
      <c r="E4810" s="52" t="s">
        <v>10836</v>
      </c>
      <c r="F4810" s="52" t="s">
        <v>10857</v>
      </c>
      <c r="G4810" s="52" t="s">
        <v>10858</v>
      </c>
    </row>
    <row r="4811" customFormat="false" ht="12.75" hidden="false" customHeight="true" outlineLevel="0" collapsed="false">
      <c r="D4811" s="51" t="n">
        <v>48050</v>
      </c>
      <c r="E4811" s="52" t="s">
        <v>10836</v>
      </c>
      <c r="F4811" s="52" t="s">
        <v>10859</v>
      </c>
      <c r="G4811" s="52" t="s">
        <v>3008</v>
      </c>
    </row>
    <row r="4812" customFormat="false" ht="12.75" hidden="false" customHeight="true" outlineLevel="0" collapsed="false">
      <c r="D4812" s="51" t="n">
        <v>48050</v>
      </c>
      <c r="E4812" s="52" t="s">
        <v>10836</v>
      </c>
      <c r="F4812" s="52" t="s">
        <v>10860</v>
      </c>
      <c r="G4812" s="52" t="s">
        <v>10861</v>
      </c>
    </row>
    <row r="4813" customFormat="false" ht="12.75" hidden="false" customHeight="true" outlineLevel="0" collapsed="false">
      <c r="D4813" s="51" t="n">
        <v>48050</v>
      </c>
      <c r="E4813" s="52" t="s">
        <v>10836</v>
      </c>
      <c r="F4813" s="52" t="s">
        <v>10862</v>
      </c>
      <c r="G4813" s="52" t="s">
        <v>10863</v>
      </c>
    </row>
    <row r="4814" customFormat="false" ht="12.75" hidden="false" customHeight="true" outlineLevel="0" collapsed="false">
      <c r="D4814" s="51" t="n">
        <v>48050</v>
      </c>
      <c r="E4814" s="52" t="s">
        <v>10836</v>
      </c>
      <c r="F4814" s="52" t="s">
        <v>10864</v>
      </c>
      <c r="G4814" s="52" t="s">
        <v>10865</v>
      </c>
    </row>
    <row r="4815" customFormat="false" ht="12.75" hidden="false" customHeight="true" outlineLevel="0" collapsed="false">
      <c r="D4815" s="51" t="n">
        <v>48050</v>
      </c>
      <c r="E4815" s="52" t="s">
        <v>10836</v>
      </c>
      <c r="F4815" s="52" t="s">
        <v>10866</v>
      </c>
      <c r="G4815" s="52" t="s">
        <v>3240</v>
      </c>
    </row>
    <row r="4816" customFormat="false" ht="12.75" hidden="false" customHeight="true" outlineLevel="0" collapsed="false">
      <c r="D4816" s="51" t="n">
        <v>48050</v>
      </c>
      <c r="E4816" s="52" t="s">
        <v>10836</v>
      </c>
      <c r="F4816" s="52" t="s">
        <v>10867</v>
      </c>
      <c r="G4816" s="52" t="s">
        <v>10868</v>
      </c>
    </row>
    <row r="4817" customFormat="false" ht="12.75" hidden="false" customHeight="true" outlineLevel="0" collapsed="false">
      <c r="D4817" s="51" t="n">
        <v>48050</v>
      </c>
      <c r="E4817" s="52" t="s">
        <v>10836</v>
      </c>
      <c r="F4817" s="52" t="s">
        <v>10869</v>
      </c>
      <c r="G4817" s="52" t="s">
        <v>10870</v>
      </c>
    </row>
    <row r="4818" customFormat="false" ht="12.75" hidden="false" customHeight="true" outlineLevel="0" collapsed="false">
      <c r="D4818" s="51" t="n">
        <v>48050</v>
      </c>
      <c r="E4818" s="52" t="s">
        <v>10836</v>
      </c>
      <c r="F4818" s="52" t="s">
        <v>10871</v>
      </c>
      <c r="G4818" s="52" t="s">
        <v>5888</v>
      </c>
    </row>
    <row r="4819" customFormat="false" ht="12.75" hidden="false" customHeight="true" outlineLevel="0" collapsed="false">
      <c r="D4819" s="51" t="n">
        <v>48050</v>
      </c>
      <c r="E4819" s="52" t="s">
        <v>10836</v>
      </c>
      <c r="F4819" s="52" t="s">
        <v>10872</v>
      </c>
      <c r="G4819" s="52" t="s">
        <v>10873</v>
      </c>
    </row>
    <row r="4820" customFormat="false" ht="12.75" hidden="false" customHeight="true" outlineLevel="0" collapsed="false">
      <c r="D4820" s="51" t="n">
        <v>48050</v>
      </c>
      <c r="E4820" s="52" t="s">
        <v>10836</v>
      </c>
      <c r="F4820" s="52" t="s">
        <v>10874</v>
      </c>
      <c r="G4820" s="52" t="s">
        <v>10875</v>
      </c>
    </row>
    <row r="4821" customFormat="false" ht="12.75" hidden="false" customHeight="true" outlineLevel="0" collapsed="false">
      <c r="D4821" s="51" t="n">
        <v>48050</v>
      </c>
      <c r="E4821" s="52" t="s">
        <v>10836</v>
      </c>
      <c r="F4821" s="52" t="s">
        <v>10876</v>
      </c>
      <c r="G4821" s="52" t="s">
        <v>10877</v>
      </c>
    </row>
    <row r="4822" customFormat="false" ht="12.75" hidden="false" customHeight="true" outlineLevel="0" collapsed="false">
      <c r="D4822" s="51" t="n">
        <v>48050</v>
      </c>
      <c r="E4822" s="52" t="s">
        <v>10836</v>
      </c>
      <c r="F4822" s="52" t="s">
        <v>10878</v>
      </c>
      <c r="G4822" s="52" t="s">
        <v>10879</v>
      </c>
    </row>
    <row r="4823" customFormat="false" ht="12.75" hidden="false" customHeight="true" outlineLevel="0" collapsed="false">
      <c r="D4823" s="51" t="n">
        <v>48050</v>
      </c>
      <c r="E4823" s="52" t="s">
        <v>10836</v>
      </c>
      <c r="F4823" s="52" t="s">
        <v>10880</v>
      </c>
      <c r="G4823" s="52" t="s">
        <v>10881</v>
      </c>
    </row>
    <row r="4824" customFormat="false" ht="12.75" hidden="false" customHeight="true" outlineLevel="0" collapsed="false">
      <c r="D4824" s="51" t="n">
        <v>48050</v>
      </c>
      <c r="E4824" s="52" t="s">
        <v>10836</v>
      </c>
      <c r="F4824" s="52" t="s">
        <v>10882</v>
      </c>
      <c r="G4824" s="52" t="s">
        <v>9969</v>
      </c>
    </row>
    <row r="4825" customFormat="false" ht="12.75" hidden="false" customHeight="true" outlineLevel="0" collapsed="false">
      <c r="D4825" s="51" t="n">
        <v>48050</v>
      </c>
      <c r="E4825" s="52" t="s">
        <v>10836</v>
      </c>
      <c r="F4825" s="52" t="s">
        <v>10883</v>
      </c>
      <c r="G4825" s="52" t="s">
        <v>10884</v>
      </c>
    </row>
    <row r="4826" customFormat="false" ht="12.75" hidden="false" customHeight="true" outlineLevel="0" collapsed="false">
      <c r="D4826" s="51" t="n">
        <v>48050</v>
      </c>
      <c r="E4826" s="52" t="s">
        <v>10836</v>
      </c>
      <c r="F4826" s="52" t="s">
        <v>10885</v>
      </c>
      <c r="G4826" s="52" t="s">
        <v>10886</v>
      </c>
    </row>
    <row r="4827" customFormat="false" ht="12.75" hidden="false" customHeight="true" outlineLevel="0" collapsed="false">
      <c r="D4827" s="51" t="n">
        <v>48050</v>
      </c>
      <c r="E4827" s="52" t="s">
        <v>10836</v>
      </c>
      <c r="F4827" s="52" t="s">
        <v>10887</v>
      </c>
      <c r="G4827" s="52" t="s">
        <v>10888</v>
      </c>
    </row>
    <row r="4828" customFormat="false" ht="12.75" hidden="false" customHeight="true" outlineLevel="0" collapsed="false">
      <c r="D4828" s="51" t="n">
        <v>48050</v>
      </c>
      <c r="E4828" s="52" t="s">
        <v>10836</v>
      </c>
      <c r="F4828" s="52" t="s">
        <v>10889</v>
      </c>
      <c r="G4828" s="52" t="s">
        <v>10890</v>
      </c>
    </row>
    <row r="4829" customFormat="false" ht="12.75" hidden="false" customHeight="true" outlineLevel="0" collapsed="false">
      <c r="D4829" s="51" t="n">
        <v>48050</v>
      </c>
      <c r="E4829" s="52" t="s">
        <v>10836</v>
      </c>
      <c r="F4829" s="52" t="s">
        <v>10891</v>
      </c>
      <c r="G4829" s="52" t="s">
        <v>10892</v>
      </c>
    </row>
    <row r="4830" customFormat="false" ht="12.75" hidden="false" customHeight="true" outlineLevel="0" collapsed="false">
      <c r="D4830" s="51" t="n">
        <v>48050</v>
      </c>
      <c r="E4830" s="52" t="s">
        <v>10836</v>
      </c>
      <c r="F4830" s="52" t="s">
        <v>10893</v>
      </c>
      <c r="G4830" s="52" t="s">
        <v>10894</v>
      </c>
    </row>
    <row r="4831" customFormat="false" ht="12.75" hidden="false" customHeight="true" outlineLevel="0" collapsed="false">
      <c r="D4831" s="51" t="n">
        <v>50039</v>
      </c>
      <c r="E4831" s="52" t="s">
        <v>10895</v>
      </c>
      <c r="F4831" s="52" t="s">
        <v>10896</v>
      </c>
      <c r="G4831" s="52" t="s">
        <v>10897</v>
      </c>
    </row>
    <row r="4832" customFormat="false" ht="12.75" hidden="false" customHeight="true" outlineLevel="0" collapsed="false">
      <c r="D4832" s="51" t="n">
        <v>50039</v>
      </c>
      <c r="E4832" s="52" t="s">
        <v>10895</v>
      </c>
      <c r="F4832" s="52" t="s">
        <v>10898</v>
      </c>
      <c r="G4832" s="52" t="s">
        <v>10899</v>
      </c>
    </row>
    <row r="4833" customFormat="false" ht="12.75" hidden="false" customHeight="true" outlineLevel="0" collapsed="false">
      <c r="D4833" s="51" t="n">
        <v>50039</v>
      </c>
      <c r="E4833" s="52" t="s">
        <v>10895</v>
      </c>
      <c r="F4833" s="52" t="s">
        <v>10900</v>
      </c>
      <c r="G4833" s="52" t="s">
        <v>10901</v>
      </c>
    </row>
    <row r="4834" customFormat="false" ht="12.75" hidden="false" customHeight="true" outlineLevel="0" collapsed="false">
      <c r="D4834" s="51" t="n">
        <v>50039</v>
      </c>
      <c r="E4834" s="52" t="s">
        <v>10895</v>
      </c>
      <c r="F4834" s="52" t="s">
        <v>10902</v>
      </c>
      <c r="G4834" s="52" t="s">
        <v>10903</v>
      </c>
    </row>
    <row r="4835" customFormat="false" ht="12.75" hidden="false" customHeight="true" outlineLevel="0" collapsed="false">
      <c r="D4835" s="51" t="n">
        <v>50039</v>
      </c>
      <c r="E4835" s="52" t="s">
        <v>10895</v>
      </c>
      <c r="F4835" s="52" t="s">
        <v>10904</v>
      </c>
      <c r="G4835" s="52" t="s">
        <v>10905</v>
      </c>
    </row>
    <row r="4836" customFormat="false" ht="12.75" hidden="false" customHeight="true" outlineLevel="0" collapsed="false">
      <c r="D4836" s="51" t="n">
        <v>50039</v>
      </c>
      <c r="E4836" s="52" t="s">
        <v>10895</v>
      </c>
      <c r="F4836" s="52" t="s">
        <v>10906</v>
      </c>
      <c r="G4836" s="52" t="s">
        <v>10907</v>
      </c>
    </row>
    <row r="4837" customFormat="false" ht="12.75" hidden="false" customHeight="true" outlineLevel="0" collapsed="false">
      <c r="D4837" s="51" t="n">
        <v>50039</v>
      </c>
      <c r="E4837" s="52" t="s">
        <v>10895</v>
      </c>
      <c r="F4837" s="52" t="s">
        <v>10908</v>
      </c>
      <c r="G4837" s="52" t="s">
        <v>10909</v>
      </c>
    </row>
    <row r="4838" customFormat="false" ht="12.75" hidden="false" customHeight="true" outlineLevel="0" collapsed="false">
      <c r="D4838" s="51" t="n">
        <v>50039</v>
      </c>
      <c r="E4838" s="52" t="s">
        <v>10895</v>
      </c>
      <c r="F4838" s="52" t="s">
        <v>10910</v>
      </c>
      <c r="G4838" s="52" t="s">
        <v>10911</v>
      </c>
    </row>
    <row r="4839" customFormat="false" ht="12.75" hidden="false" customHeight="true" outlineLevel="0" collapsed="false">
      <c r="D4839" s="51" t="n">
        <v>50039</v>
      </c>
      <c r="E4839" s="52" t="s">
        <v>10895</v>
      </c>
      <c r="F4839" s="52" t="s">
        <v>10912</v>
      </c>
      <c r="G4839" s="52" t="s">
        <v>2169</v>
      </c>
    </row>
    <row r="4840" customFormat="false" ht="12.75" hidden="false" customHeight="true" outlineLevel="0" collapsed="false">
      <c r="D4840" s="51" t="n">
        <v>50039</v>
      </c>
      <c r="E4840" s="52" t="s">
        <v>10895</v>
      </c>
      <c r="F4840" s="52" t="s">
        <v>10913</v>
      </c>
      <c r="G4840" s="52" t="s">
        <v>10914</v>
      </c>
    </row>
    <row r="4841" customFormat="false" ht="12.75" hidden="false" customHeight="true" outlineLevel="0" collapsed="false">
      <c r="D4841" s="51" t="n">
        <v>45017</v>
      </c>
      <c r="E4841" s="52" t="s">
        <v>10915</v>
      </c>
      <c r="F4841" s="52" t="s">
        <v>10916</v>
      </c>
      <c r="G4841" s="52" t="s">
        <v>10917</v>
      </c>
    </row>
    <row r="4842" customFormat="false" ht="12.75" hidden="false" customHeight="true" outlineLevel="0" collapsed="false">
      <c r="D4842" s="51" t="n">
        <v>45017</v>
      </c>
      <c r="E4842" s="52" t="s">
        <v>10915</v>
      </c>
      <c r="F4842" s="52" t="s">
        <v>10918</v>
      </c>
      <c r="G4842" s="52" t="s">
        <v>10919</v>
      </c>
    </row>
    <row r="4843" customFormat="false" ht="12.75" hidden="false" customHeight="true" outlineLevel="0" collapsed="false">
      <c r="D4843" s="51" t="n">
        <v>45017</v>
      </c>
      <c r="E4843" s="52" t="s">
        <v>10915</v>
      </c>
      <c r="F4843" s="52" t="s">
        <v>10920</v>
      </c>
      <c r="G4843" s="52" t="s">
        <v>10921</v>
      </c>
    </row>
    <row r="4844" customFormat="false" ht="12.75" hidden="false" customHeight="true" outlineLevel="0" collapsed="false">
      <c r="D4844" s="51" t="n">
        <v>45017</v>
      </c>
      <c r="E4844" s="52" t="s">
        <v>10915</v>
      </c>
      <c r="F4844" s="52" t="s">
        <v>10922</v>
      </c>
      <c r="G4844" s="52" t="s">
        <v>10923</v>
      </c>
    </row>
    <row r="4845" customFormat="false" ht="12.75" hidden="false" customHeight="true" outlineLevel="0" collapsed="false">
      <c r="D4845" s="51" t="n">
        <v>45017</v>
      </c>
      <c r="E4845" s="52" t="s">
        <v>10915</v>
      </c>
      <c r="F4845" s="52" t="s">
        <v>10924</v>
      </c>
      <c r="G4845" s="52" t="s">
        <v>10925</v>
      </c>
    </row>
    <row r="4846" customFormat="false" ht="12.75" hidden="false" customHeight="true" outlineLevel="0" collapsed="false">
      <c r="D4846" s="51" t="n">
        <v>45017</v>
      </c>
      <c r="E4846" s="52" t="s">
        <v>10915</v>
      </c>
      <c r="F4846" s="52" t="s">
        <v>10926</v>
      </c>
      <c r="G4846" s="52" t="s">
        <v>10927</v>
      </c>
    </row>
    <row r="4847" customFormat="false" ht="12.75" hidden="false" customHeight="true" outlineLevel="0" collapsed="false">
      <c r="D4847" s="51" t="n">
        <v>45017</v>
      </c>
      <c r="E4847" s="52" t="s">
        <v>10915</v>
      </c>
      <c r="F4847" s="52" t="s">
        <v>10928</v>
      </c>
      <c r="G4847" s="52" t="s">
        <v>10929</v>
      </c>
    </row>
    <row r="4848" customFormat="false" ht="12.75" hidden="false" customHeight="true" outlineLevel="0" collapsed="false">
      <c r="D4848" s="51" t="n">
        <v>45017</v>
      </c>
      <c r="E4848" s="52" t="s">
        <v>10915</v>
      </c>
      <c r="F4848" s="52" t="s">
        <v>10930</v>
      </c>
      <c r="G4848" s="52" t="s">
        <v>10931</v>
      </c>
    </row>
    <row r="4849" customFormat="false" ht="12.75" hidden="false" customHeight="true" outlineLevel="0" collapsed="false">
      <c r="D4849" s="51" t="n">
        <v>45017</v>
      </c>
      <c r="E4849" s="52" t="s">
        <v>10915</v>
      </c>
      <c r="F4849" s="52" t="s">
        <v>10932</v>
      </c>
      <c r="G4849" s="52" t="s">
        <v>10933</v>
      </c>
    </row>
    <row r="4850" customFormat="false" ht="12.75" hidden="false" customHeight="true" outlineLevel="0" collapsed="false">
      <c r="D4850" s="51" t="n">
        <v>45017</v>
      </c>
      <c r="E4850" s="52" t="s">
        <v>10915</v>
      </c>
      <c r="F4850" s="52" t="s">
        <v>10934</v>
      </c>
      <c r="G4850" s="52" t="s">
        <v>10935</v>
      </c>
    </row>
    <row r="4851" customFormat="false" ht="12.75" hidden="false" customHeight="true" outlineLevel="0" collapsed="false">
      <c r="D4851" s="51" t="n">
        <v>45017</v>
      </c>
      <c r="E4851" s="52" t="s">
        <v>10915</v>
      </c>
      <c r="F4851" s="52" t="s">
        <v>10936</v>
      </c>
      <c r="G4851" s="52" t="s">
        <v>2462</v>
      </c>
    </row>
    <row r="4852" customFormat="false" ht="12.75" hidden="false" customHeight="true" outlineLevel="0" collapsed="false">
      <c r="D4852" s="51" t="n">
        <v>45017</v>
      </c>
      <c r="E4852" s="52" t="s">
        <v>10915</v>
      </c>
      <c r="F4852" s="52" t="s">
        <v>10937</v>
      </c>
      <c r="G4852" s="52" t="s">
        <v>10938</v>
      </c>
    </row>
    <row r="4853" customFormat="false" ht="12.75" hidden="false" customHeight="true" outlineLevel="0" collapsed="false">
      <c r="D4853" s="51" t="n">
        <v>45017</v>
      </c>
      <c r="E4853" s="52" t="s">
        <v>10915</v>
      </c>
      <c r="F4853" s="52" t="s">
        <v>10939</v>
      </c>
      <c r="G4853" s="52" t="s">
        <v>10940</v>
      </c>
    </row>
    <row r="4854" customFormat="false" ht="12.75" hidden="false" customHeight="true" outlineLevel="0" collapsed="false">
      <c r="D4854" s="51" t="n">
        <v>45017</v>
      </c>
      <c r="E4854" s="52" t="s">
        <v>10915</v>
      </c>
      <c r="F4854" s="52" t="s">
        <v>10941</v>
      </c>
      <c r="G4854" s="52" t="s">
        <v>10942</v>
      </c>
    </row>
    <row r="4855" customFormat="false" ht="12.75" hidden="false" customHeight="true" outlineLevel="0" collapsed="false">
      <c r="D4855" s="51" t="n">
        <v>45017</v>
      </c>
      <c r="E4855" s="52" t="s">
        <v>10915</v>
      </c>
      <c r="F4855" s="52" t="s">
        <v>10943</v>
      </c>
      <c r="G4855" s="52" t="s">
        <v>10944</v>
      </c>
    </row>
    <row r="4856" customFormat="false" ht="12.75" hidden="false" customHeight="true" outlineLevel="0" collapsed="false">
      <c r="D4856" s="51" t="n">
        <v>45017</v>
      </c>
      <c r="E4856" s="52" t="s">
        <v>10915</v>
      </c>
      <c r="F4856" s="52" t="s">
        <v>10945</v>
      </c>
      <c r="G4856" s="52" t="s">
        <v>10946</v>
      </c>
    </row>
    <row r="4857" customFormat="false" ht="12.75" hidden="false" customHeight="true" outlineLevel="0" collapsed="false">
      <c r="D4857" s="51" t="n">
        <v>45017</v>
      </c>
      <c r="E4857" s="52" t="s">
        <v>10915</v>
      </c>
      <c r="F4857" s="52" t="s">
        <v>10947</v>
      </c>
      <c r="G4857" s="52" t="s">
        <v>10948</v>
      </c>
    </row>
    <row r="4858" customFormat="false" ht="12.75" hidden="false" customHeight="true" outlineLevel="0" collapsed="false">
      <c r="D4858" s="51" t="n">
        <v>45017</v>
      </c>
      <c r="E4858" s="52" t="s">
        <v>10915</v>
      </c>
      <c r="F4858" s="52" t="s">
        <v>10949</v>
      </c>
      <c r="G4858" s="52" t="s">
        <v>10950</v>
      </c>
    </row>
    <row r="4859" customFormat="false" ht="12.75" hidden="false" customHeight="true" outlineLevel="0" collapsed="false">
      <c r="D4859" s="51" t="n">
        <v>45017</v>
      </c>
      <c r="E4859" s="52" t="s">
        <v>10915</v>
      </c>
      <c r="F4859" s="52" t="s">
        <v>10951</v>
      </c>
      <c r="G4859" s="52" t="s">
        <v>10952</v>
      </c>
    </row>
    <row r="4860" customFormat="false" ht="12.75" hidden="false" customHeight="true" outlineLevel="0" collapsed="false">
      <c r="D4860" s="51" t="n">
        <v>45017</v>
      </c>
      <c r="E4860" s="52" t="s">
        <v>10915</v>
      </c>
      <c r="F4860" s="52" t="s">
        <v>10953</v>
      </c>
      <c r="G4860" s="52" t="s">
        <v>10328</v>
      </c>
    </row>
    <row r="4861" customFormat="false" ht="12.75" hidden="false" customHeight="true" outlineLevel="0" collapsed="false">
      <c r="D4861" s="51" t="n">
        <v>45017</v>
      </c>
      <c r="E4861" s="52" t="s">
        <v>10915</v>
      </c>
      <c r="F4861" s="52" t="s">
        <v>10954</v>
      </c>
      <c r="G4861" s="52" t="s">
        <v>6050</v>
      </c>
    </row>
    <row r="4862" customFormat="false" ht="12.75" hidden="false" customHeight="true" outlineLevel="0" collapsed="false">
      <c r="D4862" s="51" t="n">
        <v>45017</v>
      </c>
      <c r="E4862" s="52" t="s">
        <v>10915</v>
      </c>
      <c r="F4862" s="52" t="s">
        <v>10955</v>
      </c>
      <c r="G4862" s="52" t="s">
        <v>10956</v>
      </c>
    </row>
    <row r="4863" customFormat="false" ht="12.75" hidden="false" customHeight="true" outlineLevel="0" collapsed="false">
      <c r="D4863" s="51" t="n">
        <v>45017</v>
      </c>
      <c r="E4863" s="52" t="s">
        <v>10915</v>
      </c>
      <c r="F4863" s="52" t="s">
        <v>10957</v>
      </c>
      <c r="G4863" s="52" t="s">
        <v>10958</v>
      </c>
    </row>
    <row r="4864" customFormat="false" ht="12.75" hidden="false" customHeight="true" outlineLevel="0" collapsed="false">
      <c r="D4864" s="51" t="n">
        <v>45017</v>
      </c>
      <c r="E4864" s="52" t="s">
        <v>10915</v>
      </c>
      <c r="F4864" s="52" t="s">
        <v>10959</v>
      </c>
      <c r="G4864" s="52" t="s">
        <v>1496</v>
      </c>
    </row>
    <row r="4865" customFormat="false" ht="12.75" hidden="false" customHeight="true" outlineLevel="0" collapsed="false">
      <c r="D4865" s="51" t="n">
        <v>45017</v>
      </c>
      <c r="E4865" s="52" t="s">
        <v>10915</v>
      </c>
      <c r="F4865" s="52" t="s">
        <v>10960</v>
      </c>
      <c r="G4865" s="52" t="s">
        <v>10961</v>
      </c>
    </row>
    <row r="4866" customFormat="false" ht="12.75" hidden="false" customHeight="true" outlineLevel="0" collapsed="false">
      <c r="D4866" s="51" t="n">
        <v>45017</v>
      </c>
      <c r="E4866" s="52" t="s">
        <v>10915</v>
      </c>
      <c r="F4866" s="52" t="s">
        <v>10962</v>
      </c>
      <c r="G4866" s="52" t="s">
        <v>8542</v>
      </c>
    </row>
    <row r="4867" customFormat="false" ht="12.75" hidden="false" customHeight="true" outlineLevel="0" collapsed="false">
      <c r="D4867" s="51" t="n">
        <v>45017</v>
      </c>
      <c r="E4867" s="52" t="s">
        <v>10915</v>
      </c>
      <c r="F4867" s="52" t="s">
        <v>10963</v>
      </c>
      <c r="G4867" s="52" t="s">
        <v>10964</v>
      </c>
    </row>
    <row r="4868" customFormat="false" ht="12.75" hidden="false" customHeight="true" outlineLevel="0" collapsed="false">
      <c r="D4868" s="51" t="n">
        <v>45017</v>
      </c>
      <c r="E4868" s="52" t="s">
        <v>10915</v>
      </c>
      <c r="F4868" s="52" t="s">
        <v>10965</v>
      </c>
      <c r="G4868" s="52" t="s">
        <v>10966</v>
      </c>
    </row>
    <row r="4869" customFormat="false" ht="12.75" hidden="false" customHeight="true" outlineLevel="0" collapsed="false">
      <c r="D4869" s="51" t="n">
        <v>50040</v>
      </c>
      <c r="E4869" s="50" t="s">
        <v>1449</v>
      </c>
      <c r="F4869" s="52" t="s">
        <v>10967</v>
      </c>
      <c r="G4869" s="52" t="s">
        <v>3334</v>
      </c>
    </row>
    <row r="4870" customFormat="false" ht="12.75" hidden="false" customHeight="true" outlineLevel="0" collapsed="false">
      <c r="D4870" s="51" t="n">
        <v>50040</v>
      </c>
      <c r="E4870" s="50" t="s">
        <v>1449</v>
      </c>
      <c r="F4870" s="52" t="s">
        <v>10968</v>
      </c>
      <c r="G4870" s="52" t="s">
        <v>3338</v>
      </c>
    </row>
    <row r="4871" customFormat="false" ht="12.75" hidden="false" customHeight="true" outlineLevel="0" collapsed="false">
      <c r="D4871" s="51" t="n">
        <v>50040</v>
      </c>
      <c r="E4871" s="50" t="s">
        <v>1449</v>
      </c>
      <c r="F4871" s="52" t="s">
        <v>10969</v>
      </c>
      <c r="G4871" s="52" t="s">
        <v>3340</v>
      </c>
    </row>
    <row r="4872" customFormat="false" ht="12.75" hidden="false" customHeight="true" outlineLevel="0" collapsed="false">
      <c r="D4872" s="51" t="n">
        <v>50040</v>
      </c>
      <c r="E4872" s="50" t="s">
        <v>1449</v>
      </c>
      <c r="F4872" s="52" t="s">
        <v>10970</v>
      </c>
      <c r="G4872" s="52" t="s">
        <v>3348</v>
      </c>
    </row>
    <row r="4873" customFormat="false" ht="12.75" hidden="false" customHeight="true" outlineLevel="0" collapsed="false">
      <c r="D4873" s="51" t="n">
        <v>50040</v>
      </c>
      <c r="E4873" s="50" t="s">
        <v>1449</v>
      </c>
      <c r="F4873" s="52" t="s">
        <v>10971</v>
      </c>
      <c r="G4873" s="52" t="s">
        <v>3354</v>
      </c>
    </row>
    <row r="4874" customFormat="false" ht="12.75" hidden="false" customHeight="true" outlineLevel="0" collapsed="false">
      <c r="D4874" s="51" t="n">
        <v>50040</v>
      </c>
      <c r="E4874" s="50" t="s">
        <v>1449</v>
      </c>
      <c r="F4874" s="52" t="s">
        <v>10972</v>
      </c>
      <c r="G4874" s="52" t="s">
        <v>3352</v>
      </c>
    </row>
    <row r="4875" customFormat="false" ht="12.75" hidden="false" customHeight="true" outlineLevel="0" collapsed="false">
      <c r="D4875" s="51" t="n">
        <v>50040</v>
      </c>
      <c r="E4875" s="50" t="s">
        <v>1449</v>
      </c>
      <c r="F4875" s="52" t="s">
        <v>10973</v>
      </c>
      <c r="G4875" s="52" t="s">
        <v>3344</v>
      </c>
    </row>
    <row r="4876" customFormat="false" ht="12.75" hidden="false" customHeight="true" outlineLevel="0" collapsed="false">
      <c r="D4876" s="51" t="n">
        <v>50040</v>
      </c>
      <c r="E4876" s="50" t="s">
        <v>1449</v>
      </c>
      <c r="F4876" s="52" t="s">
        <v>10974</v>
      </c>
      <c r="G4876" s="52" t="s">
        <v>3346</v>
      </c>
    </row>
    <row r="4877" customFormat="false" ht="12.75" hidden="false" customHeight="true" outlineLevel="0" collapsed="false">
      <c r="D4877" s="51" t="n">
        <v>50040</v>
      </c>
      <c r="E4877" s="50" t="s">
        <v>1449</v>
      </c>
      <c r="F4877" s="52" t="s">
        <v>10975</v>
      </c>
      <c r="G4877" s="52" t="s">
        <v>3350</v>
      </c>
    </row>
    <row r="4878" customFormat="false" ht="12.75" hidden="false" customHeight="true" outlineLevel="0" collapsed="false">
      <c r="D4878" s="51" t="n">
        <v>50040</v>
      </c>
      <c r="E4878" s="50" t="s">
        <v>1449</v>
      </c>
      <c r="F4878" s="52" t="s">
        <v>10967</v>
      </c>
      <c r="G4878" s="52" t="s">
        <v>5929</v>
      </c>
    </row>
    <row r="4879" customFormat="false" ht="12.75" hidden="false" customHeight="true" outlineLevel="0" collapsed="false">
      <c r="D4879" s="51" t="n">
        <v>50040</v>
      </c>
      <c r="E4879" s="50" t="s">
        <v>1449</v>
      </c>
      <c r="F4879" s="52" t="s">
        <v>10968</v>
      </c>
      <c r="G4879" s="52" t="s">
        <v>1990</v>
      </c>
    </row>
    <row r="4880" customFormat="false" ht="12.75" hidden="false" customHeight="true" outlineLevel="0" collapsed="false">
      <c r="D4880" s="51" t="n">
        <v>50040</v>
      </c>
      <c r="E4880" s="50" t="s">
        <v>1449</v>
      </c>
      <c r="F4880" s="52" t="s">
        <v>10969</v>
      </c>
      <c r="G4880" s="52" t="s">
        <v>5942</v>
      </c>
    </row>
    <row r="4881" customFormat="false" ht="12.75" hidden="false" customHeight="true" outlineLevel="0" collapsed="false">
      <c r="D4881" s="51" t="n">
        <v>50040</v>
      </c>
      <c r="E4881" s="50" t="s">
        <v>1449</v>
      </c>
      <c r="F4881" s="52" t="s">
        <v>10970</v>
      </c>
      <c r="G4881" s="52" t="s">
        <v>5944</v>
      </c>
    </row>
    <row r="4882" customFormat="false" ht="12.75" hidden="false" customHeight="true" outlineLevel="0" collapsed="false">
      <c r="D4882" s="51" t="n">
        <v>50040</v>
      </c>
      <c r="E4882" s="50" t="s">
        <v>1449</v>
      </c>
      <c r="F4882" s="52" t="s">
        <v>10976</v>
      </c>
      <c r="G4882" s="52" t="s">
        <v>5946</v>
      </c>
    </row>
    <row r="4883" customFormat="false" ht="12.75" hidden="false" customHeight="true" outlineLevel="0" collapsed="false">
      <c r="D4883" s="51" t="n">
        <v>50040</v>
      </c>
      <c r="E4883" s="50" t="s">
        <v>1449</v>
      </c>
      <c r="F4883" s="52" t="s">
        <v>10977</v>
      </c>
      <c r="G4883" s="52" t="s">
        <v>5948</v>
      </c>
    </row>
    <row r="4884" customFormat="false" ht="12.75" hidden="false" customHeight="true" outlineLevel="0" collapsed="false">
      <c r="D4884" s="51" t="n">
        <v>50040</v>
      </c>
      <c r="E4884" s="50" t="s">
        <v>1449</v>
      </c>
      <c r="F4884" s="52" t="s">
        <v>10978</v>
      </c>
      <c r="G4884" s="52" t="s">
        <v>2451</v>
      </c>
    </row>
    <row r="4885" customFormat="false" ht="12.75" hidden="false" customHeight="true" outlineLevel="0" collapsed="false">
      <c r="D4885" s="51" t="n">
        <v>50040</v>
      </c>
      <c r="E4885" s="50" t="s">
        <v>1449</v>
      </c>
      <c r="F4885" s="52" t="s">
        <v>10979</v>
      </c>
      <c r="G4885" s="52" t="s">
        <v>5958</v>
      </c>
    </row>
    <row r="4886" customFormat="false" ht="12.75" hidden="false" customHeight="true" outlineLevel="0" collapsed="false">
      <c r="D4886" s="51" t="n">
        <v>50040</v>
      </c>
      <c r="E4886" s="50" t="s">
        <v>1449</v>
      </c>
      <c r="F4886" s="52" t="s">
        <v>10980</v>
      </c>
      <c r="G4886" s="52" t="s">
        <v>5960</v>
      </c>
    </row>
    <row r="4887" customFormat="false" ht="12.75" hidden="false" customHeight="true" outlineLevel="0" collapsed="false">
      <c r="D4887" s="51" t="n">
        <v>50040</v>
      </c>
      <c r="E4887" s="50" t="s">
        <v>1449</v>
      </c>
      <c r="F4887" s="52" t="s">
        <v>10981</v>
      </c>
      <c r="G4887" s="52" t="s">
        <v>5927</v>
      </c>
    </row>
    <row r="4888" customFormat="false" ht="12.75" hidden="false" customHeight="true" outlineLevel="0" collapsed="false">
      <c r="D4888" s="51" t="n">
        <v>50040</v>
      </c>
      <c r="E4888" s="50" t="s">
        <v>1449</v>
      </c>
      <c r="F4888" s="52" t="s">
        <v>10982</v>
      </c>
      <c r="G4888" s="52" t="s">
        <v>5936</v>
      </c>
    </row>
    <row r="4889" customFormat="false" ht="12.75" hidden="false" customHeight="true" outlineLevel="0" collapsed="false">
      <c r="D4889" s="51" t="n">
        <v>50040</v>
      </c>
      <c r="E4889" s="50" t="s">
        <v>1449</v>
      </c>
      <c r="F4889" s="52" t="s">
        <v>10983</v>
      </c>
      <c r="G4889" s="52" t="s">
        <v>5938</v>
      </c>
    </row>
    <row r="4890" customFormat="false" ht="12.75" hidden="false" customHeight="true" outlineLevel="0" collapsed="false">
      <c r="D4890" s="51" t="n">
        <v>50040</v>
      </c>
      <c r="E4890" s="50" t="s">
        <v>1449</v>
      </c>
      <c r="F4890" s="52" t="s">
        <v>10984</v>
      </c>
      <c r="G4890" s="52" t="s">
        <v>5940</v>
      </c>
    </row>
    <row r="4891" customFormat="false" ht="12.75" hidden="false" customHeight="true" outlineLevel="0" collapsed="false">
      <c r="D4891" s="51" t="n">
        <v>50040</v>
      </c>
      <c r="E4891" s="50" t="s">
        <v>1449</v>
      </c>
      <c r="F4891" s="52" t="s">
        <v>10985</v>
      </c>
      <c r="G4891" s="52" t="s">
        <v>5950</v>
      </c>
    </row>
    <row r="4892" customFormat="false" ht="12.75" hidden="false" customHeight="true" outlineLevel="0" collapsed="false">
      <c r="D4892" s="51" t="n">
        <v>50040</v>
      </c>
      <c r="E4892" s="50" t="s">
        <v>1449</v>
      </c>
      <c r="F4892" s="52" t="s">
        <v>10986</v>
      </c>
      <c r="G4892" s="52" t="s">
        <v>5952</v>
      </c>
    </row>
    <row r="4893" customFormat="false" ht="12.75" hidden="false" customHeight="true" outlineLevel="0" collapsed="false">
      <c r="D4893" s="51" t="n">
        <v>50040</v>
      </c>
      <c r="E4893" s="50" t="s">
        <v>1449</v>
      </c>
      <c r="F4893" s="52" t="s">
        <v>10987</v>
      </c>
      <c r="G4893" s="52" t="s">
        <v>5954</v>
      </c>
    </row>
    <row r="4894" customFormat="false" ht="12.75" hidden="false" customHeight="true" outlineLevel="0" collapsed="false">
      <c r="D4894" s="51" t="n">
        <v>50040</v>
      </c>
      <c r="E4894" s="50" t="s">
        <v>1449</v>
      </c>
      <c r="F4894" s="52" t="s">
        <v>10988</v>
      </c>
      <c r="G4894" s="52" t="s">
        <v>4144</v>
      </c>
    </row>
    <row r="4895" customFormat="false" ht="12.75" hidden="false" customHeight="true" outlineLevel="0" collapsed="false">
      <c r="D4895" s="51" t="n">
        <v>50040</v>
      </c>
      <c r="E4895" s="50" t="s">
        <v>1449</v>
      </c>
      <c r="F4895" s="52" t="s">
        <v>10989</v>
      </c>
      <c r="G4895" s="52" t="s">
        <v>5933</v>
      </c>
    </row>
    <row r="4896" customFormat="false" ht="12.75" hidden="false" customHeight="true" outlineLevel="0" collapsed="false">
      <c r="D4896" s="51" t="n">
        <v>50040</v>
      </c>
      <c r="E4896" s="50" t="s">
        <v>1449</v>
      </c>
      <c r="F4896" s="52" t="s">
        <v>10990</v>
      </c>
      <c r="G4896" s="52" t="s">
        <v>10991</v>
      </c>
    </row>
    <row r="4897" customFormat="false" ht="12.75" hidden="false" customHeight="true" outlineLevel="0" collapsed="false">
      <c r="D4897" s="51" t="n">
        <v>50041</v>
      </c>
      <c r="E4897" s="50" t="s">
        <v>1576</v>
      </c>
      <c r="F4897" s="52" t="s">
        <v>10992</v>
      </c>
      <c r="G4897" s="52" t="s">
        <v>4769</v>
      </c>
    </row>
    <row r="4898" customFormat="false" ht="12.75" hidden="false" customHeight="true" outlineLevel="0" collapsed="false">
      <c r="D4898" s="51" t="n">
        <v>50041</v>
      </c>
      <c r="E4898" s="50" t="s">
        <v>1576</v>
      </c>
      <c r="F4898" s="52" t="s">
        <v>10993</v>
      </c>
      <c r="G4898" s="52" t="s">
        <v>4771</v>
      </c>
    </row>
    <row r="4899" customFormat="false" ht="12.75" hidden="false" customHeight="true" outlineLevel="0" collapsed="false">
      <c r="D4899" s="51" t="n">
        <v>50041</v>
      </c>
      <c r="E4899" s="50" t="s">
        <v>1576</v>
      </c>
      <c r="F4899" s="52" t="s">
        <v>10994</v>
      </c>
      <c r="G4899" s="52" t="s">
        <v>4773</v>
      </c>
    </row>
    <row r="4900" customFormat="false" ht="12.75" hidden="false" customHeight="true" outlineLevel="0" collapsed="false">
      <c r="D4900" s="51" t="n">
        <v>50041</v>
      </c>
      <c r="E4900" s="50" t="s">
        <v>1576</v>
      </c>
      <c r="F4900" s="52" t="s">
        <v>10995</v>
      </c>
      <c r="G4900" s="52" t="s">
        <v>4784</v>
      </c>
    </row>
    <row r="4901" customFormat="false" ht="12.75" hidden="false" customHeight="true" outlineLevel="0" collapsed="false">
      <c r="D4901" s="51" t="n">
        <v>50041</v>
      </c>
      <c r="E4901" s="50" t="s">
        <v>1576</v>
      </c>
      <c r="F4901" s="52" t="s">
        <v>10996</v>
      </c>
      <c r="G4901" s="52" t="s">
        <v>4788</v>
      </c>
    </row>
    <row r="4902" customFormat="false" ht="12.75" hidden="false" customHeight="true" outlineLevel="0" collapsed="false">
      <c r="D4902" s="51" t="n">
        <v>50041</v>
      </c>
      <c r="E4902" s="50" t="s">
        <v>1576</v>
      </c>
      <c r="F4902" s="52" t="s">
        <v>10997</v>
      </c>
      <c r="G4902" s="52" t="s">
        <v>4765</v>
      </c>
    </row>
    <row r="4903" customFormat="false" ht="12.75" hidden="false" customHeight="true" outlineLevel="0" collapsed="false">
      <c r="D4903" s="51" t="n">
        <v>50041</v>
      </c>
      <c r="E4903" s="50" t="s">
        <v>1576</v>
      </c>
      <c r="F4903" s="52" t="s">
        <v>10998</v>
      </c>
      <c r="G4903" s="52" t="s">
        <v>4775</v>
      </c>
    </row>
    <row r="4904" customFormat="false" ht="12.75" hidden="false" customHeight="true" outlineLevel="0" collapsed="false">
      <c r="D4904" s="51" t="n">
        <v>50041</v>
      </c>
      <c r="E4904" s="50" t="s">
        <v>1576</v>
      </c>
      <c r="F4904" s="52" t="s">
        <v>10999</v>
      </c>
      <c r="G4904" s="52" t="s">
        <v>4777</v>
      </c>
    </row>
    <row r="4905" customFormat="false" ht="12.75" hidden="false" customHeight="true" outlineLevel="0" collapsed="false">
      <c r="D4905" s="51" t="n">
        <v>50041</v>
      </c>
      <c r="E4905" s="50" t="s">
        <v>1576</v>
      </c>
      <c r="F4905" s="52" t="s">
        <v>11000</v>
      </c>
      <c r="G4905" s="52" t="s">
        <v>4782</v>
      </c>
    </row>
    <row r="4906" customFormat="false" ht="12.75" hidden="false" customHeight="true" outlineLevel="0" collapsed="false">
      <c r="D4906" s="51" t="n">
        <v>50041</v>
      </c>
      <c r="E4906" s="50" t="s">
        <v>1576</v>
      </c>
      <c r="F4906" s="52" t="s">
        <v>11001</v>
      </c>
      <c r="G4906" s="52" t="s">
        <v>4786</v>
      </c>
    </row>
    <row r="4907" customFormat="false" ht="12.75" hidden="false" customHeight="true" outlineLevel="0" collapsed="false">
      <c r="D4907" s="51" t="n">
        <v>50041</v>
      </c>
      <c r="E4907" s="50" t="s">
        <v>1576</v>
      </c>
      <c r="F4907" s="52" t="s">
        <v>11002</v>
      </c>
      <c r="G4907" s="52" t="s">
        <v>4780</v>
      </c>
    </row>
    <row r="4908" customFormat="false" ht="12.75" hidden="false" customHeight="true" outlineLevel="0" collapsed="false">
      <c r="D4908" s="51" t="n">
        <v>50041</v>
      </c>
      <c r="E4908" s="50" t="s">
        <v>1576</v>
      </c>
      <c r="F4908" s="52" t="s">
        <v>11003</v>
      </c>
      <c r="G4908" s="52" t="s">
        <v>2801</v>
      </c>
    </row>
    <row r="4909" customFormat="false" ht="12.75" hidden="false" customHeight="true" outlineLevel="0" collapsed="false">
      <c r="D4909" s="51" t="n">
        <v>50041</v>
      </c>
      <c r="E4909" s="50" t="s">
        <v>1576</v>
      </c>
      <c r="F4909" s="52" t="s">
        <v>10992</v>
      </c>
      <c r="G4909" s="52" t="s">
        <v>6127</v>
      </c>
    </row>
    <row r="4910" customFormat="false" ht="12.75" hidden="false" customHeight="true" outlineLevel="0" collapsed="false">
      <c r="D4910" s="51" t="n">
        <v>50041</v>
      </c>
      <c r="E4910" s="50" t="s">
        <v>1576</v>
      </c>
      <c r="F4910" s="52" t="s">
        <v>10993</v>
      </c>
      <c r="G4910" s="52" t="s">
        <v>6129</v>
      </c>
    </row>
    <row r="4911" customFormat="false" ht="12.75" hidden="false" customHeight="true" outlineLevel="0" collapsed="false">
      <c r="D4911" s="51" t="n">
        <v>50041</v>
      </c>
      <c r="E4911" s="50" t="s">
        <v>1576</v>
      </c>
      <c r="F4911" s="52" t="s">
        <v>10994</v>
      </c>
      <c r="G4911" s="52" t="s">
        <v>6123</v>
      </c>
    </row>
    <row r="4912" customFormat="false" ht="12.75" hidden="false" customHeight="true" outlineLevel="0" collapsed="false">
      <c r="D4912" s="51" t="n">
        <v>50041</v>
      </c>
      <c r="E4912" s="50" t="s">
        <v>1576</v>
      </c>
      <c r="F4912" s="52" t="s">
        <v>10997</v>
      </c>
      <c r="G4912" s="52" t="s">
        <v>6120</v>
      </c>
    </row>
    <row r="4913" customFormat="false" ht="12.75" hidden="false" customHeight="true" outlineLevel="0" collapsed="false">
      <c r="D4913" s="51" t="n">
        <v>50041</v>
      </c>
      <c r="E4913" s="50" t="s">
        <v>1576</v>
      </c>
      <c r="F4913" s="52" t="s">
        <v>10999</v>
      </c>
      <c r="G4913" s="52" t="s">
        <v>6131</v>
      </c>
    </row>
    <row r="4914" customFormat="false" ht="12.75" hidden="false" customHeight="true" outlineLevel="0" collapsed="false">
      <c r="D4914" s="51" t="n">
        <v>50041</v>
      </c>
      <c r="E4914" s="50" t="s">
        <v>1576</v>
      </c>
      <c r="F4914" s="52" t="s">
        <v>11000</v>
      </c>
      <c r="G4914" s="52" t="s">
        <v>4263</v>
      </c>
    </row>
    <row r="4915" customFormat="false" ht="12.75" hidden="false" customHeight="true" outlineLevel="0" collapsed="false">
      <c r="D4915" s="51" t="n">
        <v>50041</v>
      </c>
      <c r="E4915" s="50" t="s">
        <v>1576</v>
      </c>
      <c r="F4915" s="52" t="s">
        <v>11004</v>
      </c>
      <c r="G4915" s="52" t="s">
        <v>6125</v>
      </c>
    </row>
    <row r="4916" customFormat="false" ht="12.75" hidden="false" customHeight="true" outlineLevel="0" collapsed="false">
      <c r="D4916" s="51" t="n">
        <v>50041</v>
      </c>
      <c r="E4916" s="50" t="s">
        <v>1576</v>
      </c>
      <c r="F4916" s="52" t="s">
        <v>11005</v>
      </c>
      <c r="G4916" s="52" t="s">
        <v>11006</v>
      </c>
    </row>
  </sheetData>
  <autoFilter ref="A2:G4917"/>
  <mergeCells count="2">
    <mergeCell ref="A1:B1"/>
    <mergeCell ref="D1:G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6953125" defaultRowHeight="12.75" zeroHeight="false" outlineLevelRow="0" outlineLevelCol="0"/>
  <cols>
    <col collapsed="false" customWidth="true" hidden="false" outlineLevel="0" max="1" min="1" style="0" width="17.13"/>
    <col collapsed="false" customWidth="true" hidden="false" outlineLevel="0" max="2" min="2" style="0" width="14.43"/>
    <col collapsed="false" customWidth="true" hidden="false" outlineLevel="0" max="3" min="3" style="0" width="18.85"/>
    <col collapsed="false" customWidth="true" hidden="false" outlineLevel="0" max="4" min="4" style="0" width="10.99"/>
    <col collapsed="false" customWidth="true" hidden="false" outlineLevel="0" max="5" min="5" style="0" width="7"/>
    <col collapsed="false" customWidth="true" hidden="false" outlineLevel="0" max="6" min="6" style="0" width="6.28"/>
    <col collapsed="false" customWidth="true" hidden="false" outlineLevel="0" max="8" min="8" style="0" width="10.99"/>
  </cols>
  <sheetData>
    <row r="1" customFormat="false" ht="58.5" hidden="false" customHeight="true" outlineLevel="0" collapsed="false">
      <c r="A1" s="119" t="s">
        <v>11633</v>
      </c>
      <c r="B1" s="119" t="s">
        <v>12324</v>
      </c>
      <c r="C1" s="119" t="s">
        <v>12319</v>
      </c>
      <c r="D1" s="121" t="s">
        <v>11510</v>
      </c>
    </row>
    <row r="2" customFormat="false" ht="60" hidden="false" customHeight="true" outlineLevel="0" collapsed="false">
      <c r="A2" s="126" t="s">
        <v>11637</v>
      </c>
      <c r="B2" s="126" t="s">
        <v>12325</v>
      </c>
      <c r="C2" s="126" t="s">
        <v>12326</v>
      </c>
      <c r="D2" s="128"/>
      <c r="G2" s="137" t="s">
        <v>11640</v>
      </c>
      <c r="H2" s="137" t="n">
        <f aca="false">+COUNTA(A:A)+COUNTA(B:B)+COUNTA(C:C)-9</f>
        <v>0</v>
      </c>
    </row>
    <row r="3" customFormat="false" ht="12.75" hidden="false" customHeight="false" outlineLevel="0" collapsed="false">
      <c r="A3" s="133" t="n">
        <v>102700</v>
      </c>
      <c r="B3" s="133" t="n">
        <v>102900</v>
      </c>
      <c r="C3" s="133" t="n">
        <v>103000</v>
      </c>
      <c r="D3" s="134"/>
    </row>
    <row r="4" customFormat="false" ht="12.75" hidden="false" customHeight="false" outlineLevel="0" collapsed="false">
      <c r="A4" s="162"/>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H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72265625" defaultRowHeight="12.75" zeroHeight="false" outlineLevelRow="0" outlineLevelCol="0"/>
  <cols>
    <col collapsed="false" customWidth="true" hidden="false" outlineLevel="0" max="1" min="1" style="0" width="8"/>
    <col collapsed="false" customWidth="true" hidden="false" outlineLevel="0" max="2" min="2" style="0" width="15"/>
    <col collapsed="false" customWidth="true" hidden="false" outlineLevel="0" max="3" min="3" style="0" width="31.43"/>
    <col collapsed="false" customWidth="true" hidden="false" outlineLevel="0" max="4" min="4" style="0" width="11.99"/>
    <col collapsed="false" customWidth="true" hidden="false" outlineLevel="0" max="8" min="5" style="0" width="9"/>
    <col collapsed="false" customWidth="true" hidden="false" outlineLevel="0" max="9" min="9" style="0" width="11.99"/>
    <col collapsed="false" customWidth="true" hidden="false" outlineLevel="0" max="10" min="10" style="0" width="9.13"/>
    <col collapsed="false" customWidth="true" hidden="false" outlineLevel="0" max="15" min="11" style="0" width="9"/>
    <col collapsed="false" customWidth="true" hidden="false" outlineLevel="0" max="16" min="16" style="0" width="10.13"/>
    <col collapsed="false" customWidth="true" hidden="false" outlineLevel="0" max="17" min="17" style="0" width="11.99"/>
    <col collapsed="false" customWidth="true" hidden="false" outlineLevel="0" max="18" min="18" style="0" width="20.14"/>
    <col collapsed="false" customWidth="true" hidden="false" outlineLevel="0" max="25" min="19" style="0" width="9"/>
    <col collapsed="false" customWidth="true" hidden="false" outlineLevel="0" max="27" min="26" style="0" width="18.42"/>
    <col collapsed="false" customWidth="true" hidden="false" outlineLevel="0" max="28" min="28" style="0" width="15"/>
    <col collapsed="false" customWidth="true" hidden="false" outlineLevel="0" max="29" min="29" style="0" width="16.14"/>
    <col collapsed="false" customWidth="true" hidden="false" outlineLevel="0" max="30" min="30" style="156" width="20.86"/>
    <col collapsed="false" customWidth="true" hidden="false" outlineLevel="0" max="31" min="31" style="0" width="15.57"/>
    <col collapsed="false" customWidth="true" hidden="false" outlineLevel="0" max="32" min="32" style="0" width="18.13"/>
    <col collapsed="false" customWidth="true" hidden="false" outlineLevel="0" max="33" min="33" style="0" width="26.13"/>
    <col collapsed="false" customWidth="true" hidden="false" outlineLevel="0" max="37" min="34" style="0" width="9.13"/>
    <col collapsed="false" customWidth="true" hidden="false" outlineLevel="0" max="38" min="38" style="0" width="15.87"/>
    <col collapsed="false" customWidth="true" hidden="false" outlineLevel="0" max="39" min="39" style="0" width="12.86"/>
    <col collapsed="false" customWidth="true" hidden="false" outlineLevel="0" max="41" min="40" style="0" width="9.13"/>
    <col collapsed="false" customWidth="true" hidden="false" outlineLevel="0" max="42" min="42" style="0" width="13.7"/>
    <col collapsed="false" customWidth="true" hidden="false" outlineLevel="0" max="43" min="43" style="0" width="15.71"/>
    <col collapsed="false" customWidth="true" hidden="false" outlineLevel="0" max="44" min="44" style="0" width="9.13"/>
    <col collapsed="false" customWidth="false" hidden="false" outlineLevel="0" max="52" min="45" style="118" width="10.71"/>
    <col collapsed="false" customWidth="true" hidden="false" outlineLevel="0" max="56" min="53" style="118" width="18.58"/>
    <col collapsed="false" customWidth="true" hidden="false" outlineLevel="0" max="58" min="58" style="118" width="12.14"/>
    <col collapsed="false" customWidth="true" hidden="false" outlineLevel="0" max="59" min="59" style="118" width="59.57"/>
    <col collapsed="false" customWidth="true" hidden="false" outlineLevel="0" max="60" min="60" style="118" width="28.3"/>
    <col collapsed="false" customWidth="false" hidden="false" outlineLevel="0" max="1024" min="61" style="118" width="10.71"/>
  </cols>
  <sheetData>
    <row r="1" s="130" customFormat="true" ht="101.25" hidden="false" customHeight="false" outlineLevel="0" collapsed="false">
      <c r="A1" s="119" t="s">
        <v>11456</v>
      </c>
      <c r="B1" s="119" t="s">
        <v>11457</v>
      </c>
      <c r="C1" s="119" t="s">
        <v>12327</v>
      </c>
      <c r="D1" s="119" t="s">
        <v>12089</v>
      </c>
      <c r="E1" s="220" t="s">
        <v>12328</v>
      </c>
      <c r="F1" s="220" t="s">
        <v>12260</v>
      </c>
      <c r="G1" s="120" t="s">
        <v>12329</v>
      </c>
      <c r="H1" s="120" t="s">
        <v>12330</v>
      </c>
      <c r="I1" s="220" t="s">
        <v>12092</v>
      </c>
      <c r="J1" s="120" t="s">
        <v>12331</v>
      </c>
      <c r="K1" s="119" t="s">
        <v>12332</v>
      </c>
      <c r="L1" s="119" t="s">
        <v>12333</v>
      </c>
      <c r="M1" s="119" t="s">
        <v>12334</v>
      </c>
      <c r="N1" s="119" t="s">
        <v>12335</v>
      </c>
      <c r="O1" s="119" t="s">
        <v>12336</v>
      </c>
      <c r="P1" s="119" t="s">
        <v>11492</v>
      </c>
      <c r="Q1" s="220" t="s">
        <v>12337</v>
      </c>
      <c r="R1" s="220" t="s">
        <v>12103</v>
      </c>
      <c r="S1" s="119" t="s">
        <v>11491</v>
      </c>
      <c r="T1" s="119" t="s">
        <v>11499</v>
      </c>
      <c r="U1" s="119" t="s">
        <v>12106</v>
      </c>
      <c r="V1" s="120" t="s">
        <v>12338</v>
      </c>
      <c r="W1" s="220" t="s">
        <v>12339</v>
      </c>
      <c r="X1" s="120" t="s">
        <v>12340</v>
      </c>
      <c r="Y1" s="120" t="s">
        <v>12341</v>
      </c>
      <c r="Z1" s="119" t="s">
        <v>11509</v>
      </c>
      <c r="AA1" s="121" t="s">
        <v>11510</v>
      </c>
      <c r="AB1" s="135"/>
      <c r="AD1" s="135"/>
      <c r="AE1" s="122"/>
      <c r="AF1" s="122" t="s">
        <v>11511</v>
      </c>
      <c r="AG1" s="122" t="n">
        <f aca="false">+COUNTA(B:B)-3</f>
        <v>0</v>
      </c>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G1" s="125" t="s">
        <v>11512</v>
      </c>
      <c r="BH1" s="125" t="str">
        <f aca="false">IF(SUM(AB:AB)=SUM(AC:AC),"OK","Errore: ripetizione codice origine")</f>
        <v>OK</v>
      </c>
    </row>
    <row r="2" s="158" customFormat="true" ht="87.75" hidden="false" customHeight="true" outlineLevel="0" collapsed="false">
      <c r="A2" s="126" t="s">
        <v>12342</v>
      </c>
      <c r="B2" s="126" t="s">
        <v>11514</v>
      </c>
      <c r="C2" s="126" t="s">
        <v>11515</v>
      </c>
      <c r="D2" s="126" t="s">
        <v>12115</v>
      </c>
      <c r="E2" s="221" t="s">
        <v>563</v>
      </c>
      <c r="F2" s="221" t="s">
        <v>82</v>
      </c>
      <c r="G2" s="127" t="s">
        <v>12343</v>
      </c>
      <c r="H2" s="127" t="s">
        <v>12344</v>
      </c>
      <c r="I2" s="221" t="s">
        <v>156</v>
      </c>
      <c r="J2" s="127" t="s">
        <v>12345</v>
      </c>
      <c r="K2" s="126" t="s">
        <v>12346</v>
      </c>
      <c r="L2" s="126" t="s">
        <v>12347</v>
      </c>
      <c r="M2" s="126" t="s">
        <v>12348</v>
      </c>
      <c r="N2" s="126" t="s">
        <v>12349</v>
      </c>
      <c r="O2" s="126" t="s">
        <v>12350</v>
      </c>
      <c r="P2" s="126" t="s">
        <v>11549</v>
      </c>
      <c r="Q2" s="221" t="s">
        <v>126</v>
      </c>
      <c r="R2" s="221" t="s">
        <v>82</v>
      </c>
      <c r="S2" s="126" t="s">
        <v>11548</v>
      </c>
      <c r="T2" s="126" t="s">
        <v>11556</v>
      </c>
      <c r="U2" s="126" t="s">
        <v>12131</v>
      </c>
      <c r="V2" s="127" t="s">
        <v>12351</v>
      </c>
      <c r="W2" s="221" t="s">
        <v>220</v>
      </c>
      <c r="X2" s="127" t="s">
        <v>12352</v>
      </c>
      <c r="Y2" s="127" t="s">
        <v>12353</v>
      </c>
      <c r="Z2" s="126" t="s">
        <v>11566</v>
      </c>
      <c r="AA2" s="128"/>
      <c r="AB2" s="135"/>
      <c r="AC2" s="129"/>
      <c r="AD2" s="135"/>
      <c r="AE2" s="122"/>
      <c r="AF2" s="122" t="s">
        <v>11567</v>
      </c>
      <c r="AG2" s="122" t="n">
        <f aca="false">+COUNTA([2]Fognature!B$1:B$1048576)-3</f>
        <v>1</v>
      </c>
      <c r="AH2" s="122"/>
      <c r="AI2" s="122"/>
      <c r="AJ2" s="122"/>
      <c r="AK2" s="122"/>
      <c r="AL2" s="122"/>
      <c r="AM2" s="122"/>
      <c r="AN2" s="122"/>
      <c r="AO2" s="122"/>
      <c r="AP2" s="122"/>
      <c r="AQ2" s="122"/>
      <c r="AR2" s="122"/>
      <c r="AS2" s="122"/>
      <c r="AT2" s="122"/>
      <c r="AU2" s="122"/>
      <c r="AV2" s="122"/>
      <c r="AW2" s="122"/>
      <c r="AX2" s="122"/>
      <c r="AY2" s="122"/>
      <c r="AZ2" s="122"/>
      <c r="BA2" s="122"/>
      <c r="BB2" s="122"/>
      <c r="BC2" s="122"/>
      <c r="BD2" s="122"/>
      <c r="BF2" s="130"/>
      <c r="BG2" s="160" t="s">
        <v>12354</v>
      </c>
      <c r="BH2" s="160" t="str">
        <f aca="false">+IF(SUM(AD:AD)=0,"OK","Dati non completi nel foglio Fognature comuni serviti")</f>
        <v>Dati non completi nel foglio Fognature comuni serviti</v>
      </c>
    </row>
    <row r="3" s="130" customFormat="true" ht="51.75" hidden="false" customHeight="true" outlineLevel="0" collapsed="false">
      <c r="A3" s="133" t="s">
        <v>12355</v>
      </c>
      <c r="B3" s="133" t="s">
        <v>12356</v>
      </c>
      <c r="C3" s="133" t="s">
        <v>12357</v>
      </c>
      <c r="D3" s="133" t="s">
        <v>12358</v>
      </c>
      <c r="E3" s="133" t="s">
        <v>12359</v>
      </c>
      <c r="F3" s="133" t="s">
        <v>12360</v>
      </c>
      <c r="G3" s="133" t="n">
        <v>117000</v>
      </c>
      <c r="H3" s="133" t="n">
        <v>117100</v>
      </c>
      <c r="I3" s="133" t="s">
        <v>12361</v>
      </c>
      <c r="J3" s="133" t="n">
        <v>117200</v>
      </c>
      <c r="K3" s="133" t="s">
        <v>12362</v>
      </c>
      <c r="L3" s="133" t="s">
        <v>12363</v>
      </c>
      <c r="M3" s="133" t="s">
        <v>12364</v>
      </c>
      <c r="N3" s="133" t="s">
        <v>12365</v>
      </c>
      <c r="O3" s="133" t="s">
        <v>12366</v>
      </c>
      <c r="P3" s="133" t="s">
        <v>12367</v>
      </c>
      <c r="Q3" s="133" t="s">
        <v>12368</v>
      </c>
      <c r="R3" s="133" t="s">
        <v>12369</v>
      </c>
      <c r="S3" s="133" t="s">
        <v>12370</v>
      </c>
      <c r="T3" s="133" t="s">
        <v>12371</v>
      </c>
      <c r="U3" s="133" t="s">
        <v>12372</v>
      </c>
      <c r="V3" s="133" t="s">
        <v>12373</v>
      </c>
      <c r="W3" s="133" t="s">
        <v>12374</v>
      </c>
      <c r="X3" s="133" t="n">
        <v>119100</v>
      </c>
      <c r="Y3" s="133" t="n">
        <v>119200</v>
      </c>
      <c r="Z3" s="133" t="s">
        <v>12375</v>
      </c>
      <c r="AA3" s="134"/>
      <c r="AB3" s="135" t="s">
        <v>11620</v>
      </c>
      <c r="AC3" s="136" t="s">
        <v>11621</v>
      </c>
      <c r="AD3" s="135" t="s">
        <v>12376</v>
      </c>
      <c r="AE3" s="122" t="s">
        <v>11625</v>
      </c>
      <c r="AF3" s="122" t="str">
        <f aca="false">+A1</f>
        <v>codice opera [idt]</v>
      </c>
      <c r="AG3" s="122" t="str">
        <f aca="false">+B1</f>
        <v>codice origine [testo]</v>
      </c>
      <c r="AH3" s="122" t="str">
        <f aca="false">+C1</f>
        <v>descrizione rete fognatura [testo]</v>
      </c>
      <c r="AI3" s="122" t="str">
        <f aca="false">+D1</f>
        <v>lunghezza totale [km]</v>
      </c>
      <c r="AJ3" s="122" t="str">
        <f aca="false">+E1</f>
        <v>lunghezza totale allacci [km]</v>
      </c>
      <c r="AK3" s="122" t="str">
        <f aca="false">+F1</f>
        <v>numero di riparazioni sugli allacci [nr]</v>
      </c>
      <c r="AL3" s="188" t="str">
        <f aca="false">+G1</f>
        <v>lunghezza rete mista soggetta a ispezione [km]</v>
      </c>
      <c r="AM3" s="188" t="str">
        <f aca="false">+H1</f>
        <v>lunghezza rete nera soggetta a ispezione [km]</v>
      </c>
      <c r="AN3" s="122" t="str">
        <f aca="false">+I1</f>
        <v>volume fatturato [mc/anno]</v>
      </c>
      <c r="AO3" s="188" t="str">
        <f aca="false">+J1</f>
        <v>utenze totali [nr]</v>
      </c>
      <c r="AP3" s="226" t="str">
        <f aca="false">+K1</f>
        <v>utenze industriali [nr]</v>
      </c>
      <c r="AQ3" s="226" t="str">
        <f aca="false">+L1</f>
        <v>volume utenze industriali [mc/anno]</v>
      </c>
      <c r="AR3" s="122" t="str">
        <f aca="false">+M1</f>
        <v>numero scaricatori piena [nr]</v>
      </c>
      <c r="AS3" s="122" t="str">
        <f aca="false">+N1</f>
        <v>episodi allagamento [nr]</v>
      </c>
      <c r="AT3" s="122" t="str">
        <f aca="false">+O1</f>
        <v>lunghezza conn.depuratore [km]</v>
      </c>
      <c r="AU3" s="122" t="str">
        <f aca="false">+P1</f>
        <v>misura portata [sn]</v>
      </c>
      <c r="AV3" s="122" t="str">
        <f aca="false">+Q1</f>
        <v>scarico superficiale [sn]</v>
      </c>
      <c r="AW3" s="122" t="str">
        <f aca="false">+R1</f>
        <v>numero di riparazioni sulle condotte [nr]</v>
      </c>
      <c r="AX3" s="122" t="str">
        <f aca="false">+S1</f>
        <v>tipo telecontrollo [idn]</v>
      </c>
      <c r="AY3" s="122" t="str">
        <f aca="false">+T1</f>
        <v>opera stato [idn]</v>
      </c>
      <c r="AZ3" s="122" t="str">
        <f aca="false">+U1</f>
        <v>ind.conf. lunghezza totale [idt]</v>
      </c>
      <c r="BA3" s="226" t="str">
        <f aca="false">+V1</f>
        <v>ind.conf. volume utenze industriali [idt]</v>
      </c>
      <c r="BB3" s="122" t="str">
        <f aca="false">+W1</f>
        <v>ind.conf. lunghezza totale allacci [idt]</v>
      </c>
      <c r="BC3" s="188" t="str">
        <f aca="false">+X1</f>
        <v>ind.conf. lunghezza rete mista soggetta a ispezione [idt]</v>
      </c>
      <c r="BD3" s="188" t="str">
        <f aca="false">+Y1</f>
        <v>ind.conf. lunghezza rete nera soggetta a ispezione [idt]</v>
      </c>
      <c r="BE3" s="137" t="s">
        <v>11626</v>
      </c>
      <c r="BF3" s="158"/>
      <c r="BG3" s="160" t="s">
        <v>11630</v>
      </c>
      <c r="BH3" s="212" t="e">
        <f aca="false">+IF(MIN(AF8:BD8)=0%,"OK","Grado di compilazione inferiore a quello del DBI A-1")</f>
        <v>#DIV/0!</v>
      </c>
    </row>
    <row r="4" customFormat="false" ht="15" hidden="false" customHeight="false" outlineLevel="0" collapsed="false">
      <c r="A4" s="118"/>
      <c r="B4" s="162"/>
      <c r="C4" s="162"/>
      <c r="D4" s="162"/>
      <c r="E4" s="162"/>
      <c r="F4" s="162"/>
      <c r="G4" s="162"/>
      <c r="H4" s="162"/>
      <c r="I4" s="162"/>
      <c r="J4" s="162"/>
      <c r="K4" s="162"/>
      <c r="L4" s="162"/>
      <c r="M4" s="162"/>
      <c r="N4" s="162"/>
      <c r="O4" s="162"/>
      <c r="P4" s="189"/>
      <c r="Q4" s="155"/>
      <c r="R4" s="155"/>
      <c r="S4" s="155"/>
      <c r="T4" s="155"/>
      <c r="U4" s="155"/>
      <c r="V4" s="155"/>
      <c r="AB4" s="142" t="n">
        <f aca="false">+IF(B4&gt;0,1,0)</f>
        <v>0</v>
      </c>
      <c r="AC4" s="135" t="n">
        <f aca="false">COUNTIF(B:B,B4)</f>
        <v>0</v>
      </c>
      <c r="AD4" s="147" t="n">
        <f aca="false">+IF(T4&gt;=3,0,IF(COUNTIF(Fognat_com_serv!A:A,B4)&gt;0,0,1))</f>
        <v>1</v>
      </c>
      <c r="AE4" s="144"/>
      <c r="AF4" s="144" t="n">
        <f aca="false">+COUNTA(A:A)-3</f>
        <v>0</v>
      </c>
      <c r="AG4" s="144" t="n">
        <f aca="false">+COUNTA(B:B)-3</f>
        <v>0</v>
      </c>
      <c r="AH4" s="144" t="n">
        <f aca="false">+COUNTA(C:C)-3</f>
        <v>0</v>
      </c>
      <c r="AI4" s="144" t="n">
        <f aca="false">+COUNTA(D:D)-3</f>
        <v>0</v>
      </c>
      <c r="AJ4" s="144" t="n">
        <f aca="false">+COUNTA(E:E)-3</f>
        <v>0</v>
      </c>
      <c r="AK4" s="144" t="n">
        <f aca="false">+COUNTA(F:F)-3</f>
        <v>0</v>
      </c>
      <c r="AL4" s="144" t="n">
        <f aca="false">+COUNTA(G:G)-3</f>
        <v>0</v>
      </c>
      <c r="AM4" s="144" t="n">
        <f aca="false">+COUNTA(H:H)-3</f>
        <v>0</v>
      </c>
      <c r="AN4" s="144" t="n">
        <f aca="false">+COUNTA(I:I)-3</f>
        <v>0</v>
      </c>
      <c r="AO4" s="144" t="n">
        <f aca="false">+COUNTA(J:J)-3</f>
        <v>0</v>
      </c>
      <c r="AP4" s="144" t="n">
        <f aca="false">+COUNTA(K:K)-3</f>
        <v>0</v>
      </c>
      <c r="AQ4" s="144" t="n">
        <f aca="false">+COUNTA(L:L)-3</f>
        <v>0</v>
      </c>
      <c r="AR4" s="144" t="n">
        <f aca="false">+COUNTA(M:M)-3</f>
        <v>0</v>
      </c>
      <c r="AS4" s="144" t="n">
        <f aca="false">+COUNTA(N:N)-3</f>
        <v>0</v>
      </c>
      <c r="AT4" s="144" t="n">
        <f aca="false">+COUNTA(O:O)-3</f>
        <v>0</v>
      </c>
      <c r="AU4" s="144" t="n">
        <f aca="false">+COUNTA(P:P)-3</f>
        <v>0</v>
      </c>
      <c r="AV4" s="144" t="n">
        <f aca="false">+COUNTA(Q:Q)-3</f>
        <v>0</v>
      </c>
      <c r="AW4" s="144" t="n">
        <f aca="false">+COUNTA(R:R)-3</f>
        <v>0</v>
      </c>
      <c r="AX4" s="144" t="n">
        <f aca="false">+COUNTA(S:S)-3</f>
        <v>0</v>
      </c>
      <c r="AY4" s="144" t="n">
        <f aca="false">+COUNTA(T:T)-3</f>
        <v>0</v>
      </c>
      <c r="AZ4" s="144" t="n">
        <f aca="false">+COUNTA(U:U)-3</f>
        <v>0</v>
      </c>
      <c r="BA4" s="144" t="n">
        <f aca="false">+COUNTA(V:V)-3</f>
        <v>0</v>
      </c>
      <c r="BB4" s="144" t="n">
        <f aca="false">+COUNTA(W:W)-3</f>
        <v>0</v>
      </c>
      <c r="BC4" s="144" t="n">
        <f aca="false">+COUNTA(X:X)-3</f>
        <v>0</v>
      </c>
      <c r="BD4" s="144" t="n">
        <f aca="false">+COUNTA(Y:Y)-3</f>
        <v>0</v>
      </c>
      <c r="BE4" s="145" t="n">
        <f aca="false">SUM(AF4:BD4)</f>
        <v>0</v>
      </c>
    </row>
    <row r="5" s="118" customFormat="true" ht="15" hidden="false" customHeight="false" outlineLevel="0" collapsed="false">
      <c r="R5" s="0"/>
      <c r="S5" s="0"/>
      <c r="T5" s="0"/>
      <c r="U5" s="0"/>
      <c r="V5" s="0"/>
      <c r="W5" s="0"/>
      <c r="X5" s="0"/>
      <c r="Y5" s="0"/>
      <c r="Z5" s="0"/>
      <c r="AA5" s="0"/>
      <c r="AB5" s="142"/>
      <c r="AC5" s="142"/>
      <c r="AD5" s="147"/>
      <c r="AE5" s="148" t="s">
        <v>11629</v>
      </c>
      <c r="AF5" s="149" t="e">
        <f aca="false">+AF4/$AG$1</f>
        <v>#DIV/0!</v>
      </c>
      <c r="AG5" s="149" t="e">
        <f aca="false">+AG4/$AG$1</f>
        <v>#DIV/0!</v>
      </c>
      <c r="AH5" s="149" t="e">
        <f aca="false">+AH4/$AG$1</f>
        <v>#DIV/0!</v>
      </c>
      <c r="AI5" s="149" t="e">
        <f aca="false">+AI4/$AG$1</f>
        <v>#DIV/0!</v>
      </c>
      <c r="AJ5" s="149" t="e">
        <f aca="false">+AJ4/$AG$1</f>
        <v>#DIV/0!</v>
      </c>
      <c r="AK5" s="149" t="e">
        <f aca="false">+AK4/$AG$1</f>
        <v>#DIV/0!</v>
      </c>
      <c r="AL5" s="149" t="e">
        <f aca="false">+AL4/$AG$1</f>
        <v>#DIV/0!</v>
      </c>
      <c r="AM5" s="149" t="e">
        <f aca="false">+AM4/$AG$1</f>
        <v>#DIV/0!</v>
      </c>
      <c r="AN5" s="149" t="e">
        <f aca="false">+AN4/$AG$1</f>
        <v>#DIV/0!</v>
      </c>
      <c r="AO5" s="149" t="e">
        <f aca="false">+AO4/$AG$1</f>
        <v>#DIV/0!</v>
      </c>
      <c r="AP5" s="149" t="e">
        <f aca="false">+AP4/$AG$1</f>
        <v>#DIV/0!</v>
      </c>
      <c r="AQ5" s="149" t="e">
        <f aca="false">+AQ4/$AG$1</f>
        <v>#DIV/0!</v>
      </c>
      <c r="AR5" s="149" t="e">
        <f aca="false">+AR4/$AG$1</f>
        <v>#DIV/0!</v>
      </c>
      <c r="AS5" s="149" t="e">
        <f aca="false">+AS4/$AG$1</f>
        <v>#DIV/0!</v>
      </c>
      <c r="AT5" s="149" t="e">
        <f aca="false">+AT4/$AG$1</f>
        <v>#DIV/0!</v>
      </c>
      <c r="AU5" s="149" t="e">
        <f aca="false">+AU4/$AG$1</f>
        <v>#DIV/0!</v>
      </c>
      <c r="AV5" s="149" t="e">
        <f aca="false">+AV4/$AG$1</f>
        <v>#DIV/0!</v>
      </c>
      <c r="AW5" s="149" t="e">
        <f aca="false">+AW4/$AG$1</f>
        <v>#DIV/0!</v>
      </c>
      <c r="AX5" s="149" t="e">
        <f aca="false">+AX4/$AG$1</f>
        <v>#DIV/0!</v>
      </c>
      <c r="AY5" s="149" t="e">
        <f aca="false">+AY4/$AG$1</f>
        <v>#DIV/0!</v>
      </c>
      <c r="AZ5" s="149" t="e">
        <f aca="false">+AZ4/$AG$1</f>
        <v>#DIV/0!</v>
      </c>
      <c r="BA5" s="149" t="e">
        <f aca="false">+BA4/$AG$1</f>
        <v>#DIV/0!</v>
      </c>
      <c r="BB5" s="149" t="e">
        <f aca="false">+BB4/$AG$1</f>
        <v>#DIV/0!</v>
      </c>
      <c r="BC5" s="149" t="e">
        <f aca="false">+BC4/$AG$1</f>
        <v>#DIV/0!</v>
      </c>
      <c r="BD5" s="149" t="e">
        <f aca="false">+BD4/$AG$1</f>
        <v>#DIV/0!</v>
      </c>
      <c r="BE5" s="145"/>
      <c r="BF5" s="218"/>
      <c r="BG5" s="218"/>
      <c r="BH5" s="218"/>
    </row>
    <row r="6" s="118" customFormat="true" ht="15" hidden="false" customHeight="false" outlineLevel="0" collapsed="false">
      <c r="R6" s="0"/>
      <c r="S6" s="0"/>
      <c r="T6" s="0"/>
      <c r="U6" s="0"/>
      <c r="V6" s="0"/>
      <c r="W6" s="0"/>
      <c r="X6" s="0"/>
      <c r="Y6" s="0"/>
      <c r="Z6" s="0"/>
      <c r="AA6" s="0"/>
      <c r="AB6" s="142"/>
      <c r="AC6" s="142"/>
      <c r="AD6" s="147"/>
      <c r="AE6" s="148"/>
      <c r="AF6" s="144" t="n">
        <f aca="false">+COUNTA([2]Fognature!A$1:A$1048576)-3</f>
        <v>0</v>
      </c>
      <c r="AG6" s="144" t="n">
        <f aca="false">+COUNTA([2]Fognature!B$1:B$1048576)-3</f>
        <v>1</v>
      </c>
      <c r="AH6" s="144" t="n">
        <f aca="false">+COUNTA([2]Fognature!C$1:C$1048576)-3</f>
        <v>1</v>
      </c>
      <c r="AI6" s="144" t="n">
        <f aca="false">+COUNTA([2]Fognature!D$1:D$1048576)-3</f>
        <v>0</v>
      </c>
      <c r="AJ6" s="144" t="n">
        <f aca="false">+COUNTA([2]Fognature!E$1:E$1048576)-3</f>
        <v>0</v>
      </c>
      <c r="AK6" s="144" t="n">
        <f aca="false">+COUNTA([2]Fognature!F$1:F$1048576)-3</f>
        <v>0</v>
      </c>
      <c r="AL6" s="144" t="n">
        <f aca="false">+COUNTA([2]Fognature!G$1:G$1048576)-3</f>
        <v>0</v>
      </c>
      <c r="AM6" s="144" t="n">
        <f aca="false">+COUNTA([2]Fognature!H$1:H$1048576)-3</f>
        <v>0</v>
      </c>
      <c r="AN6" s="144" t="n">
        <f aca="false">+COUNTA([2]Fognature!I$1:I$1048576)-3</f>
        <v>0</v>
      </c>
      <c r="AO6" s="144" t="n">
        <f aca="false">+COUNTA([2]Fognature!J$1:J$1048576)-3</f>
        <v>0</v>
      </c>
      <c r="AP6" s="144" t="n">
        <f aca="false">+COUNTA([2]Fognature!K$1:K$1048576)-3</f>
        <v>0</v>
      </c>
      <c r="AQ6" s="144" t="n">
        <f aca="false">+COUNTA([2]Fognature!L$1:L$1048576)-3</f>
        <v>0</v>
      </c>
      <c r="AR6" s="144" t="n">
        <f aca="false">+COUNTA([2]Fognature!M$1:M$1048576)-3</f>
        <v>0</v>
      </c>
      <c r="AS6" s="144" t="n">
        <f aca="false">+COUNTA([2]Fognature!N$1:N$1048576)-3</f>
        <v>0</v>
      </c>
      <c r="AT6" s="144" t="n">
        <f aca="false">+COUNTA([2]Fognature!O$1:O$1048576)-3</f>
        <v>0</v>
      </c>
      <c r="AU6" s="144" t="n">
        <f aca="false">+COUNTA([2]Fognature!P$1:P$1048576)-3</f>
        <v>0</v>
      </c>
      <c r="AV6" s="144" t="n">
        <f aca="false">+COUNTA([2]Fognature!Q$1:Q$1048576)-3</f>
        <v>0</v>
      </c>
      <c r="AW6" s="144" t="n">
        <f aca="false">+COUNTA([2]Fognature!R$1:R$1048576)-3</f>
        <v>0</v>
      </c>
      <c r="AX6" s="144" t="n">
        <f aca="false">+COUNTA([2]Fognature!S$1:S$1048576)-3</f>
        <v>0</v>
      </c>
      <c r="AY6" s="144" t="n">
        <f aca="false">+COUNTA([2]Fognature!T$1:T$1048576)-3</f>
        <v>1</v>
      </c>
      <c r="AZ6" s="144" t="n">
        <f aca="false">+COUNTA([2]Fognature!U$1:U$1048576)-3</f>
        <v>0</v>
      </c>
      <c r="BA6" s="144" t="n">
        <f aca="false">+COUNTA([2]Fognature!V$1:V$1048576)-3</f>
        <v>0</v>
      </c>
      <c r="BB6" s="144" t="n">
        <f aca="false">+COUNTA([2]Fognature!W$1:W$1048576)-3</f>
        <v>0</v>
      </c>
      <c r="BC6" s="144" t="n">
        <f aca="false">+COUNTA([2]Fognature!X$1:X$1048576)-3</f>
        <v>0</v>
      </c>
      <c r="BD6" s="144" t="n">
        <f aca="false">+COUNTA([2]Fognature!Y$1:Y$1048576)-3</f>
        <v>0</v>
      </c>
      <c r="BE6" s="145" t="n">
        <f aca="false">SUM(AF6:BD6)</f>
        <v>3</v>
      </c>
      <c r="BF6" s="155"/>
      <c r="BG6" s="155"/>
      <c r="BH6" s="155"/>
    </row>
    <row r="7" s="118" customFormat="true" ht="15" hidden="false" customHeight="false" outlineLevel="0" collapsed="false">
      <c r="R7" s="0"/>
      <c r="S7" s="0"/>
      <c r="T7" s="0"/>
      <c r="U7" s="0"/>
      <c r="V7" s="0"/>
      <c r="W7" s="0"/>
      <c r="X7" s="0"/>
      <c r="Y7" s="0"/>
      <c r="Z7" s="0"/>
      <c r="AA7" s="0"/>
      <c r="AB7" s="142"/>
      <c r="AC7" s="142"/>
      <c r="AD7" s="147"/>
      <c r="AE7" s="148" t="s">
        <v>11631</v>
      </c>
      <c r="AF7" s="149" t="n">
        <f aca="false">+AF6/$AG$2</f>
        <v>0</v>
      </c>
      <c r="AG7" s="149" t="n">
        <f aca="false">+AG6/$AG$2</f>
        <v>1</v>
      </c>
      <c r="AH7" s="149" t="n">
        <f aca="false">+AH6/$AG$2</f>
        <v>1</v>
      </c>
      <c r="AI7" s="149" t="n">
        <f aca="false">+AI6/$AG$2</f>
        <v>0</v>
      </c>
      <c r="AJ7" s="149" t="n">
        <f aca="false">+AJ6/$AG$2</f>
        <v>0</v>
      </c>
      <c r="AK7" s="149" t="n">
        <f aca="false">+AK6/$AG$2</f>
        <v>0</v>
      </c>
      <c r="AL7" s="149" t="n">
        <f aca="false">+AL6/$AG$2</f>
        <v>0</v>
      </c>
      <c r="AM7" s="149" t="n">
        <f aca="false">+AM6/$AG$2</f>
        <v>0</v>
      </c>
      <c r="AN7" s="149" t="n">
        <f aca="false">+AN6/$AG$2</f>
        <v>0</v>
      </c>
      <c r="AO7" s="149" t="n">
        <f aca="false">+AO6/$AG$2</f>
        <v>0</v>
      </c>
      <c r="AP7" s="149" t="n">
        <f aca="false">+AP6/$AG$2</f>
        <v>0</v>
      </c>
      <c r="AQ7" s="149" t="n">
        <f aca="false">+AQ6/$AG$2</f>
        <v>0</v>
      </c>
      <c r="AR7" s="149" t="n">
        <f aca="false">+AR6/$AG$2</f>
        <v>0</v>
      </c>
      <c r="AS7" s="149" t="n">
        <f aca="false">+AS6/$AG$2</f>
        <v>0</v>
      </c>
      <c r="AT7" s="149" t="n">
        <f aca="false">+AT6/$AG$2</f>
        <v>0</v>
      </c>
      <c r="AU7" s="149" t="n">
        <f aca="false">+AU6/$AG$2</f>
        <v>0</v>
      </c>
      <c r="AV7" s="149" t="n">
        <f aca="false">+AV6/$AG$2</f>
        <v>0</v>
      </c>
      <c r="AW7" s="149" t="n">
        <f aca="false">+AW6/$AG$2</f>
        <v>0</v>
      </c>
      <c r="AX7" s="149" t="n">
        <f aca="false">+AX6/$AG$2</f>
        <v>0</v>
      </c>
      <c r="AY7" s="149" t="n">
        <f aca="false">+AY6/$AG$2</f>
        <v>1</v>
      </c>
      <c r="AZ7" s="149" t="n">
        <f aca="false">+AZ6/$AG$2</f>
        <v>0</v>
      </c>
      <c r="BA7" s="149" t="n">
        <f aca="false">+BA6/$AG$2</f>
        <v>0</v>
      </c>
      <c r="BB7" s="149" t="n">
        <f aca="false">+BB6/$AG$2</f>
        <v>0</v>
      </c>
      <c r="BC7" s="149" t="n">
        <f aca="false">+BC6/$AG$2</f>
        <v>0</v>
      </c>
      <c r="BD7" s="149" t="n">
        <f aca="false">+BD6/$AG$2</f>
        <v>0</v>
      </c>
      <c r="BE7" s="145"/>
      <c r="BF7" s="218"/>
      <c r="BG7" s="218"/>
      <c r="BH7" s="218"/>
    </row>
    <row r="8" s="118" customFormat="true" ht="15" hidden="false" customHeight="false" outlineLevel="0" collapsed="false">
      <c r="R8" s="0"/>
      <c r="S8" s="0"/>
      <c r="T8" s="0"/>
      <c r="U8" s="0"/>
      <c r="V8" s="0"/>
      <c r="W8" s="0"/>
      <c r="X8" s="0"/>
      <c r="Y8" s="0"/>
      <c r="Z8" s="0"/>
      <c r="AA8" s="0"/>
      <c r="AB8" s="142"/>
      <c r="AC8" s="142"/>
      <c r="AD8" s="147"/>
      <c r="AE8" s="148" t="s">
        <v>11632</v>
      </c>
      <c r="AF8" s="151" t="e">
        <f aca="false">+AF5-AF7</f>
        <v>#DIV/0!</v>
      </c>
      <c r="AG8" s="151" t="e">
        <f aca="false">+AG5-AG7</f>
        <v>#DIV/0!</v>
      </c>
      <c r="AH8" s="151" t="e">
        <f aca="false">+AH5-AH7</f>
        <v>#DIV/0!</v>
      </c>
      <c r="AI8" s="151" t="e">
        <f aca="false">+AI5-AI7</f>
        <v>#DIV/0!</v>
      </c>
      <c r="AJ8" s="151" t="e">
        <f aca="false">+AJ5-AJ7</f>
        <v>#DIV/0!</v>
      </c>
      <c r="AK8" s="151" t="e">
        <f aca="false">+AK5-AK7</f>
        <v>#DIV/0!</v>
      </c>
      <c r="AL8" s="151" t="e">
        <f aca="false">+AL5-AL7</f>
        <v>#DIV/0!</v>
      </c>
      <c r="AM8" s="151" t="e">
        <f aca="false">+AM5-AM7</f>
        <v>#DIV/0!</v>
      </c>
      <c r="AN8" s="151" t="e">
        <f aca="false">+AN5-AN7</f>
        <v>#DIV/0!</v>
      </c>
      <c r="AO8" s="151" t="e">
        <f aca="false">+AO5-AO7</f>
        <v>#DIV/0!</v>
      </c>
      <c r="AP8" s="151" t="e">
        <f aca="false">+AP5-AP7</f>
        <v>#DIV/0!</v>
      </c>
      <c r="AQ8" s="151" t="e">
        <f aca="false">+AQ5-AQ7</f>
        <v>#DIV/0!</v>
      </c>
      <c r="AR8" s="151" t="e">
        <f aca="false">+AR5-AR7</f>
        <v>#DIV/0!</v>
      </c>
      <c r="AS8" s="151" t="e">
        <f aca="false">+AS5-AS7</f>
        <v>#DIV/0!</v>
      </c>
      <c r="AT8" s="151" t="e">
        <f aca="false">+AT5-AT7</f>
        <v>#DIV/0!</v>
      </c>
      <c r="AU8" s="151" t="e">
        <f aca="false">+AU5-AU7</f>
        <v>#DIV/0!</v>
      </c>
      <c r="AV8" s="151" t="e">
        <f aca="false">+AV5-AV7</f>
        <v>#DIV/0!</v>
      </c>
      <c r="AW8" s="151" t="e">
        <f aca="false">+AW5-AW7</f>
        <v>#DIV/0!</v>
      </c>
      <c r="AX8" s="151" t="e">
        <f aca="false">+AX5-AX7</f>
        <v>#DIV/0!</v>
      </c>
      <c r="AY8" s="151" t="e">
        <f aca="false">+AY5-AY7</f>
        <v>#DIV/0!</v>
      </c>
      <c r="AZ8" s="151" t="e">
        <f aca="false">+AZ5-AZ7</f>
        <v>#DIV/0!</v>
      </c>
      <c r="BA8" s="151" t="e">
        <f aca="false">+BA5-BA7</f>
        <v>#DIV/0!</v>
      </c>
      <c r="BB8" s="151" t="e">
        <f aca="false">+BB5-BB7</f>
        <v>#DIV/0!</v>
      </c>
      <c r="BC8" s="151" t="e">
        <f aca="false">+BC5-BC7</f>
        <v>#DIV/0!</v>
      </c>
      <c r="BD8" s="151" t="e">
        <f aca="false">+BD5-BD7</f>
        <v>#DIV/0!</v>
      </c>
      <c r="BE8" s="145" t="n">
        <f aca="false">+BE4-BE6</f>
        <v>-3</v>
      </c>
      <c r="BF8" s="219"/>
      <c r="BG8" s="219"/>
      <c r="BH8" s="219"/>
    </row>
    <row r="9" customFormat="false" ht="15" hidden="false" customHeight="false" outlineLevel="0" collapsed="false">
      <c r="A9" s="118"/>
      <c r="B9" s="118"/>
      <c r="C9" s="118"/>
      <c r="D9" s="118"/>
      <c r="E9" s="118"/>
      <c r="F9" s="118"/>
      <c r="G9" s="118"/>
      <c r="H9" s="118"/>
      <c r="I9" s="118"/>
      <c r="J9" s="118"/>
      <c r="K9" s="118"/>
      <c r="L9" s="118"/>
      <c r="M9" s="118"/>
      <c r="N9" s="118"/>
      <c r="O9" s="118"/>
      <c r="P9" s="118"/>
      <c r="Q9" s="118"/>
      <c r="AB9" s="142"/>
      <c r="AC9" s="142"/>
      <c r="AD9" s="147"/>
      <c r="BE9" s="217" t="n">
        <f aca="false">+BE8/BE6</f>
        <v>-1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953125" defaultRowHeight="12.75" zeroHeight="false" outlineLevelRow="0" outlineLevelCol="0"/>
  <cols>
    <col collapsed="false" customWidth="true" hidden="false" outlineLevel="0" max="1" min="1" style="118" width="21.57"/>
    <col collapsed="false" customWidth="true" hidden="false" outlineLevel="0" max="4" min="2" style="118" width="20.14"/>
    <col collapsed="false" customWidth="true" hidden="false" outlineLevel="0" max="7" min="7" style="0" width="16.41"/>
    <col collapsed="false" customWidth="true" hidden="false" outlineLevel="0" max="8" min="8" style="0" width="23.57"/>
  </cols>
  <sheetData>
    <row r="1" customFormat="false" ht="33.75" hidden="false" customHeight="false" outlineLevel="0" collapsed="false">
      <c r="A1" s="119" t="s">
        <v>11633</v>
      </c>
      <c r="B1" s="119" t="s">
        <v>11466</v>
      </c>
      <c r="C1" s="119" t="s">
        <v>12319</v>
      </c>
      <c r="D1" s="119" t="s">
        <v>12377</v>
      </c>
      <c r="E1" s="179" t="s">
        <v>11510</v>
      </c>
    </row>
    <row r="2" customFormat="false" ht="33.75" hidden="false" customHeight="false" outlineLevel="0" collapsed="false">
      <c r="A2" s="126" t="s">
        <v>11637</v>
      </c>
      <c r="B2" s="126" t="s">
        <v>11523</v>
      </c>
      <c r="C2" s="126" t="s">
        <v>12320</v>
      </c>
      <c r="D2" s="126" t="s">
        <v>12378</v>
      </c>
      <c r="E2" s="182"/>
      <c r="G2" s="137" t="s">
        <v>11640</v>
      </c>
      <c r="H2" s="137" t="n">
        <f aca="false">+COUNTA(A:A)+COUNTA(B:B)+COUNTA(C:C)+COUNTA(C:C)-12</f>
        <v>0</v>
      </c>
    </row>
    <row r="3" customFormat="false" ht="12.75" hidden="false" customHeight="false" outlineLevel="0" collapsed="false">
      <c r="A3" s="133" t="s">
        <v>12379</v>
      </c>
      <c r="B3" s="133" t="s">
        <v>12380</v>
      </c>
      <c r="C3" s="133" t="s">
        <v>12381</v>
      </c>
      <c r="D3" s="133" t="s">
        <v>12382</v>
      </c>
      <c r="E3" s="183"/>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6953125" defaultRowHeight="12.75" zeroHeight="false" outlineLevelRow="0" outlineLevelCol="0"/>
  <cols>
    <col collapsed="false" customWidth="true" hidden="false" outlineLevel="0" max="1" min="1" style="118" width="21.57"/>
    <col collapsed="false" customWidth="true" hidden="false" outlineLevel="0" max="2" min="2" style="118" width="20.14"/>
    <col collapsed="false" customWidth="true" hidden="false" outlineLevel="0" max="3" min="3" style="118" width="19"/>
    <col collapsed="false" customWidth="true" hidden="false" outlineLevel="0" max="4" min="4" style="118" width="20.14"/>
    <col collapsed="false" customWidth="true" hidden="false" outlineLevel="0" max="5" min="5" style="0" width="10.99"/>
  </cols>
  <sheetData>
    <row r="1" customFormat="false" ht="33.75" hidden="false" customHeight="false" outlineLevel="0" collapsed="false">
      <c r="A1" s="119" t="s">
        <v>11633</v>
      </c>
      <c r="B1" s="119" t="s">
        <v>12324</v>
      </c>
      <c r="C1" s="119" t="s">
        <v>12319</v>
      </c>
      <c r="D1" s="119" t="s">
        <v>12377</v>
      </c>
      <c r="E1" s="179" t="s">
        <v>11510</v>
      </c>
    </row>
    <row r="2" customFormat="false" ht="45" hidden="false" customHeight="false" outlineLevel="0" collapsed="false">
      <c r="A2" s="126" t="s">
        <v>11637</v>
      </c>
      <c r="B2" s="126" t="s">
        <v>12325</v>
      </c>
      <c r="C2" s="126" t="s">
        <v>12383</v>
      </c>
      <c r="D2" s="126" t="s">
        <v>12384</v>
      </c>
      <c r="E2" s="182"/>
      <c r="G2" s="137" t="s">
        <v>11640</v>
      </c>
      <c r="H2" s="137" t="n">
        <f aca="false">+COUNTA(A:A)+COUNTA(B:B)+COUNTA(C:C)+COUNTA(C:C)-12</f>
        <v>0</v>
      </c>
    </row>
    <row r="3" customFormat="false" ht="12.75" hidden="false" customHeight="false" outlineLevel="0" collapsed="false">
      <c r="A3" s="133" t="n">
        <v>103300</v>
      </c>
      <c r="B3" s="133" t="n">
        <v>103500</v>
      </c>
      <c r="C3" s="133" t="n">
        <v>103600</v>
      </c>
      <c r="D3" s="133" t="n">
        <v>103700</v>
      </c>
      <c r="E3" s="183"/>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H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72265625" defaultRowHeight="12.75" zeroHeight="false" outlineLevelRow="0" outlineLevelCol="0"/>
  <cols>
    <col collapsed="false" customWidth="true" hidden="false" outlineLevel="0" max="1" min="1" style="0" width="9"/>
    <col collapsed="false" customWidth="true" hidden="false" outlineLevel="0" max="2" min="2" style="0" width="13.57"/>
    <col collapsed="false" customWidth="true" hidden="false" outlineLevel="0" max="3" min="3" style="0" width="36.42"/>
    <col collapsed="false" customWidth="true" hidden="false" outlineLevel="0" max="5" min="4" style="0" width="15.57"/>
    <col collapsed="false" customWidth="true" hidden="false" outlineLevel="0" max="7" min="6" style="0" width="9"/>
    <col collapsed="false" customWidth="true" hidden="false" outlineLevel="0" max="8" min="8" style="0" width="19.99"/>
    <col collapsed="false" customWidth="true" hidden="false" outlineLevel="0" max="14" min="9" style="0" width="9"/>
    <col collapsed="false" customWidth="true" hidden="false" outlineLevel="0" max="16" min="15" style="0" width="11.99"/>
    <col collapsed="false" customWidth="true" hidden="false" outlineLevel="0" max="25" min="17" style="0" width="9"/>
    <col collapsed="false" customWidth="true" hidden="false" outlineLevel="0" max="26" min="26" style="0" width="12.42"/>
    <col collapsed="false" customWidth="true" hidden="false" outlineLevel="0" max="27" min="27" style="0" width="5.01"/>
    <col collapsed="false" customWidth="true" hidden="false" outlineLevel="0" max="28" min="28" style="142" width="20.3"/>
    <col collapsed="false" customWidth="true" hidden="false" outlineLevel="0" max="29" min="29" style="0" width="16.14"/>
    <col collapsed="false" customWidth="true" hidden="false" outlineLevel="0" max="30" min="30" style="142" width="23.71"/>
    <col collapsed="false" customWidth="true" hidden="false" outlineLevel="0" max="31" min="31" style="142" width="17.71"/>
    <col collapsed="false" customWidth="true" hidden="false" outlineLevel="0" max="32" min="32" style="142" width="18.85"/>
    <col collapsed="false" customWidth="true" hidden="false" outlineLevel="0" max="33" min="33" style="142" width="25.41"/>
    <col collapsed="false" customWidth="true" hidden="false" outlineLevel="0" max="34" min="34" style="142" width="10.85"/>
    <col collapsed="false" customWidth="true" hidden="false" outlineLevel="0" max="35" min="35" style="142" width="11.42"/>
    <col collapsed="false" customWidth="true" hidden="false" outlineLevel="0" max="36" min="36" style="142" width="10.13"/>
    <col collapsed="false" customWidth="false" hidden="false" outlineLevel="0" max="37" min="37" style="142" width="10.71"/>
    <col collapsed="false" customWidth="true" hidden="false" outlineLevel="0" max="38" min="38" style="142" width="10.13"/>
    <col collapsed="false" customWidth="true" hidden="false" outlineLevel="0" max="39" min="39" style="142" width="9"/>
    <col collapsed="false" customWidth="true" hidden="false" outlineLevel="0" max="40" min="40" style="142" width="9.85"/>
    <col collapsed="false" customWidth="true" hidden="false" outlineLevel="0" max="41" min="41" style="142" width="11.42"/>
    <col collapsed="false" customWidth="true" hidden="false" outlineLevel="0" max="42" min="42" style="142" width="12.42"/>
    <col collapsed="false" customWidth="true" hidden="false" outlineLevel="0" max="43" min="43" style="142" width="11.14"/>
    <col collapsed="false" customWidth="true" hidden="false" outlineLevel="0" max="44" min="44" style="156" width="14.57"/>
    <col collapsed="false" customWidth="true" hidden="false" outlineLevel="0" max="45" min="45" style="156" width="14.01"/>
    <col collapsed="false" customWidth="true" hidden="false" outlineLevel="0" max="46" min="46" style="156" width="11.14"/>
    <col collapsed="false" customWidth="true" hidden="false" outlineLevel="0" max="47" min="47" style="156" width="13.29"/>
    <col collapsed="false" customWidth="true" hidden="false" outlineLevel="0" max="48" min="48" style="156" width="13.14"/>
    <col collapsed="false" customWidth="true" hidden="false" outlineLevel="0" max="49" min="49" style="156" width="13.29"/>
    <col collapsed="false" customWidth="true" hidden="false" outlineLevel="0" max="50" min="50" style="156" width="11.71"/>
    <col collapsed="false" customWidth="true" hidden="false" outlineLevel="0" max="51" min="51" style="156" width="13.57"/>
    <col collapsed="false" customWidth="true" hidden="false" outlineLevel="0" max="52" min="52" style="156" width="13.29"/>
    <col collapsed="false" customWidth="true" hidden="false" outlineLevel="0" max="53" min="53" style="156" width="13.7"/>
    <col collapsed="false" customWidth="true" hidden="false" outlineLevel="0" max="54" min="54" style="156" width="14.28"/>
    <col collapsed="false" customWidth="true" hidden="false" outlineLevel="0" max="55" min="55" style="156" width="16.87"/>
    <col collapsed="false" customWidth="true" hidden="false" outlineLevel="0" max="56" min="56" style="156" width="11.14"/>
    <col collapsed="false" customWidth="true" hidden="false" outlineLevel="0" max="57" min="57" style="118" width="14.57"/>
    <col collapsed="false" customWidth="true" hidden="false" outlineLevel="0" max="58" min="58" style="118" width="17.41"/>
    <col collapsed="false" customWidth="true" hidden="false" outlineLevel="0" max="59" min="59" style="118" width="45.42"/>
    <col collapsed="false" customWidth="false" hidden="false" outlineLevel="0" max="1024" min="60" style="118" width="10.71"/>
  </cols>
  <sheetData>
    <row r="1" s="130" customFormat="true" ht="67.5" hidden="false" customHeight="false" outlineLevel="0" collapsed="false">
      <c r="A1" s="119" t="s">
        <v>11456</v>
      </c>
      <c r="B1" s="119" t="s">
        <v>11457</v>
      </c>
      <c r="C1" s="119" t="s">
        <v>11458</v>
      </c>
      <c r="D1" s="119" t="s">
        <v>11459</v>
      </c>
      <c r="E1" s="119" t="s">
        <v>11460</v>
      </c>
      <c r="F1" s="119" t="s">
        <v>11461</v>
      </c>
      <c r="G1" s="119" t="s">
        <v>11464</v>
      </c>
      <c r="H1" s="119" t="s">
        <v>11465</v>
      </c>
      <c r="I1" s="119" t="s">
        <v>11466</v>
      </c>
      <c r="J1" s="119" t="s">
        <v>11473</v>
      </c>
      <c r="K1" s="119" t="s">
        <v>11922</v>
      </c>
      <c r="L1" s="119" t="s">
        <v>11923</v>
      </c>
      <c r="M1" s="119" t="s">
        <v>12385</v>
      </c>
      <c r="N1" s="119" t="s">
        <v>12386</v>
      </c>
      <c r="O1" s="119" t="s">
        <v>11729</v>
      </c>
      <c r="P1" s="119" t="s">
        <v>11730</v>
      </c>
      <c r="Q1" s="119" t="s">
        <v>12387</v>
      </c>
      <c r="R1" s="119" t="s">
        <v>11491</v>
      </c>
      <c r="S1" s="119" t="s">
        <v>11733</v>
      </c>
      <c r="T1" s="119" t="s">
        <v>11492</v>
      </c>
      <c r="U1" s="119" t="s">
        <v>11499</v>
      </c>
      <c r="V1" s="119" t="s">
        <v>11501</v>
      </c>
      <c r="W1" s="119" t="s">
        <v>11959</v>
      </c>
      <c r="X1" s="119" t="s">
        <v>11960</v>
      </c>
      <c r="Y1" s="119" t="s">
        <v>11736</v>
      </c>
      <c r="Z1" s="119" t="s">
        <v>11509</v>
      </c>
      <c r="AA1" s="179" t="s">
        <v>11510</v>
      </c>
      <c r="AB1" s="135"/>
      <c r="AD1" s="122"/>
      <c r="AE1" s="122"/>
      <c r="AF1" s="122" t="s">
        <v>11511</v>
      </c>
      <c r="AG1" s="122" t="n">
        <f aca="false">+COUNTA(B:B)-3</f>
        <v>0</v>
      </c>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G1" s="125" t="s">
        <v>11512</v>
      </c>
      <c r="BH1" s="125" t="str">
        <f aca="false">IF(SUM(AB:AB)=SUM(AC:AC),"OK","Errore: ripetizione codice origine")</f>
        <v>OK</v>
      </c>
    </row>
    <row r="2" s="158" customFormat="true" ht="90" hidden="false" customHeight="false" outlineLevel="0" collapsed="false">
      <c r="A2" s="126" t="s">
        <v>12388</v>
      </c>
      <c r="B2" s="126" t="s">
        <v>11514</v>
      </c>
      <c r="C2" s="126" t="s">
        <v>11515</v>
      </c>
      <c r="D2" s="126" t="s">
        <v>11516</v>
      </c>
      <c r="E2" s="126" t="s">
        <v>11517</v>
      </c>
      <c r="F2" s="126" t="s">
        <v>11518</v>
      </c>
      <c r="G2" s="126" t="s">
        <v>11521</v>
      </c>
      <c r="H2" s="126" t="s">
        <v>11522</v>
      </c>
      <c r="I2" s="126" t="s">
        <v>11523</v>
      </c>
      <c r="J2" s="126" t="s">
        <v>11530</v>
      </c>
      <c r="K2" s="126" t="s">
        <v>11966</v>
      </c>
      <c r="L2" s="126" t="s">
        <v>11967</v>
      </c>
      <c r="M2" s="126" t="s">
        <v>11968</v>
      </c>
      <c r="N2" s="126" t="s">
        <v>11969</v>
      </c>
      <c r="O2" s="126" t="s">
        <v>11745</v>
      </c>
      <c r="P2" s="126" t="s">
        <v>11746</v>
      </c>
      <c r="Q2" s="126" t="s">
        <v>12389</v>
      </c>
      <c r="R2" s="126" t="s">
        <v>11548</v>
      </c>
      <c r="S2" s="126" t="s">
        <v>11749</v>
      </c>
      <c r="T2" s="126" t="s">
        <v>11549</v>
      </c>
      <c r="U2" s="126" t="s">
        <v>11556</v>
      </c>
      <c r="V2" s="126" t="s">
        <v>11558</v>
      </c>
      <c r="W2" s="126" t="s">
        <v>12000</v>
      </c>
      <c r="X2" s="126" t="s">
        <v>12001</v>
      </c>
      <c r="Y2" s="126" t="s">
        <v>11752</v>
      </c>
      <c r="Z2" s="126" t="s">
        <v>11566</v>
      </c>
      <c r="AA2" s="182"/>
      <c r="AB2" s="135"/>
      <c r="AC2" s="129"/>
      <c r="AD2" s="122"/>
      <c r="AE2" s="122"/>
      <c r="AF2" s="122" t="s">
        <v>11567</v>
      </c>
      <c r="AG2" s="122" t="n">
        <f aca="false">+COUNTA([2]Sollevamenti!B$1:B$1048576)-3</f>
        <v>1</v>
      </c>
      <c r="AH2" s="122"/>
      <c r="AI2" s="122"/>
      <c r="AJ2" s="122"/>
      <c r="AK2" s="122"/>
      <c r="AL2" s="122"/>
      <c r="AM2" s="122"/>
      <c r="AN2" s="122"/>
      <c r="AO2" s="122"/>
      <c r="AP2" s="122"/>
      <c r="AQ2" s="122"/>
      <c r="AR2" s="122"/>
      <c r="AS2" s="122"/>
      <c r="AT2" s="122"/>
      <c r="AU2" s="122"/>
      <c r="AV2" s="122"/>
      <c r="AW2" s="122"/>
      <c r="AX2" s="122"/>
      <c r="AY2" s="122"/>
      <c r="AZ2" s="122"/>
      <c r="BA2" s="122"/>
      <c r="BB2" s="122"/>
      <c r="BC2" s="122"/>
      <c r="BD2" s="122"/>
      <c r="BG2" s="153" t="s">
        <v>11665</v>
      </c>
      <c r="BH2" s="153" t="str">
        <f aca="false">+IF(SUM(AD:AD)=0,"OK","NO, stato nuove opere non congruente")</f>
        <v>OK</v>
      </c>
    </row>
    <row r="3" s="130" customFormat="true" ht="52.5" hidden="false" customHeight="true" outlineLevel="0" collapsed="false">
      <c r="A3" s="133" t="s">
        <v>12390</v>
      </c>
      <c r="B3" s="133" t="s">
        <v>12391</v>
      </c>
      <c r="C3" s="133" t="s">
        <v>12392</v>
      </c>
      <c r="D3" s="133" t="s">
        <v>12393</v>
      </c>
      <c r="E3" s="133" t="s">
        <v>12394</v>
      </c>
      <c r="F3" s="133" t="s">
        <v>12395</v>
      </c>
      <c r="G3" s="133" t="s">
        <v>12396</v>
      </c>
      <c r="H3" s="133" t="s">
        <v>12397</v>
      </c>
      <c r="I3" s="133" t="s">
        <v>12398</v>
      </c>
      <c r="J3" s="133" t="s">
        <v>12399</v>
      </c>
      <c r="K3" s="133" t="s">
        <v>12400</v>
      </c>
      <c r="L3" s="133" t="s">
        <v>12401</v>
      </c>
      <c r="M3" s="133" t="s">
        <v>12402</v>
      </c>
      <c r="N3" s="133" t="s">
        <v>12403</v>
      </c>
      <c r="O3" s="133" t="s">
        <v>12404</v>
      </c>
      <c r="P3" s="133" t="s">
        <v>12405</v>
      </c>
      <c r="Q3" s="133" t="s">
        <v>12406</v>
      </c>
      <c r="R3" s="133" t="s">
        <v>12407</v>
      </c>
      <c r="S3" s="133" t="s">
        <v>12408</v>
      </c>
      <c r="T3" s="133" t="s">
        <v>12409</v>
      </c>
      <c r="U3" s="133" t="s">
        <v>12410</v>
      </c>
      <c r="V3" s="133" t="s">
        <v>12411</v>
      </c>
      <c r="W3" s="133" t="s">
        <v>12412</v>
      </c>
      <c r="X3" s="133" t="s">
        <v>12413</v>
      </c>
      <c r="Y3" s="133" t="s">
        <v>12414</v>
      </c>
      <c r="Z3" s="133" t="s">
        <v>12415</v>
      </c>
      <c r="AA3" s="183"/>
      <c r="AB3" s="135" t="s">
        <v>11620</v>
      </c>
      <c r="AC3" s="136" t="s">
        <v>11621</v>
      </c>
      <c r="AD3" s="135" t="s">
        <v>11622</v>
      </c>
      <c r="AE3" s="122" t="s">
        <v>11625</v>
      </c>
      <c r="AF3" s="122" t="str">
        <f aca="false">+A1</f>
        <v>codice opera [idt]</v>
      </c>
      <c r="AG3" s="122" t="str">
        <f aca="false">+B1</f>
        <v>codice origine [testo]</v>
      </c>
      <c r="AH3" s="122" t="str">
        <f aca="false">+C1</f>
        <v>descrizione impianto [testo]</v>
      </c>
      <c r="AI3" s="122" t="str">
        <f aca="false">+D1</f>
        <v>g.boaga NORD [m]</v>
      </c>
      <c r="AJ3" s="122" t="str">
        <f aca="false">+E1</f>
        <v>g.boaga EST [m]</v>
      </c>
      <c r="AK3" s="122" t="str">
        <f aca="false">+F1</f>
        <v>fuso RIF. [nr]</v>
      </c>
      <c r="AL3" s="122" t="str">
        <f aca="false">+G1</f>
        <v>quota s.l.m [m]</v>
      </c>
      <c r="AM3" s="122" t="str">
        <f aca="false">+H1</f>
        <v>località [testo]</v>
      </c>
      <c r="AN3" s="122" t="str">
        <f aca="false">+I1</f>
        <v>comune [istat]</v>
      </c>
      <c r="AO3" s="122" t="str">
        <f aca="false">+J1</f>
        <v>anno costruzione [anno]</v>
      </c>
      <c r="AP3" s="122" t="str">
        <f aca="false">+K1</f>
        <v>anno ristrutturazione civili [anno]</v>
      </c>
      <c r="AQ3" s="122" t="str">
        <f aca="false">+L1</f>
        <v>conservazione op.civili [idn]</v>
      </c>
      <c r="AR3" s="122" t="str">
        <f aca="false">+M1</f>
        <v>anno ristrutturazione elet.mec. [anno]</v>
      </c>
      <c r="AS3" s="122" t="str">
        <f aca="false">+N1</f>
        <v>conservazione op.elet.mec. [idn]</v>
      </c>
      <c r="AT3" s="122" t="str">
        <f aca="false">+O1</f>
        <v>potenza installata [Kw]</v>
      </c>
      <c r="AU3" s="122" t="str">
        <f aca="false">+P1</f>
        <v>consumo di energia [kwh/anno]</v>
      </c>
      <c r="AV3" s="122" t="str">
        <f aca="false">+Q1</f>
        <v>sgrigliatore [sn]</v>
      </c>
      <c r="AW3" s="122" t="str">
        <f aca="false">+R1</f>
        <v>tipo telecontrollo [idn]</v>
      </c>
      <c r="AX3" s="122" t="str">
        <f aca="false">+S1</f>
        <v>misura pressione [sn]</v>
      </c>
      <c r="AY3" s="122" t="str">
        <f aca="false">+T1</f>
        <v>misura portata [sn]</v>
      </c>
      <c r="AZ3" s="122" t="str">
        <f aca="false">+U1</f>
        <v>opera stato [idn]</v>
      </c>
      <c r="BA3" s="122" t="str">
        <f aca="false">+V1</f>
        <v>ind.conf. anno costruzione [idt]</v>
      </c>
      <c r="BB3" s="122" t="str">
        <f aca="false">+W1</f>
        <v>ind.conf. anno ristruttura op.civili [idt]</v>
      </c>
      <c r="BC3" s="122" t="str">
        <f aca="false">+X1</f>
        <v>ind.conf. anno ristruttura op.el.mec. [idt]</v>
      </c>
      <c r="BD3" s="122" t="str">
        <f aca="false">+Y1</f>
        <v>ind.conf. potenza installata [idt]</v>
      </c>
      <c r="BE3" s="137" t="s">
        <v>11626</v>
      </c>
      <c r="BF3" s="138"/>
      <c r="BG3" s="160" t="s">
        <v>11630</v>
      </c>
      <c r="BH3" s="212" t="e">
        <f aca="false">+IF(MIN(AF8:BD8)=0%,"OK","Grado di compilazione inferiore a quello del DBI A-1")</f>
        <v>#DIV/0!</v>
      </c>
    </row>
    <row r="4" customFormat="false" ht="12.75" hidden="false" customHeight="false" outlineLevel="0" collapsed="false">
      <c r="A4" s="162"/>
      <c r="B4" s="162"/>
      <c r="C4" s="162"/>
      <c r="D4" s="162"/>
      <c r="E4" s="162"/>
      <c r="F4" s="162"/>
      <c r="G4" s="162"/>
      <c r="H4" s="162"/>
      <c r="I4" s="162"/>
      <c r="J4" s="162"/>
      <c r="K4" s="162"/>
      <c r="L4" s="162"/>
      <c r="M4" s="162"/>
      <c r="N4" s="162"/>
      <c r="O4" s="162"/>
      <c r="P4" s="162"/>
      <c r="Q4" s="162"/>
      <c r="R4" s="162"/>
      <c r="S4" s="162"/>
      <c r="T4" s="162"/>
      <c r="U4" s="162"/>
      <c r="V4" s="162"/>
      <c r="W4" s="162"/>
      <c r="X4" s="162"/>
      <c r="Y4" s="162"/>
      <c r="Z4" s="189"/>
      <c r="AB4" s="142" t="n">
        <f aca="false">+IF(B4&gt;0,1,0)</f>
        <v>0</v>
      </c>
      <c r="AC4" s="135" t="n">
        <f aca="false">COUNTIF(B:B,B4)</f>
        <v>0</v>
      </c>
      <c r="AD4" s="142" t="n">
        <f aca="false">+IF(J4=9999,0,IF(J4&lt;'[3]Input anno'!$A$1,0,IF(U4&lt;4,0,1)))</f>
        <v>0</v>
      </c>
      <c r="AE4" s="144"/>
      <c r="AF4" s="144" t="n">
        <f aca="false">+COUNTA(A:A)-3</f>
        <v>0</v>
      </c>
      <c r="AG4" s="144" t="n">
        <f aca="false">+COUNTA(B:B)-3</f>
        <v>0</v>
      </c>
      <c r="AH4" s="144" t="n">
        <f aca="false">+COUNTA(C:C)-3</f>
        <v>0</v>
      </c>
      <c r="AI4" s="144" t="n">
        <f aca="false">+COUNTA(D:D)-3</f>
        <v>0</v>
      </c>
      <c r="AJ4" s="144" t="n">
        <f aca="false">+COUNTA(E:E)-3</f>
        <v>0</v>
      </c>
      <c r="AK4" s="144" t="n">
        <f aca="false">+COUNTA(F:F)-3</f>
        <v>0</v>
      </c>
      <c r="AL4" s="144" t="n">
        <f aca="false">+COUNTA(G:G)-3</f>
        <v>0</v>
      </c>
      <c r="AM4" s="144" t="n">
        <f aca="false">+COUNTA(H:H)-3</f>
        <v>0</v>
      </c>
      <c r="AN4" s="144" t="n">
        <f aca="false">+COUNTA(I:I)-3</f>
        <v>0</v>
      </c>
      <c r="AO4" s="144" t="n">
        <f aca="false">+COUNTA(J:J)-3</f>
        <v>0</v>
      </c>
      <c r="AP4" s="144" t="n">
        <f aca="false">+COUNTA(K:K)-3</f>
        <v>0</v>
      </c>
      <c r="AQ4" s="144" t="n">
        <f aca="false">+COUNTA(L:L)-3</f>
        <v>0</v>
      </c>
      <c r="AR4" s="144" t="n">
        <f aca="false">+COUNTA(M:M)-3</f>
        <v>0</v>
      </c>
      <c r="AS4" s="144" t="n">
        <f aca="false">+COUNTA(N:N)-3</f>
        <v>0</v>
      </c>
      <c r="AT4" s="144" t="n">
        <f aca="false">+COUNTA(O:O)-3</f>
        <v>0</v>
      </c>
      <c r="AU4" s="144" t="n">
        <f aca="false">+COUNTA(P:P)-3</f>
        <v>0</v>
      </c>
      <c r="AV4" s="144" t="n">
        <f aca="false">+COUNTA(Q:Q)-3</f>
        <v>0</v>
      </c>
      <c r="AW4" s="144" t="n">
        <f aca="false">+COUNTA(R:R)-3</f>
        <v>0</v>
      </c>
      <c r="AX4" s="144" t="n">
        <f aca="false">+COUNTA(S:S)-3</f>
        <v>0</v>
      </c>
      <c r="AY4" s="144" t="n">
        <f aca="false">+COUNTA(T:T)-3</f>
        <v>0</v>
      </c>
      <c r="AZ4" s="144" t="n">
        <f aca="false">+COUNTA(U:U)-3</f>
        <v>0</v>
      </c>
      <c r="BA4" s="144" t="n">
        <f aca="false">+COUNTA(V:V)-3</f>
        <v>0</v>
      </c>
      <c r="BB4" s="144" t="n">
        <f aca="false">+COUNTA(W:W)-3</f>
        <v>0</v>
      </c>
      <c r="BC4" s="144" t="n">
        <f aca="false">+COUNTA(X:X)-3</f>
        <v>0</v>
      </c>
      <c r="BD4" s="144" t="n">
        <f aca="false">+COUNTA(Y:Y)-3</f>
        <v>0</v>
      </c>
      <c r="BE4" s="145" t="n">
        <f aca="false">SUM(AF4:BD4)</f>
        <v>0</v>
      </c>
    </row>
    <row r="5" s="118" customFormat="true" ht="12.75" hidden="false" customHeight="false" outlineLevel="0" collapsed="false">
      <c r="D5" s="163"/>
      <c r="E5" s="163"/>
      <c r="Z5" s="165"/>
      <c r="AA5" s="0"/>
      <c r="AB5" s="142"/>
      <c r="AC5" s="142"/>
      <c r="AD5" s="144"/>
      <c r="AE5" s="148" t="s">
        <v>11629</v>
      </c>
      <c r="AF5" s="149" t="e">
        <f aca="false">+AF4/$AG$1</f>
        <v>#DIV/0!</v>
      </c>
      <c r="AG5" s="149" t="e">
        <f aca="false">+AG4/$AG$1</f>
        <v>#DIV/0!</v>
      </c>
      <c r="AH5" s="149" t="e">
        <f aca="false">+AH4/$AG$1</f>
        <v>#DIV/0!</v>
      </c>
      <c r="AI5" s="149" t="e">
        <f aca="false">+AI4/$AG$1</f>
        <v>#DIV/0!</v>
      </c>
      <c r="AJ5" s="149" t="e">
        <f aca="false">+AJ4/$AG$1</f>
        <v>#DIV/0!</v>
      </c>
      <c r="AK5" s="149" t="e">
        <f aca="false">+AK4/$AG$1</f>
        <v>#DIV/0!</v>
      </c>
      <c r="AL5" s="149" t="e">
        <f aca="false">+AL4/$AG$1</f>
        <v>#DIV/0!</v>
      </c>
      <c r="AM5" s="149" t="e">
        <f aca="false">+AM4/$AG$1</f>
        <v>#DIV/0!</v>
      </c>
      <c r="AN5" s="149" t="e">
        <f aca="false">+AN4/$AG$1</f>
        <v>#DIV/0!</v>
      </c>
      <c r="AO5" s="149" t="e">
        <f aca="false">+AO4/$AG$1</f>
        <v>#DIV/0!</v>
      </c>
      <c r="AP5" s="149" t="e">
        <f aca="false">+AP4/$AG$1</f>
        <v>#DIV/0!</v>
      </c>
      <c r="AQ5" s="149" t="e">
        <f aca="false">+AQ4/$AG$1</f>
        <v>#DIV/0!</v>
      </c>
      <c r="AR5" s="149" t="e">
        <f aca="false">+AR4/$AG$1</f>
        <v>#DIV/0!</v>
      </c>
      <c r="AS5" s="149" t="e">
        <f aca="false">+AS4/$AG$1</f>
        <v>#DIV/0!</v>
      </c>
      <c r="AT5" s="149" t="e">
        <f aca="false">+AT4/$AG$1</f>
        <v>#DIV/0!</v>
      </c>
      <c r="AU5" s="149" t="e">
        <f aca="false">+AU4/$AG$1</f>
        <v>#DIV/0!</v>
      </c>
      <c r="AV5" s="149" t="e">
        <f aca="false">+AV4/$AG$1</f>
        <v>#DIV/0!</v>
      </c>
      <c r="AW5" s="149" t="e">
        <f aca="false">+AW4/$AG$1</f>
        <v>#DIV/0!</v>
      </c>
      <c r="AX5" s="149" t="e">
        <f aca="false">+AX4/$AG$1</f>
        <v>#DIV/0!</v>
      </c>
      <c r="AY5" s="149" t="e">
        <f aca="false">+AY4/$AG$1</f>
        <v>#DIV/0!</v>
      </c>
      <c r="AZ5" s="149" t="e">
        <f aca="false">+AZ4/$AG$1</f>
        <v>#DIV/0!</v>
      </c>
      <c r="BA5" s="149" t="e">
        <f aca="false">+BA4/$AG$1</f>
        <v>#DIV/0!</v>
      </c>
      <c r="BB5" s="149" t="e">
        <f aca="false">+BB4/$AG$1</f>
        <v>#DIV/0!</v>
      </c>
      <c r="BC5" s="149" t="e">
        <f aca="false">+BC4/$AG$1</f>
        <v>#DIV/0!</v>
      </c>
      <c r="BD5" s="149" t="e">
        <f aca="false">+BD4/$AG$1</f>
        <v>#DIV/0!</v>
      </c>
      <c r="BE5" s="145"/>
      <c r="BF5" s="218"/>
      <c r="BG5" s="218"/>
      <c r="BH5" s="218"/>
    </row>
    <row r="6" s="118" customFormat="true" ht="12.75" hidden="false" customHeight="false" outlineLevel="0" collapsed="false">
      <c r="D6" s="163"/>
      <c r="E6" s="163"/>
      <c r="Z6" s="165"/>
      <c r="AA6" s="0"/>
      <c r="AB6" s="142"/>
      <c r="AC6" s="142"/>
      <c r="AD6" s="144"/>
      <c r="AE6" s="148"/>
      <c r="AF6" s="144" t="n">
        <f aca="false">+COUNTA([2]Sollevamenti!A$1:A$1048576)-3</f>
        <v>0</v>
      </c>
      <c r="AG6" s="144" t="n">
        <f aca="false">+COUNTA([2]Sollevamenti!B$1:B$1048576)-3</f>
        <v>1</v>
      </c>
      <c r="AH6" s="144" t="n">
        <f aca="false">+COUNTA([2]Sollevamenti!C$1:C$1048576)-3</f>
        <v>1</v>
      </c>
      <c r="AI6" s="144" t="n">
        <f aca="false">+COUNTA([2]Sollevamenti!D$1:D$1048576)-3</f>
        <v>1</v>
      </c>
      <c r="AJ6" s="144" t="n">
        <f aca="false">+COUNTA([2]Sollevamenti!E$1:E$1048576)-3</f>
        <v>1</v>
      </c>
      <c r="AK6" s="144" t="n">
        <f aca="false">+COUNTA([2]Sollevamenti!F$1:F$1048576)-3</f>
        <v>1</v>
      </c>
      <c r="AL6" s="144" t="n">
        <f aca="false">+COUNTA([2]Sollevamenti!G$1:G$1048576)-3</f>
        <v>1</v>
      </c>
      <c r="AM6" s="144" t="n">
        <f aca="false">+COUNTA([2]Sollevamenti!H$1:H$1048576)-3</f>
        <v>1</v>
      </c>
      <c r="AN6" s="144" t="n">
        <f aca="false">+COUNTA([2]Sollevamenti!I$1:I$1048576)-3</f>
        <v>1</v>
      </c>
      <c r="AO6" s="144" t="n">
        <f aca="false">+COUNTA([2]Sollevamenti!J$1:J$1048576)-3</f>
        <v>1</v>
      </c>
      <c r="AP6" s="144" t="n">
        <f aca="false">+COUNTA([2]Sollevamenti!K$1:K$1048576)-3</f>
        <v>1</v>
      </c>
      <c r="AQ6" s="144" t="n">
        <f aca="false">+COUNTA([2]Sollevamenti!L$1:L$1048576)-3</f>
        <v>1</v>
      </c>
      <c r="AR6" s="144" t="n">
        <f aca="false">+COUNTA([2]Sollevamenti!M$1:M$1048576)-3</f>
        <v>1</v>
      </c>
      <c r="AS6" s="144" t="n">
        <f aca="false">+COUNTA([2]Sollevamenti!N$1:N$1048576)-3</f>
        <v>1</v>
      </c>
      <c r="AT6" s="144" t="n">
        <f aca="false">+COUNTA([2]Sollevamenti!O$1:O$1048576)-3</f>
        <v>1</v>
      </c>
      <c r="AU6" s="144" t="n">
        <f aca="false">+COUNTA([2]Sollevamenti!P$1:P$1048576)-3</f>
        <v>1</v>
      </c>
      <c r="AV6" s="144" t="n">
        <f aca="false">+COUNTA([2]Sollevamenti!Q$1:Q$1048576)-3</f>
        <v>1</v>
      </c>
      <c r="AW6" s="144" t="n">
        <f aca="false">+COUNTA([2]Sollevamenti!R$1:R$1048576)-3</f>
        <v>1</v>
      </c>
      <c r="AX6" s="144" t="n">
        <f aca="false">+COUNTA([2]Sollevamenti!S$1:S$1048576)-3</f>
        <v>1</v>
      </c>
      <c r="AY6" s="144" t="n">
        <f aca="false">+COUNTA([2]Sollevamenti!T$1:T$1048576)-3</f>
        <v>1</v>
      </c>
      <c r="AZ6" s="144" t="n">
        <f aca="false">+COUNTA([2]Sollevamenti!U$1:U$1048576)-3</f>
        <v>1</v>
      </c>
      <c r="BA6" s="144" t="n">
        <f aca="false">+COUNTA([2]Sollevamenti!V$1:V$1048576)-3</f>
        <v>1</v>
      </c>
      <c r="BB6" s="144" t="n">
        <f aca="false">+COUNTA([2]Sollevamenti!W$1:W$1048576)-3</f>
        <v>1</v>
      </c>
      <c r="BC6" s="144" t="n">
        <f aca="false">+COUNTA([2]Sollevamenti!X$1:X$1048576)-3</f>
        <v>1</v>
      </c>
      <c r="BD6" s="144" t="n">
        <f aca="false">+COUNTA([2]Sollevamenti!Y$1:Y$1048576)-3</f>
        <v>1</v>
      </c>
      <c r="BE6" s="145" t="n">
        <f aca="false">SUM(AF6:BD6)</f>
        <v>24</v>
      </c>
      <c r="BF6" s="155"/>
      <c r="BG6" s="155"/>
      <c r="BH6" s="155"/>
    </row>
    <row r="7" s="118" customFormat="true" ht="12.75" hidden="false" customHeight="false" outlineLevel="0" collapsed="false">
      <c r="D7" s="163"/>
      <c r="E7" s="163"/>
      <c r="Z7" s="165"/>
      <c r="AA7" s="0"/>
      <c r="AB7" s="142"/>
      <c r="AC7" s="142"/>
      <c r="AD7" s="144"/>
      <c r="AE7" s="148" t="s">
        <v>11631</v>
      </c>
      <c r="AF7" s="149" t="n">
        <f aca="false">+AF6/$AG$2</f>
        <v>0</v>
      </c>
      <c r="AG7" s="149" t="n">
        <f aca="false">+AG6/$AG$2</f>
        <v>1</v>
      </c>
      <c r="AH7" s="149" t="n">
        <f aca="false">+AH6/$AG$2</f>
        <v>1</v>
      </c>
      <c r="AI7" s="149" t="n">
        <f aca="false">+AI6/$AG$2</f>
        <v>1</v>
      </c>
      <c r="AJ7" s="149" t="n">
        <f aca="false">+AJ6/$AG$2</f>
        <v>1</v>
      </c>
      <c r="AK7" s="149" t="n">
        <f aca="false">+AK6/$AG$2</f>
        <v>1</v>
      </c>
      <c r="AL7" s="149" t="n">
        <f aca="false">+AL6/$AG$2</f>
        <v>1</v>
      </c>
      <c r="AM7" s="149" t="n">
        <f aca="false">+AM6/$AG$2</f>
        <v>1</v>
      </c>
      <c r="AN7" s="149" t="n">
        <f aca="false">+AN6/$AG$2</f>
        <v>1</v>
      </c>
      <c r="AO7" s="149" t="n">
        <f aca="false">+AO6/$AG$2</f>
        <v>1</v>
      </c>
      <c r="AP7" s="149" t="n">
        <f aca="false">+AP6/$AG$2</f>
        <v>1</v>
      </c>
      <c r="AQ7" s="149" t="n">
        <f aca="false">+AQ6/$AG$2</f>
        <v>1</v>
      </c>
      <c r="AR7" s="149" t="n">
        <f aca="false">+AR6/$AG$2</f>
        <v>1</v>
      </c>
      <c r="AS7" s="149" t="n">
        <f aca="false">+AS6/$AG$2</f>
        <v>1</v>
      </c>
      <c r="AT7" s="149" t="n">
        <f aca="false">+AT6/$AG$2</f>
        <v>1</v>
      </c>
      <c r="AU7" s="149" t="n">
        <f aca="false">+AU6/$AG$2</f>
        <v>1</v>
      </c>
      <c r="AV7" s="149" t="n">
        <f aca="false">+AV6/$AG$2</f>
        <v>1</v>
      </c>
      <c r="AW7" s="149" t="n">
        <f aca="false">+AW6/$AG$2</f>
        <v>1</v>
      </c>
      <c r="AX7" s="149" t="n">
        <f aca="false">+AX6/$AG$2</f>
        <v>1</v>
      </c>
      <c r="AY7" s="149" t="n">
        <f aca="false">+AY6/$AG$2</f>
        <v>1</v>
      </c>
      <c r="AZ7" s="149" t="n">
        <f aca="false">+AZ6/$AG$2</f>
        <v>1</v>
      </c>
      <c r="BA7" s="149" t="n">
        <f aca="false">+BA6/$AG$2</f>
        <v>1</v>
      </c>
      <c r="BB7" s="149" t="n">
        <f aca="false">+BB6/$AG$2</f>
        <v>1</v>
      </c>
      <c r="BC7" s="149" t="n">
        <f aca="false">+BC6/$AG$2</f>
        <v>1</v>
      </c>
      <c r="BD7" s="149" t="n">
        <f aca="false">+BD6/$AG$2</f>
        <v>1</v>
      </c>
      <c r="BE7" s="145"/>
      <c r="BF7" s="218"/>
      <c r="BG7" s="218"/>
      <c r="BH7" s="218"/>
    </row>
    <row r="8" s="118" customFormat="true" ht="12.75" hidden="false" customHeight="false" outlineLevel="0" collapsed="false">
      <c r="D8" s="163"/>
      <c r="E8" s="163"/>
      <c r="Z8" s="165"/>
      <c r="AA8" s="0"/>
      <c r="AB8" s="142"/>
      <c r="AC8" s="142"/>
      <c r="AD8" s="144"/>
      <c r="AE8" s="148" t="s">
        <v>11632</v>
      </c>
      <c r="AF8" s="151" t="e">
        <f aca="false">+AF5-AF7</f>
        <v>#DIV/0!</v>
      </c>
      <c r="AG8" s="151" t="e">
        <f aca="false">+AG5-AG7</f>
        <v>#DIV/0!</v>
      </c>
      <c r="AH8" s="151" t="e">
        <f aca="false">+AH5-AH7</f>
        <v>#DIV/0!</v>
      </c>
      <c r="AI8" s="151" t="e">
        <f aca="false">+AI5-AI7</f>
        <v>#DIV/0!</v>
      </c>
      <c r="AJ8" s="151" t="e">
        <f aca="false">+AJ5-AJ7</f>
        <v>#DIV/0!</v>
      </c>
      <c r="AK8" s="151" t="e">
        <f aca="false">+AK5-AK7</f>
        <v>#DIV/0!</v>
      </c>
      <c r="AL8" s="151" t="e">
        <f aca="false">+AL5-AL7</f>
        <v>#DIV/0!</v>
      </c>
      <c r="AM8" s="151" t="e">
        <f aca="false">+AM5-AM7</f>
        <v>#DIV/0!</v>
      </c>
      <c r="AN8" s="151" t="e">
        <f aca="false">+AN5-AN7</f>
        <v>#DIV/0!</v>
      </c>
      <c r="AO8" s="151" t="e">
        <f aca="false">+AO5-AO7</f>
        <v>#DIV/0!</v>
      </c>
      <c r="AP8" s="151" t="e">
        <f aca="false">+AP5-AP7</f>
        <v>#DIV/0!</v>
      </c>
      <c r="AQ8" s="151" t="e">
        <f aca="false">+AQ5-AQ7</f>
        <v>#DIV/0!</v>
      </c>
      <c r="AR8" s="151" t="e">
        <f aca="false">+AR5-AR7</f>
        <v>#DIV/0!</v>
      </c>
      <c r="AS8" s="151" t="e">
        <f aca="false">+AS5-AS7</f>
        <v>#DIV/0!</v>
      </c>
      <c r="AT8" s="151" t="e">
        <f aca="false">+AT5-AT7</f>
        <v>#DIV/0!</v>
      </c>
      <c r="AU8" s="151" t="e">
        <f aca="false">+AU5-AU7</f>
        <v>#DIV/0!</v>
      </c>
      <c r="AV8" s="151" t="e">
        <f aca="false">+AV5-AV7</f>
        <v>#DIV/0!</v>
      </c>
      <c r="AW8" s="151" t="e">
        <f aca="false">+AW5-AW7</f>
        <v>#DIV/0!</v>
      </c>
      <c r="AX8" s="151" t="e">
        <f aca="false">+AX5-AX7</f>
        <v>#DIV/0!</v>
      </c>
      <c r="AY8" s="151" t="e">
        <f aca="false">+AY5-AY7</f>
        <v>#DIV/0!</v>
      </c>
      <c r="AZ8" s="151" t="e">
        <f aca="false">+AZ5-AZ7</f>
        <v>#DIV/0!</v>
      </c>
      <c r="BA8" s="151" t="e">
        <f aca="false">+BA5-BA7</f>
        <v>#DIV/0!</v>
      </c>
      <c r="BB8" s="151" t="e">
        <f aca="false">+BB5-BB7</f>
        <v>#DIV/0!</v>
      </c>
      <c r="BC8" s="151" t="e">
        <f aca="false">+BC5-BC7</f>
        <v>#DIV/0!</v>
      </c>
      <c r="BD8" s="151" t="e">
        <f aca="false">+BD5-BD7</f>
        <v>#DIV/0!</v>
      </c>
      <c r="BE8" s="145" t="n">
        <f aca="false">+BE4-BE6</f>
        <v>-24</v>
      </c>
      <c r="BF8" s="219"/>
      <c r="BG8" s="219"/>
      <c r="BH8" s="219"/>
    </row>
    <row r="9" s="118" customFormat="true" ht="12.75" hidden="false" customHeight="false" outlineLevel="0" collapsed="false">
      <c r="D9" s="163"/>
      <c r="E9" s="163"/>
      <c r="Z9" s="165"/>
      <c r="AA9" s="0"/>
      <c r="AB9" s="142"/>
      <c r="AC9" s="142"/>
      <c r="AD9" s="144"/>
      <c r="AE9" s="144"/>
      <c r="AF9" s="144"/>
      <c r="AG9" s="144"/>
      <c r="AH9" s="144"/>
      <c r="AI9" s="144"/>
      <c r="AJ9" s="144"/>
      <c r="AK9" s="144"/>
      <c r="AL9" s="144"/>
      <c r="AM9" s="144"/>
      <c r="AN9" s="144"/>
      <c r="AO9" s="144"/>
      <c r="AP9" s="144"/>
      <c r="AQ9" s="144"/>
      <c r="AR9" s="148"/>
      <c r="AS9" s="148"/>
      <c r="AT9" s="148"/>
      <c r="AU9" s="148"/>
      <c r="AV9" s="148"/>
      <c r="AW9" s="148"/>
      <c r="AX9" s="148"/>
      <c r="AY9" s="148"/>
      <c r="AZ9" s="148"/>
      <c r="BA9" s="148"/>
      <c r="BB9" s="148"/>
      <c r="BC9" s="148"/>
      <c r="BD9" s="148"/>
      <c r="BE9" s="217" t="n">
        <f aca="false">+BE8/BE6</f>
        <v>-1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9"/>
  <sheetViews>
    <sheetView showFormulas="false" showGridLines="true" showRowColHeaders="true" showZeros="true" rightToLeft="false" tabSelected="false" showOutlineSymbols="true" defaultGridColor="true" view="normal" topLeftCell="AE1" colorId="64" zoomScale="89" zoomScaleNormal="89" zoomScalePageLayoutView="100" workbookViewId="0">
      <selection pane="topLeft" activeCell="A4" activeCellId="0" sqref="A4"/>
    </sheetView>
  </sheetViews>
  <sheetFormatPr defaultColWidth="8.6953125" defaultRowHeight="12.75" zeroHeight="false" outlineLevelRow="0" outlineLevelCol="0"/>
  <cols>
    <col collapsed="false" customWidth="true" hidden="false" outlineLevel="0" max="1" min="1" style="118" width="20.98"/>
    <col collapsed="false" customWidth="true" hidden="false" outlineLevel="0" max="13" min="2" style="118" width="13.43"/>
    <col collapsed="false" customWidth="true" hidden="false" outlineLevel="0" max="15" min="15" style="142" width="16.29"/>
    <col collapsed="false" customWidth="true" hidden="false" outlineLevel="0" max="16" min="16" style="142" width="25.71"/>
    <col collapsed="false" customWidth="true" hidden="false" outlineLevel="0" max="17" min="17" style="142" width="30.7"/>
    <col collapsed="false" customWidth="true" hidden="false" outlineLevel="0" max="30" min="18" style="142" width="28.42"/>
    <col collapsed="false" customWidth="true" hidden="false" outlineLevel="0" max="31" min="31" style="0" width="16.14"/>
    <col collapsed="false" customWidth="true" hidden="false" outlineLevel="0" max="32" min="32" style="0" width="57.57"/>
    <col collapsed="false" customWidth="true" hidden="false" outlineLevel="0" max="33" min="33" style="0" width="22.01"/>
  </cols>
  <sheetData>
    <row r="1" customFormat="false" ht="45" hidden="false" customHeight="false" outlineLevel="0" collapsed="false">
      <c r="A1" s="119" t="s">
        <v>11633</v>
      </c>
      <c r="B1" s="119" t="s">
        <v>11475</v>
      </c>
      <c r="C1" s="119" t="s">
        <v>11801</v>
      </c>
      <c r="D1" s="119" t="s">
        <v>11474</v>
      </c>
      <c r="E1" s="119" t="s">
        <v>11802</v>
      </c>
      <c r="F1" s="119" t="s">
        <v>11803</v>
      </c>
      <c r="G1" s="119" t="s">
        <v>11804</v>
      </c>
      <c r="H1" s="119" t="s">
        <v>11805</v>
      </c>
      <c r="I1" s="119" t="s">
        <v>11806</v>
      </c>
      <c r="J1" s="119" t="s">
        <v>11502</v>
      </c>
      <c r="K1" s="119" t="s">
        <v>11807</v>
      </c>
      <c r="L1" s="119" t="s">
        <v>11808</v>
      </c>
      <c r="M1" s="119" t="s">
        <v>11809</v>
      </c>
      <c r="N1" s="179" t="s">
        <v>11510</v>
      </c>
      <c r="Q1" s="122"/>
      <c r="R1" s="122" t="s">
        <v>11511</v>
      </c>
      <c r="S1" s="122" t="n">
        <f aca="false">+COUNTA(A:A)-3</f>
        <v>0</v>
      </c>
      <c r="T1" s="144"/>
      <c r="U1" s="144"/>
      <c r="V1" s="144"/>
      <c r="W1" s="144"/>
      <c r="X1" s="144"/>
      <c r="Y1" s="144"/>
      <c r="Z1" s="144"/>
      <c r="AA1" s="144"/>
      <c r="AB1" s="144"/>
      <c r="AC1" s="144"/>
      <c r="AD1" s="144"/>
      <c r="AF1" s="181" t="s">
        <v>11810</v>
      </c>
      <c r="AG1" s="227" t="str">
        <f aca="false">+IF(SUM(O:O)=0,"OK","Codice opera non presente nel foglio principale")</f>
        <v>Codice opera non presente nel foglio principale</v>
      </c>
    </row>
    <row r="2" customFormat="false" ht="56.25" hidden="false" customHeight="false" outlineLevel="0" collapsed="false">
      <c r="A2" s="126" t="s">
        <v>11637</v>
      </c>
      <c r="B2" s="126" t="s">
        <v>11532</v>
      </c>
      <c r="C2" s="126" t="s">
        <v>11811</v>
      </c>
      <c r="D2" s="126" t="s">
        <v>11531</v>
      </c>
      <c r="E2" s="126" t="s">
        <v>11812</v>
      </c>
      <c r="F2" s="126" t="s">
        <v>11813</v>
      </c>
      <c r="G2" s="126" t="s">
        <v>11814</v>
      </c>
      <c r="H2" s="126" t="s">
        <v>11815</v>
      </c>
      <c r="I2" s="126" t="s">
        <v>11816</v>
      </c>
      <c r="J2" s="126" t="s">
        <v>11559</v>
      </c>
      <c r="K2" s="126" t="s">
        <v>11817</v>
      </c>
      <c r="L2" s="126" t="s">
        <v>11818</v>
      </c>
      <c r="M2" s="126" t="s">
        <v>11819</v>
      </c>
      <c r="N2" s="182"/>
      <c r="Q2" s="122"/>
      <c r="R2" s="122" t="s">
        <v>11567</v>
      </c>
      <c r="S2" s="122" t="n">
        <f aca="false">+COUNTA([2]Sollev_pompe!$A$1:$A$1048576)-3</f>
        <v>1</v>
      </c>
      <c r="T2" s="144"/>
      <c r="U2" s="144"/>
      <c r="V2" s="144"/>
      <c r="W2" s="144"/>
      <c r="X2" s="144"/>
      <c r="Y2" s="144"/>
      <c r="Z2" s="144"/>
      <c r="AA2" s="144"/>
      <c r="AB2" s="144"/>
      <c r="AC2" s="144"/>
      <c r="AD2" s="144"/>
      <c r="AF2" s="181" t="s">
        <v>11820</v>
      </c>
      <c r="AG2" s="227" t="e">
        <f aca="false">+IF(SUM(P:P)=0,"OK","Stato opera non congruente")</f>
        <v>#N/A</v>
      </c>
    </row>
    <row r="3" customFormat="false" ht="38.25" hidden="false" customHeight="false" outlineLevel="0" collapsed="false">
      <c r="A3" s="133" t="s">
        <v>12416</v>
      </c>
      <c r="B3" s="133" t="s">
        <v>12417</v>
      </c>
      <c r="C3" s="133" t="s">
        <v>12418</v>
      </c>
      <c r="D3" s="133" t="s">
        <v>12419</v>
      </c>
      <c r="E3" s="133" t="s">
        <v>12420</v>
      </c>
      <c r="F3" s="133" t="s">
        <v>12421</v>
      </c>
      <c r="G3" s="133" t="s">
        <v>12422</v>
      </c>
      <c r="H3" s="133" t="s">
        <v>12423</v>
      </c>
      <c r="I3" s="133" t="s">
        <v>12424</v>
      </c>
      <c r="J3" s="133" t="s">
        <v>12425</v>
      </c>
      <c r="K3" s="133" t="s">
        <v>12426</v>
      </c>
      <c r="L3" s="133" t="s">
        <v>12427</v>
      </c>
      <c r="M3" s="133" t="s">
        <v>12428</v>
      </c>
      <c r="N3" s="183"/>
      <c r="O3" s="201" t="s">
        <v>11834</v>
      </c>
      <c r="P3" s="201" t="s">
        <v>11835</v>
      </c>
      <c r="Q3" s="122" t="s">
        <v>11625</v>
      </c>
      <c r="R3" s="122" t="str">
        <f aca="false">+A1</f>
        <v>codice opera [idt]
o
codice origine [idt]</v>
      </c>
      <c r="S3" s="122" t="str">
        <f aca="false">+B1</f>
        <v>conservazione [idn]</v>
      </c>
      <c r="T3" s="122" t="str">
        <f aca="false">+C1</f>
        <v>anno installazione [anno]</v>
      </c>
      <c r="U3" s="122" t="str">
        <f aca="false">+D1</f>
        <v>anno ristrutturazione [anno]</v>
      </c>
      <c r="V3" s="122" t="str">
        <f aca="false">+E1</f>
        <v>potenza [Kw]</v>
      </c>
      <c r="W3" s="122" t="str">
        <f aca="false">+F1</f>
        <v>portata [l/s]</v>
      </c>
      <c r="X3" s="122" t="str">
        <f aca="false">+G1</f>
        <v>prevalenza [M.C.A.]</v>
      </c>
      <c r="Y3" s="122" t="str">
        <f aca="false">+H1</f>
        <v>funziona riserva [sn]</v>
      </c>
      <c r="Z3" s="122" t="str">
        <f aca="false">+I1</f>
        <v>ind.conf. anno installazione [idt]</v>
      </c>
      <c r="AA3" s="122" t="str">
        <f aca="false">+J1</f>
        <v>ind.conf. anno ristrutturazione [idt]</v>
      </c>
      <c r="AB3" s="122" t="str">
        <f aca="false">+K1</f>
        <v>ind.conf. potenza [idt]</v>
      </c>
      <c r="AC3" s="122" t="str">
        <f aca="false">+L1</f>
        <v>ind.conf. portata [idt]</v>
      </c>
      <c r="AD3" s="122" t="str">
        <f aca="false">+M1</f>
        <v>ind.conf. prevalenza [idt]</v>
      </c>
      <c r="AE3" s="137" t="s">
        <v>11626</v>
      </c>
      <c r="AF3" s="181" t="s">
        <v>11630</v>
      </c>
      <c r="AG3" s="228" t="e">
        <f aca="false">+IF(MIN(R8:AD8)=0%,"OK","Grado di compilazione inferiore a quello del DBI A-1")</f>
        <v>#DIV/0!</v>
      </c>
    </row>
    <row r="4" customFormat="false" ht="12.75" hidden="false" customHeight="false" outlineLevel="0" collapsed="false">
      <c r="A4" s="162"/>
      <c r="O4" s="142" t="n">
        <f aca="false">+IF(COUNTIF(Sollevamenti!B:B,A4)=1,0,1)</f>
        <v>1</v>
      </c>
      <c r="P4" s="142" t="e">
        <f aca="false">+IF(VLOOKUP(A4,Sollevamenti!B:U,20,FALSE())&lt;3,0,1)</f>
        <v>#N/A</v>
      </c>
      <c r="Q4" s="144"/>
      <c r="R4" s="144" t="n">
        <f aca="false">+COUNTA(A:A)-3</f>
        <v>0</v>
      </c>
      <c r="S4" s="144" t="n">
        <f aca="false">+COUNTA(B:B)-3</f>
        <v>0</v>
      </c>
      <c r="T4" s="144" t="n">
        <f aca="false">+COUNTA(C:C)-3</f>
        <v>0</v>
      </c>
      <c r="U4" s="144" t="n">
        <f aca="false">+COUNTA(D:D)-3</f>
        <v>0</v>
      </c>
      <c r="V4" s="144" t="n">
        <f aca="false">+COUNTA(E:E)-3</f>
        <v>0</v>
      </c>
      <c r="W4" s="144" t="n">
        <f aca="false">+COUNTA(F:F)-3</f>
        <v>0</v>
      </c>
      <c r="X4" s="144" t="n">
        <f aca="false">+COUNTA(G:G)-3</f>
        <v>0</v>
      </c>
      <c r="Y4" s="144" t="n">
        <f aca="false">+COUNTA(H:H)-3</f>
        <v>0</v>
      </c>
      <c r="Z4" s="144" t="n">
        <f aca="false">+COUNTA(I:I)-3</f>
        <v>0</v>
      </c>
      <c r="AA4" s="144" t="n">
        <f aca="false">+COUNTA(J:J)-3</f>
        <v>0</v>
      </c>
      <c r="AB4" s="144" t="n">
        <f aca="false">+COUNTA(K:K)-3</f>
        <v>0</v>
      </c>
      <c r="AC4" s="144" t="n">
        <f aca="false">+COUNTA(L:L)-3</f>
        <v>0</v>
      </c>
      <c r="AD4" s="144" t="n">
        <f aca="false">+COUNTA(M:M)-3</f>
        <v>0</v>
      </c>
      <c r="AE4" s="145" t="e">
        <f aca="false">SUM(P4:AD4)</f>
        <v>#N/A</v>
      </c>
    </row>
    <row r="5" customFormat="false" ht="12.75" hidden="false" customHeight="false" outlineLevel="0" collapsed="false">
      <c r="Q5" s="148" t="s">
        <v>11629</v>
      </c>
      <c r="R5" s="149" t="e">
        <f aca="false">+R4/$S$1</f>
        <v>#DIV/0!</v>
      </c>
      <c r="S5" s="149" t="e">
        <f aca="false">+S4/$S$1</f>
        <v>#DIV/0!</v>
      </c>
      <c r="T5" s="149" t="e">
        <f aca="false">+T4/$S$1</f>
        <v>#DIV/0!</v>
      </c>
      <c r="U5" s="149" t="e">
        <f aca="false">+U4/$S$1</f>
        <v>#DIV/0!</v>
      </c>
      <c r="V5" s="149" t="e">
        <f aca="false">+V4/$S$1</f>
        <v>#DIV/0!</v>
      </c>
      <c r="W5" s="149" t="e">
        <f aca="false">+W4/$S$1</f>
        <v>#DIV/0!</v>
      </c>
      <c r="X5" s="149" t="e">
        <f aca="false">+X4/$S$1</f>
        <v>#DIV/0!</v>
      </c>
      <c r="Y5" s="149" t="e">
        <f aca="false">+Y4/$S$1</f>
        <v>#DIV/0!</v>
      </c>
      <c r="Z5" s="149" t="e">
        <f aca="false">+Z4/$S$1</f>
        <v>#DIV/0!</v>
      </c>
      <c r="AA5" s="149" t="e">
        <f aca="false">+AA4/$S$1</f>
        <v>#DIV/0!</v>
      </c>
      <c r="AB5" s="149" t="e">
        <f aca="false">+AB4/$S$1</f>
        <v>#DIV/0!</v>
      </c>
      <c r="AC5" s="149" t="e">
        <f aca="false">+AC4/$S$1</f>
        <v>#DIV/0!</v>
      </c>
      <c r="AD5" s="149" t="e">
        <f aca="false">+AD4/$S$1</f>
        <v>#DIV/0!</v>
      </c>
      <c r="AE5" s="145"/>
    </row>
    <row r="6" customFormat="false" ht="12.75" hidden="false" customHeight="false" outlineLevel="0" collapsed="false">
      <c r="Q6" s="148"/>
      <c r="R6" s="144" t="n">
        <f aca="false">+COUNTA([2]Sollev_pompe!A$1:A$1048576)-3</f>
        <v>1</v>
      </c>
      <c r="S6" s="144" t="n">
        <f aca="false">+COUNTA([2]Sollev_pompe!B$1:B$1048576)-3</f>
        <v>0</v>
      </c>
      <c r="T6" s="144" t="n">
        <f aca="false">+COUNTA([2]Sollev_pompe!C$1:C$1048576)-3</f>
        <v>0</v>
      </c>
      <c r="U6" s="144" t="n">
        <f aca="false">+COUNTA([2]Sollev_pompe!D$1:D$1048576)-3</f>
        <v>0</v>
      </c>
      <c r="V6" s="144" t="n">
        <f aca="false">+COUNTA([2]Sollev_pompe!E$1:E$1048576)-3</f>
        <v>0</v>
      </c>
      <c r="W6" s="144" t="n">
        <f aca="false">+COUNTA([2]Sollev_pompe!F$1:F$1048576)-3</f>
        <v>0</v>
      </c>
      <c r="X6" s="144" t="n">
        <f aca="false">+COUNTA([2]Sollev_pompe!G$1:G$1048576)-3</f>
        <v>0</v>
      </c>
      <c r="Y6" s="144" t="n">
        <f aca="false">+COUNTA([2]Sollev_pompe!H$1:H$1048576)-3</f>
        <v>0</v>
      </c>
      <c r="Z6" s="144" t="n">
        <f aca="false">+COUNTA([2]Sollev_pompe!I$1:I$1048576)-3</f>
        <v>0</v>
      </c>
      <c r="AA6" s="144" t="n">
        <f aca="false">+COUNTA([2]Sollev_pompe!J$1:J$1048576)-3</f>
        <v>0</v>
      </c>
      <c r="AB6" s="144" t="n">
        <f aca="false">+COUNTA([2]Sollev_pompe!K$1:K$1048576)-3</f>
        <v>0</v>
      </c>
      <c r="AC6" s="144" t="n">
        <f aca="false">+COUNTA([2]Sollev_pompe!L$1:L$1048576)-3</f>
        <v>0</v>
      </c>
      <c r="AD6" s="144" t="n">
        <f aca="false">+COUNTA([2]Sollev_pompe!M$1:M$1048576)-3</f>
        <v>0</v>
      </c>
      <c r="AE6" s="145" t="n">
        <f aca="false">SUM(P6:AD6)</f>
        <v>1</v>
      </c>
    </row>
    <row r="7" customFormat="false" ht="12.75" hidden="false" customHeight="false" outlineLevel="0" collapsed="false">
      <c r="Q7" s="148" t="s">
        <v>11631</v>
      </c>
      <c r="R7" s="149" t="n">
        <f aca="false">+R6/$S$2</f>
        <v>1</v>
      </c>
      <c r="S7" s="149" t="n">
        <f aca="false">+S6/$S$2</f>
        <v>0</v>
      </c>
      <c r="T7" s="149" t="n">
        <f aca="false">+T6/$S$2</f>
        <v>0</v>
      </c>
      <c r="U7" s="149" t="n">
        <f aca="false">+U6/$S$2</f>
        <v>0</v>
      </c>
      <c r="V7" s="149" t="n">
        <f aca="false">+V6/$S$2</f>
        <v>0</v>
      </c>
      <c r="W7" s="149" t="n">
        <f aca="false">+W6/$S$2</f>
        <v>0</v>
      </c>
      <c r="X7" s="149" t="n">
        <f aca="false">+X6/$S$2</f>
        <v>0</v>
      </c>
      <c r="Y7" s="149" t="n">
        <f aca="false">+Y6/$S$2</f>
        <v>0</v>
      </c>
      <c r="Z7" s="149" t="n">
        <f aca="false">+Z6/$S$2</f>
        <v>0</v>
      </c>
      <c r="AA7" s="149" t="n">
        <f aca="false">+AA6/$S$2</f>
        <v>0</v>
      </c>
      <c r="AB7" s="149" t="n">
        <f aca="false">+AB6/$S$2</f>
        <v>0</v>
      </c>
      <c r="AC7" s="149" t="n">
        <f aca="false">+AC6/$S$2</f>
        <v>0</v>
      </c>
      <c r="AD7" s="149" t="n">
        <f aca="false">+AD6/$S$2</f>
        <v>0</v>
      </c>
      <c r="AE7" s="145"/>
    </row>
    <row r="8" customFormat="false" ht="12.75" hidden="false" customHeight="false" outlineLevel="0" collapsed="false">
      <c r="Q8" s="148" t="s">
        <v>11632</v>
      </c>
      <c r="R8" s="151" t="e">
        <f aca="false">+R5-R7</f>
        <v>#DIV/0!</v>
      </c>
      <c r="S8" s="151" t="e">
        <f aca="false">+S5-S7</f>
        <v>#DIV/0!</v>
      </c>
      <c r="T8" s="151" t="e">
        <f aca="false">+T5-T7</f>
        <v>#DIV/0!</v>
      </c>
      <c r="U8" s="151" t="e">
        <f aca="false">+U5-U7</f>
        <v>#DIV/0!</v>
      </c>
      <c r="V8" s="151" t="e">
        <f aca="false">+V5-V7</f>
        <v>#DIV/0!</v>
      </c>
      <c r="W8" s="151" t="e">
        <f aca="false">+W5-W7</f>
        <v>#DIV/0!</v>
      </c>
      <c r="X8" s="151" t="e">
        <f aca="false">+X5-X7</f>
        <v>#DIV/0!</v>
      </c>
      <c r="Y8" s="151" t="e">
        <f aca="false">+Y5-Y7</f>
        <v>#DIV/0!</v>
      </c>
      <c r="Z8" s="151" t="e">
        <f aca="false">+Z5-Z7</f>
        <v>#DIV/0!</v>
      </c>
      <c r="AA8" s="151" t="e">
        <f aca="false">+AA5-AA7</f>
        <v>#DIV/0!</v>
      </c>
      <c r="AB8" s="151" t="e">
        <f aca="false">+AB5-AB7</f>
        <v>#DIV/0!</v>
      </c>
      <c r="AC8" s="151" t="e">
        <f aca="false">+AC5-AC7</f>
        <v>#DIV/0!</v>
      </c>
      <c r="AD8" s="151" t="e">
        <f aca="false">+AD5-AD7</f>
        <v>#DIV/0!</v>
      </c>
      <c r="AE8" s="145" t="e">
        <f aca="false">+AE4-AE6</f>
        <v>#N/A</v>
      </c>
    </row>
    <row r="9" customFormat="false" ht="12.75" hidden="false" customHeight="false" outlineLevel="0" collapsed="false">
      <c r="AE9" s="217" t="e">
        <f aca="false">+AE8/AE6</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R9"/>
  <sheetViews>
    <sheetView showFormulas="false" showGridLines="true" showRowColHeaders="true" showZeros="true" rightToLeft="false" tabSelected="false" showOutlineSymbols="true" defaultGridColor="true" view="normal" topLeftCell="AP1" colorId="64" zoomScale="90" zoomScaleNormal="90" zoomScalePageLayoutView="100" workbookViewId="0">
      <selection pane="topLeft" activeCell="A4" activeCellId="0" sqref="A4"/>
    </sheetView>
  </sheetViews>
  <sheetFormatPr defaultColWidth="10.72265625" defaultRowHeight="12.75" zeroHeight="false" outlineLevelRow="0" outlineLevelCol="0"/>
  <cols>
    <col collapsed="false" customWidth="true" hidden="false" outlineLevel="0" max="2" min="1" style="0" width="9"/>
    <col collapsed="false" customWidth="true" hidden="false" outlineLevel="0" max="3" min="3" style="0" width="41.57"/>
    <col collapsed="false" customWidth="true" hidden="false" outlineLevel="0" max="4" min="4" style="0" width="11.99"/>
    <col collapsed="false" customWidth="true" hidden="false" outlineLevel="0" max="5" min="5" style="0" width="9"/>
    <col collapsed="false" customWidth="true" hidden="false" outlineLevel="0" max="6" min="6" style="0" width="12.71"/>
    <col collapsed="false" customWidth="true" hidden="false" outlineLevel="0" max="13" min="7" style="0" width="9"/>
    <col collapsed="false" customWidth="true" hidden="false" outlineLevel="0" max="14" min="14" style="0" width="11.86"/>
    <col collapsed="false" customWidth="true" hidden="false" outlineLevel="0" max="15" min="15" style="0" width="9"/>
    <col collapsed="false" customWidth="true" hidden="false" outlineLevel="0" max="19" min="16" style="0" width="14.15"/>
    <col collapsed="false" customWidth="true" hidden="false" outlineLevel="0" max="20" min="20" style="142" width="15"/>
    <col collapsed="false" customWidth="true" hidden="false" outlineLevel="0" max="21" min="21" style="0" width="16.14"/>
    <col collapsed="false" customWidth="true" hidden="false" outlineLevel="0" max="22" min="22" style="156" width="29.71"/>
    <col collapsed="false" customWidth="true" hidden="false" outlineLevel="0" max="23" min="23" style="142" width="25.41"/>
    <col collapsed="false" customWidth="true" hidden="false" outlineLevel="0" max="24" min="24" style="142" width="15.71"/>
    <col collapsed="false" customWidth="true" hidden="false" outlineLevel="0" max="25" min="25" style="142" width="13.57"/>
    <col collapsed="false" customWidth="true" hidden="false" outlineLevel="0" max="40" min="26" style="142" width="15.57"/>
    <col collapsed="false" customWidth="false" hidden="false" outlineLevel="0" max="42" min="42" style="118" width="10.71"/>
    <col collapsed="false" customWidth="true" hidden="false" outlineLevel="0" max="43" min="43" style="118" width="69"/>
    <col collapsed="false" customWidth="true" hidden="false" outlineLevel="0" max="44" min="44" style="118" width="34.29"/>
    <col collapsed="false" customWidth="false" hidden="false" outlineLevel="0" max="1024" min="45" style="118" width="10.71"/>
  </cols>
  <sheetData>
    <row r="1" s="130" customFormat="true" ht="78.75" hidden="false" customHeight="false" outlineLevel="0" collapsed="false">
      <c r="A1" s="119" t="s">
        <v>11456</v>
      </c>
      <c r="B1" s="119" t="s">
        <v>11457</v>
      </c>
      <c r="C1" s="119" t="s">
        <v>12429</v>
      </c>
      <c r="D1" s="119" t="s">
        <v>12089</v>
      </c>
      <c r="E1" s="120" t="s">
        <v>12331</v>
      </c>
      <c r="F1" s="120" t="s">
        <v>12332</v>
      </c>
      <c r="G1" s="120" t="s">
        <v>12430</v>
      </c>
      <c r="H1" s="119" t="s">
        <v>12431</v>
      </c>
      <c r="I1" s="119" t="s">
        <v>12337</v>
      </c>
      <c r="J1" s="119" t="s">
        <v>12334</v>
      </c>
      <c r="K1" s="220" t="s">
        <v>12103</v>
      </c>
      <c r="L1" s="119" t="s">
        <v>11491</v>
      </c>
      <c r="M1" s="119" t="s">
        <v>11492</v>
      </c>
      <c r="N1" s="119" t="s">
        <v>11499</v>
      </c>
      <c r="O1" s="119" t="s">
        <v>12106</v>
      </c>
      <c r="P1" s="119" t="s">
        <v>12432</v>
      </c>
      <c r="Q1" s="120" t="s">
        <v>12433</v>
      </c>
      <c r="R1" s="119" t="s">
        <v>11509</v>
      </c>
      <c r="S1" s="121" t="s">
        <v>11510</v>
      </c>
      <c r="T1" s="135"/>
      <c r="V1" s="135"/>
      <c r="W1" s="122"/>
      <c r="X1" s="122" t="s">
        <v>11511</v>
      </c>
      <c r="Y1" s="122" t="n">
        <f aca="false">+COUNTA(B:B)-3</f>
        <v>0</v>
      </c>
      <c r="Z1" s="122"/>
      <c r="AA1" s="122"/>
      <c r="AB1" s="122"/>
      <c r="AC1" s="122"/>
      <c r="AD1" s="122"/>
      <c r="AE1" s="122"/>
      <c r="AF1" s="122"/>
      <c r="AG1" s="122"/>
      <c r="AH1" s="122"/>
      <c r="AI1" s="122"/>
      <c r="AJ1" s="122"/>
      <c r="AK1" s="122"/>
      <c r="AL1" s="122"/>
      <c r="AM1" s="122"/>
      <c r="AN1" s="122"/>
      <c r="AQ1" s="125" t="s">
        <v>11512</v>
      </c>
      <c r="AR1" s="125" t="str">
        <f aca="false">IF(SUM(T:T)=SUM(U:U),"OK","Errore: ripetizione codice origine")</f>
        <v>OK</v>
      </c>
    </row>
    <row r="2" s="158" customFormat="true" ht="90" hidden="false" customHeight="false" outlineLevel="0" collapsed="false">
      <c r="A2" s="126" t="s">
        <v>12434</v>
      </c>
      <c r="B2" s="126" t="s">
        <v>11514</v>
      </c>
      <c r="C2" s="126" t="s">
        <v>11515</v>
      </c>
      <c r="D2" s="126" t="s">
        <v>12115</v>
      </c>
      <c r="E2" s="127" t="s">
        <v>12345</v>
      </c>
      <c r="F2" s="127" t="s">
        <v>12435</v>
      </c>
      <c r="G2" s="127" t="s">
        <v>12436</v>
      </c>
      <c r="H2" s="126" t="s">
        <v>12437</v>
      </c>
      <c r="I2" s="126" t="s">
        <v>12438</v>
      </c>
      <c r="J2" s="126" t="s">
        <v>12439</v>
      </c>
      <c r="K2" s="221" t="s">
        <v>82</v>
      </c>
      <c r="L2" s="126" t="s">
        <v>11548</v>
      </c>
      <c r="M2" s="126" t="s">
        <v>11549</v>
      </c>
      <c r="N2" s="126" t="s">
        <v>11556</v>
      </c>
      <c r="O2" s="126" t="s">
        <v>12131</v>
      </c>
      <c r="P2" s="126" t="s">
        <v>12440</v>
      </c>
      <c r="Q2" s="127" t="s">
        <v>12441</v>
      </c>
      <c r="R2" s="126" t="s">
        <v>11566</v>
      </c>
      <c r="S2" s="128"/>
      <c r="T2" s="135"/>
      <c r="U2" s="129"/>
      <c r="V2" s="135"/>
      <c r="W2" s="122"/>
      <c r="X2" s="122" t="s">
        <v>11567</v>
      </c>
      <c r="Y2" s="122" t="n">
        <f aca="false">+COUNTA([2]Collettori!B$1:B$1048576)-3</f>
        <v>1</v>
      </c>
      <c r="Z2" s="122"/>
      <c r="AA2" s="122"/>
      <c r="AB2" s="122"/>
      <c r="AC2" s="122"/>
      <c r="AD2" s="122"/>
      <c r="AE2" s="122"/>
      <c r="AF2" s="122"/>
      <c r="AG2" s="122"/>
      <c r="AH2" s="122"/>
      <c r="AI2" s="122"/>
      <c r="AJ2" s="122"/>
      <c r="AK2" s="122"/>
      <c r="AL2" s="122"/>
      <c r="AM2" s="122"/>
      <c r="AN2" s="122"/>
      <c r="AP2" s="130"/>
      <c r="AQ2" s="131" t="s">
        <v>12442</v>
      </c>
      <c r="AR2" s="131" t="str">
        <f aca="false">+IF(SUM(V:V)=0,"OK","Dati non completi")</f>
        <v>Dati non completi</v>
      </c>
    </row>
    <row r="3" s="130" customFormat="true" ht="57.75" hidden="false" customHeight="true" outlineLevel="0" collapsed="false">
      <c r="A3" s="133" t="s">
        <v>12443</v>
      </c>
      <c r="B3" s="133" t="s">
        <v>12444</v>
      </c>
      <c r="C3" s="133" t="s">
        <v>12445</v>
      </c>
      <c r="D3" s="133" t="s">
        <v>12446</v>
      </c>
      <c r="E3" s="133" t="n">
        <v>117300</v>
      </c>
      <c r="F3" s="133" t="n">
        <v>117400</v>
      </c>
      <c r="G3" s="133" t="n">
        <v>117500</v>
      </c>
      <c r="H3" s="133" t="s">
        <v>12447</v>
      </c>
      <c r="I3" s="133" t="s">
        <v>12448</v>
      </c>
      <c r="J3" s="133" t="s">
        <v>12449</v>
      </c>
      <c r="K3" s="133" t="s">
        <v>12450</v>
      </c>
      <c r="L3" s="133" t="s">
        <v>12451</v>
      </c>
      <c r="M3" s="133" t="s">
        <v>12452</v>
      </c>
      <c r="N3" s="133" t="s">
        <v>12453</v>
      </c>
      <c r="O3" s="133" t="s">
        <v>12454</v>
      </c>
      <c r="P3" s="133" t="s">
        <v>12455</v>
      </c>
      <c r="Q3" s="133" t="n">
        <v>119300</v>
      </c>
      <c r="R3" s="133" t="s">
        <v>12456</v>
      </c>
      <c r="S3" s="134"/>
      <c r="T3" s="135" t="s">
        <v>11620</v>
      </c>
      <c r="U3" s="136" t="s">
        <v>11621</v>
      </c>
      <c r="V3" s="135" t="s">
        <v>12457</v>
      </c>
      <c r="W3" s="122" t="s">
        <v>11625</v>
      </c>
      <c r="X3" s="122" t="str">
        <f aca="false">+A1</f>
        <v>codice opera [idt]</v>
      </c>
      <c r="Y3" s="122" t="str">
        <f aca="false">+B1</f>
        <v>codice origine [testo]</v>
      </c>
      <c r="Z3" s="122" t="str">
        <f aca="false">+C1</f>
        <v>descrizione collettore [testo]</v>
      </c>
      <c r="AA3" s="122" t="str">
        <f aca="false">+D1</f>
        <v>lunghezza totale [km]</v>
      </c>
      <c r="AB3" s="188" t="str">
        <f aca="false">+E1</f>
        <v>utenze totali [nr]</v>
      </c>
      <c r="AC3" s="188" t="str">
        <f aca="false">+F1</f>
        <v>utenze industriali [nr]</v>
      </c>
      <c r="AD3" s="188" t="str">
        <f aca="false">+G1</f>
        <v>volumi utenze industriali [mc/anno]</v>
      </c>
      <c r="AE3" s="122" t="str">
        <f aca="false">+H1</f>
        <v>volume trasportato [mc/anno]</v>
      </c>
      <c r="AF3" s="122" t="str">
        <f aca="false">+I1</f>
        <v>scarico superficiale [sn]</v>
      </c>
      <c r="AG3" s="122" t="str">
        <f aca="false">+J1</f>
        <v>numero scaricatori piena [nr]</v>
      </c>
      <c r="AH3" s="122" t="str">
        <f aca="false">+K1</f>
        <v>numero di riparazioni sulle condotte [nr]</v>
      </c>
      <c r="AI3" s="122" t="str">
        <f aca="false">+L1</f>
        <v>tipo telecontrollo [idn]</v>
      </c>
      <c r="AJ3" s="122" t="str">
        <f aca="false">+M1</f>
        <v>misura portata [sn]</v>
      </c>
      <c r="AK3" s="122" t="str">
        <f aca="false">+N1</f>
        <v>opera stato [idn]</v>
      </c>
      <c r="AL3" s="122" t="str">
        <f aca="false">+O1</f>
        <v>ind.conf. lunghezza totale [idt]</v>
      </c>
      <c r="AM3" s="122" t="str">
        <f aca="false">+P1</f>
        <v>ind.conf. volume trasportato [idt]</v>
      </c>
      <c r="AN3" s="188" t="str">
        <f aca="false">+Q1</f>
        <v>ind.conf. volumi utenze industriali [idt]</v>
      </c>
      <c r="AO3" s="137" t="s">
        <v>11626</v>
      </c>
      <c r="AP3" s="158"/>
      <c r="AQ3" s="131" t="s">
        <v>11630</v>
      </c>
      <c r="AR3" s="150" t="e">
        <f aca="false">+IF(MIN(X8:AN8)=0%,"OK","Grado di compilazione inferiore a quello del DBI A-1")</f>
        <v>#DIV/0!</v>
      </c>
    </row>
    <row r="4" s="118" customFormat="true" ht="12.75" hidden="false" customHeight="true" outlineLevel="0" collapsed="false">
      <c r="P4" s="0"/>
      <c r="Q4" s="0"/>
      <c r="R4" s="0"/>
      <c r="S4" s="0"/>
      <c r="T4" s="142" t="n">
        <f aca="false">+IF(B4&gt;0,1,0)</f>
        <v>0</v>
      </c>
      <c r="U4" s="135" t="n">
        <f aca="false">COUNTIF(B:B,B4)</f>
        <v>0</v>
      </c>
      <c r="V4" s="147" t="n">
        <f aca="false">+IF(N4&gt;=3,0,IF(COUNTIF(Collett_com_serv!A:A,B4)&gt;0,0,1))</f>
        <v>1</v>
      </c>
      <c r="W4" s="144"/>
      <c r="X4" s="144" t="n">
        <f aca="false">+COUNTA(A:A)-3</f>
        <v>0</v>
      </c>
      <c r="Y4" s="144" t="n">
        <f aca="false">+COUNTA(B:B)-3</f>
        <v>0</v>
      </c>
      <c r="Z4" s="144" t="n">
        <f aca="false">+COUNTA(C:C)-3</f>
        <v>0</v>
      </c>
      <c r="AA4" s="144" t="n">
        <f aca="false">+COUNTA(D:D)-3</f>
        <v>0</v>
      </c>
      <c r="AB4" s="144" t="n">
        <f aca="false">+COUNTA(E:E)-3</f>
        <v>0</v>
      </c>
      <c r="AC4" s="144" t="n">
        <f aca="false">+COUNTA(F:F)-3</f>
        <v>0</v>
      </c>
      <c r="AD4" s="144" t="n">
        <f aca="false">+COUNTA(G:G)-3</f>
        <v>0</v>
      </c>
      <c r="AE4" s="144" t="n">
        <f aca="false">+COUNTA(H:H)-3</f>
        <v>0</v>
      </c>
      <c r="AF4" s="144" t="n">
        <f aca="false">+COUNTA(I:I)-3</f>
        <v>0</v>
      </c>
      <c r="AG4" s="144" t="n">
        <f aca="false">+COUNTA(J:J)-3</f>
        <v>0</v>
      </c>
      <c r="AH4" s="144" t="n">
        <f aca="false">+COUNTA(K:K)-3</f>
        <v>0</v>
      </c>
      <c r="AI4" s="144" t="n">
        <f aca="false">+COUNTA(L:L)-3</f>
        <v>0</v>
      </c>
      <c r="AJ4" s="144" t="n">
        <f aca="false">+COUNTA(M:M)-3</f>
        <v>0</v>
      </c>
      <c r="AK4" s="144" t="n">
        <f aca="false">+COUNTA(N:N)-3</f>
        <v>0</v>
      </c>
      <c r="AL4" s="144" t="n">
        <f aca="false">+COUNTA(O:O)-3</f>
        <v>0</v>
      </c>
      <c r="AM4" s="144" t="n">
        <f aca="false">+COUNTA(P:P)-3</f>
        <v>0</v>
      </c>
      <c r="AN4" s="144" t="n">
        <f aca="false">+COUNTA(Q:Q)-3</f>
        <v>0</v>
      </c>
      <c r="AO4" s="145" t="n">
        <f aca="false">SUM(X4:AN4)</f>
        <v>0</v>
      </c>
    </row>
    <row r="5" s="118" customFormat="true" ht="12.75" hidden="false" customHeight="true" outlineLevel="0" collapsed="false">
      <c r="N5" s="165"/>
      <c r="P5" s="0"/>
      <c r="Q5" s="0"/>
      <c r="R5" s="0"/>
      <c r="S5" s="0"/>
      <c r="T5" s="142"/>
      <c r="U5" s="142"/>
      <c r="V5" s="147"/>
      <c r="W5" s="148" t="s">
        <v>11629</v>
      </c>
      <c r="X5" s="149" t="e">
        <f aca="false">+X4/$Y$1</f>
        <v>#DIV/0!</v>
      </c>
      <c r="Y5" s="149" t="e">
        <f aca="false">+Y4/$Y$1</f>
        <v>#DIV/0!</v>
      </c>
      <c r="Z5" s="149" t="e">
        <f aca="false">+Z4/$Y$1</f>
        <v>#DIV/0!</v>
      </c>
      <c r="AA5" s="149" t="e">
        <f aca="false">+AA4/$Y$1</f>
        <v>#DIV/0!</v>
      </c>
      <c r="AB5" s="149" t="e">
        <f aca="false">+AB4/$Y$1</f>
        <v>#DIV/0!</v>
      </c>
      <c r="AC5" s="149" t="e">
        <f aca="false">+AC4/$Y$1</f>
        <v>#DIV/0!</v>
      </c>
      <c r="AD5" s="149" t="e">
        <f aca="false">+AD4/$Y$1</f>
        <v>#DIV/0!</v>
      </c>
      <c r="AE5" s="149" t="e">
        <f aca="false">+AE4/$Y$1</f>
        <v>#DIV/0!</v>
      </c>
      <c r="AF5" s="149" t="e">
        <f aca="false">+AF4/$Y$1</f>
        <v>#DIV/0!</v>
      </c>
      <c r="AG5" s="149" t="e">
        <f aca="false">+AG4/$Y$1</f>
        <v>#DIV/0!</v>
      </c>
      <c r="AH5" s="149" t="e">
        <f aca="false">+AH4/$Y$1</f>
        <v>#DIV/0!</v>
      </c>
      <c r="AI5" s="149" t="e">
        <f aca="false">+AI4/$Y$1</f>
        <v>#DIV/0!</v>
      </c>
      <c r="AJ5" s="149" t="e">
        <f aca="false">+AJ4/$Y$1</f>
        <v>#DIV/0!</v>
      </c>
      <c r="AK5" s="149" t="e">
        <f aca="false">+AK4/$Y$1</f>
        <v>#DIV/0!</v>
      </c>
      <c r="AL5" s="149" t="e">
        <f aca="false">+AL4/$Y$1</f>
        <v>#DIV/0!</v>
      </c>
      <c r="AM5" s="149" t="e">
        <f aca="false">+AM4/$Y$1</f>
        <v>#DIV/0!</v>
      </c>
      <c r="AN5" s="149" t="e">
        <f aca="false">+AN4/$Y$1</f>
        <v>#DIV/0!</v>
      </c>
      <c r="AO5" s="145"/>
    </row>
    <row r="6" s="118" customFormat="true" ht="12.75" hidden="false" customHeight="true" outlineLevel="0" collapsed="false">
      <c r="N6" s="165"/>
      <c r="P6" s="0"/>
      <c r="Q6" s="0"/>
      <c r="R6" s="0"/>
      <c r="S6" s="0"/>
      <c r="T6" s="142"/>
      <c r="U6" s="142"/>
      <c r="V6" s="147"/>
      <c r="W6" s="148"/>
      <c r="X6" s="144" t="n">
        <f aca="false">+COUNTA([2]Collettori!A$1:A$1048576)-3</f>
        <v>0</v>
      </c>
      <c r="Y6" s="144" t="n">
        <f aca="false">+COUNTA([2]Collettori!B$1:B$1048576)-3</f>
        <v>1</v>
      </c>
      <c r="Z6" s="144" t="n">
        <f aca="false">+COUNTA([2]Collettori!C$1:C$1048576)-3</f>
        <v>1</v>
      </c>
      <c r="AA6" s="144" t="n">
        <f aca="false">+COUNTA([2]Collettori!D$1:D$1048576)-3</f>
        <v>0</v>
      </c>
      <c r="AB6" s="144" t="n">
        <f aca="false">+COUNTA([2]Collettori!E$1:E$1048576)-3</f>
        <v>0</v>
      </c>
      <c r="AC6" s="144" t="n">
        <f aca="false">+COUNTA([2]Collettori!F$1:F$1048576)-3</f>
        <v>0</v>
      </c>
      <c r="AD6" s="144" t="n">
        <f aca="false">+COUNTA([2]Collettori!G$1:G$1048576)-3</f>
        <v>0</v>
      </c>
      <c r="AE6" s="144" t="n">
        <f aca="false">+COUNTA([2]Collettori!H$1:H$1048576)-3</f>
        <v>0</v>
      </c>
      <c r="AF6" s="144" t="n">
        <f aca="false">+COUNTA([2]Collettori!I$1:I$1048576)-3</f>
        <v>0</v>
      </c>
      <c r="AG6" s="144" t="n">
        <f aca="false">+COUNTA([2]Collettori!J$1:J$1048576)-3</f>
        <v>0</v>
      </c>
      <c r="AH6" s="144" t="n">
        <f aca="false">+COUNTA([2]Collettori!K$1:K$1048576)-3</f>
        <v>0</v>
      </c>
      <c r="AI6" s="144" t="n">
        <f aca="false">+COUNTA([2]Collettori!L$1:L$1048576)-3</f>
        <v>0</v>
      </c>
      <c r="AJ6" s="144" t="n">
        <f aca="false">+COUNTA([2]Collettori!M$1:M$1048576)-3</f>
        <v>0</v>
      </c>
      <c r="AK6" s="144" t="n">
        <f aca="false">+COUNTA([2]Collettori!N$1:N$1048576)-3</f>
        <v>1</v>
      </c>
      <c r="AL6" s="144" t="n">
        <f aca="false">+COUNTA([2]Collettori!O$1:O$1048576)-3</f>
        <v>0</v>
      </c>
      <c r="AM6" s="144" t="n">
        <f aca="false">+COUNTA([2]Collettori!P$1:P$1048576)-3</f>
        <v>0</v>
      </c>
      <c r="AN6" s="144" t="n">
        <f aca="false">+COUNTA([2]Collettori!Q$1:Q$1048576)-3</f>
        <v>0</v>
      </c>
      <c r="AO6" s="145" t="n">
        <f aca="false">SUM(X6:AN6)</f>
        <v>3</v>
      </c>
    </row>
    <row r="7" s="118" customFormat="true" ht="15" hidden="false" customHeight="false" outlineLevel="0" collapsed="false">
      <c r="N7" s="165"/>
      <c r="P7" s="0"/>
      <c r="Q7" s="0"/>
      <c r="R7" s="0"/>
      <c r="S7" s="0"/>
      <c r="T7" s="142"/>
      <c r="U7" s="142"/>
      <c r="V7" s="147"/>
      <c r="W7" s="148" t="s">
        <v>11631</v>
      </c>
      <c r="X7" s="149" t="n">
        <f aca="false">+X6/$Y$2</f>
        <v>0</v>
      </c>
      <c r="Y7" s="149" t="n">
        <f aca="false">+Y6/$Y$2</f>
        <v>1</v>
      </c>
      <c r="Z7" s="149" t="n">
        <f aca="false">+Z6/$Y$2</f>
        <v>1</v>
      </c>
      <c r="AA7" s="149" t="n">
        <f aca="false">+AA6/$Y$2</f>
        <v>0</v>
      </c>
      <c r="AB7" s="149" t="n">
        <f aca="false">+AB6/$Y$2</f>
        <v>0</v>
      </c>
      <c r="AC7" s="149" t="n">
        <f aca="false">+AC6/$Y$2</f>
        <v>0</v>
      </c>
      <c r="AD7" s="149" t="n">
        <f aca="false">+AD6/$Y$2</f>
        <v>0</v>
      </c>
      <c r="AE7" s="149" t="n">
        <f aca="false">+AE6/$Y$2</f>
        <v>0</v>
      </c>
      <c r="AF7" s="149" t="n">
        <f aca="false">+AF6/$Y$2</f>
        <v>0</v>
      </c>
      <c r="AG7" s="149" t="n">
        <f aca="false">+AG6/$Y$2</f>
        <v>0</v>
      </c>
      <c r="AH7" s="149" t="n">
        <f aca="false">+AH6/$Y$2</f>
        <v>0</v>
      </c>
      <c r="AI7" s="149" t="n">
        <f aca="false">+AI6/$Y$2</f>
        <v>0</v>
      </c>
      <c r="AJ7" s="149" t="n">
        <f aca="false">+AJ6/$Y$2</f>
        <v>0</v>
      </c>
      <c r="AK7" s="149" t="n">
        <f aca="false">+AK6/$Y$2</f>
        <v>1</v>
      </c>
      <c r="AL7" s="149" t="n">
        <f aca="false">+AL6/$Y$2</f>
        <v>0</v>
      </c>
      <c r="AM7" s="149" t="n">
        <f aca="false">+AM6/$Y$2</f>
        <v>0</v>
      </c>
      <c r="AN7" s="149" t="n">
        <f aca="false">+AN6/$Y$2</f>
        <v>0</v>
      </c>
      <c r="AO7" s="145"/>
    </row>
    <row r="8" s="118" customFormat="true" ht="15" hidden="false" customHeight="false" outlineLevel="0" collapsed="false">
      <c r="N8" s="165"/>
      <c r="P8" s="0"/>
      <c r="Q8" s="0"/>
      <c r="R8" s="0"/>
      <c r="S8" s="0"/>
      <c r="T8" s="142"/>
      <c r="U8" s="142"/>
      <c r="V8" s="147"/>
      <c r="W8" s="148" t="s">
        <v>11632</v>
      </c>
      <c r="X8" s="151" t="e">
        <f aca="false">+X5-X7</f>
        <v>#DIV/0!</v>
      </c>
      <c r="Y8" s="151" t="e">
        <f aca="false">+Y5-Y7</f>
        <v>#DIV/0!</v>
      </c>
      <c r="Z8" s="151" t="e">
        <f aca="false">+Z5-Z7</f>
        <v>#DIV/0!</v>
      </c>
      <c r="AA8" s="151" t="e">
        <f aca="false">+AA5-AA7</f>
        <v>#DIV/0!</v>
      </c>
      <c r="AB8" s="151" t="e">
        <f aca="false">+AB5-AB7</f>
        <v>#DIV/0!</v>
      </c>
      <c r="AC8" s="151" t="e">
        <f aca="false">+AC5-AC7</f>
        <v>#DIV/0!</v>
      </c>
      <c r="AD8" s="151" t="e">
        <f aca="false">+AD5-AD7</f>
        <v>#DIV/0!</v>
      </c>
      <c r="AE8" s="151" t="e">
        <f aca="false">+AE5-AE7</f>
        <v>#DIV/0!</v>
      </c>
      <c r="AF8" s="151" t="e">
        <f aca="false">+AF5-AF7</f>
        <v>#DIV/0!</v>
      </c>
      <c r="AG8" s="151" t="e">
        <f aca="false">+AG5-AG7</f>
        <v>#DIV/0!</v>
      </c>
      <c r="AH8" s="151" t="e">
        <f aca="false">+AH5-AH7</f>
        <v>#DIV/0!</v>
      </c>
      <c r="AI8" s="151" t="e">
        <f aca="false">+AI5-AI7</f>
        <v>#DIV/0!</v>
      </c>
      <c r="AJ8" s="151" t="e">
        <f aca="false">+AJ5-AJ7</f>
        <v>#DIV/0!</v>
      </c>
      <c r="AK8" s="151" t="e">
        <f aca="false">+AK5-AK7</f>
        <v>#DIV/0!</v>
      </c>
      <c r="AL8" s="151" t="e">
        <f aca="false">+AL5-AL7</f>
        <v>#DIV/0!</v>
      </c>
      <c r="AM8" s="151" t="e">
        <f aca="false">+AM5-AM7</f>
        <v>#DIV/0!</v>
      </c>
      <c r="AN8" s="151" t="e">
        <f aca="false">+AN5-AN7</f>
        <v>#DIV/0!</v>
      </c>
      <c r="AO8" s="145" t="n">
        <f aca="false">+AO4-AO6</f>
        <v>-3</v>
      </c>
    </row>
    <row r="9" customFormat="false" ht="15" hidden="false" customHeight="false" outlineLevel="0" collapsed="false">
      <c r="A9" s="118"/>
      <c r="B9" s="118"/>
      <c r="C9" s="118"/>
      <c r="D9" s="118"/>
      <c r="E9" s="118"/>
      <c r="F9" s="118"/>
      <c r="G9" s="118"/>
      <c r="H9" s="118"/>
      <c r="I9" s="118"/>
      <c r="J9" s="118"/>
      <c r="K9" s="118"/>
      <c r="L9" s="118"/>
      <c r="M9" s="118"/>
      <c r="N9" s="165"/>
      <c r="O9" s="118"/>
      <c r="U9" s="142"/>
      <c r="V9" s="147"/>
      <c r="AO9" s="217" t="n">
        <f aca="false">+AO8/AO6</f>
        <v>-1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7" activeCellId="0" sqref="H27"/>
    </sheetView>
  </sheetViews>
  <sheetFormatPr defaultColWidth="8.6953125" defaultRowHeight="12.75" zeroHeight="false" outlineLevelRow="0" outlineLevelCol="0"/>
  <cols>
    <col collapsed="false" customWidth="true" hidden="false" outlineLevel="0" max="1" min="1" style="118" width="22.14"/>
    <col collapsed="false" customWidth="true" hidden="false" outlineLevel="0" max="2" min="2" style="118" width="21.57"/>
    <col collapsed="false" customWidth="true" hidden="false" outlineLevel="0" max="4" min="4" style="0" width="6.87"/>
    <col collapsed="false" customWidth="true" hidden="false" outlineLevel="0" max="5" min="5" style="0" width="7.71"/>
    <col collapsed="false" customWidth="true" hidden="false" outlineLevel="0" max="6" min="6" style="0" width="15.42"/>
  </cols>
  <sheetData>
    <row r="1" customFormat="false" ht="33.75" hidden="false" customHeight="false" outlineLevel="0" collapsed="false">
      <c r="A1" s="119" t="s">
        <v>11633</v>
      </c>
      <c r="B1" s="119" t="s">
        <v>11466</v>
      </c>
      <c r="C1" s="179" t="s">
        <v>11510</v>
      </c>
    </row>
    <row r="2" customFormat="false" ht="33.75" hidden="false" customHeight="false" outlineLevel="0" collapsed="false">
      <c r="A2" s="126" t="s">
        <v>11637</v>
      </c>
      <c r="B2" s="126" t="s">
        <v>11523</v>
      </c>
      <c r="C2" s="182"/>
      <c r="F2" s="137" t="s">
        <v>11640</v>
      </c>
      <c r="G2" s="137" t="n">
        <f aca="false">+COUNTA(A:A)+COUNTA(B:B)-6</f>
        <v>0</v>
      </c>
    </row>
    <row r="3" customFormat="false" ht="12.75" hidden="false" customHeight="false" outlineLevel="0" collapsed="false">
      <c r="A3" s="133" t="s">
        <v>12458</v>
      </c>
      <c r="B3" s="133" t="s">
        <v>12459</v>
      </c>
      <c r="C3" s="183"/>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U9"/>
  <sheetViews>
    <sheetView showFormulas="false" showGridLines="true" showRowColHeaders="true" showZeros="true" rightToLeft="false" tabSelected="false" showOutlineSymbols="true" defaultGridColor="true" view="normal" topLeftCell="GR1" colorId="64" zoomScale="90" zoomScaleNormal="90" zoomScalePageLayoutView="100" workbookViewId="0">
      <selection pane="topLeft" activeCell="A4" activeCellId="0" sqref="A4"/>
    </sheetView>
  </sheetViews>
  <sheetFormatPr defaultColWidth="10.72265625" defaultRowHeight="12.75" zeroHeight="false" outlineLevelRow="0" outlineLevelCol="0"/>
  <cols>
    <col collapsed="false" customWidth="true" hidden="false" outlineLevel="0" max="1" min="1" style="0" width="10.99"/>
    <col collapsed="false" customWidth="true" hidden="false" outlineLevel="0" max="2" min="2" style="0" width="11.3"/>
    <col collapsed="false" customWidth="true" hidden="false" outlineLevel="0" max="3" min="3" style="0" width="30.7"/>
    <col collapsed="false" customWidth="true" hidden="false" outlineLevel="0" max="5" min="4" style="0" width="15.57"/>
    <col collapsed="false" customWidth="true" hidden="false" outlineLevel="0" max="6" min="6" style="0" width="10.85"/>
    <col collapsed="false" customWidth="true" hidden="false" outlineLevel="0" max="7" min="7" style="0" width="10.13"/>
    <col collapsed="false" customWidth="true" hidden="false" outlineLevel="0" max="8" min="8" style="0" width="22.14"/>
    <col collapsed="false" customWidth="true" hidden="false" outlineLevel="0" max="9" min="9" style="0" width="10.85"/>
    <col collapsed="false" customWidth="true" hidden="false" outlineLevel="0" max="10" min="10" style="0" width="38.57"/>
    <col collapsed="false" customWidth="true" hidden="false" outlineLevel="0" max="13" min="13" style="0" width="11.3"/>
    <col collapsed="false" customWidth="true" hidden="false" outlineLevel="0" max="14" min="14" style="0" width="10.85"/>
    <col collapsed="false" customWidth="true" hidden="false" outlineLevel="0" max="15" min="15" style="0" width="11.3"/>
    <col collapsed="false" customWidth="true" hidden="false" outlineLevel="0" max="16" min="16" style="0" width="10.58"/>
    <col collapsed="false" customWidth="true" hidden="false" outlineLevel="0" max="18" min="17" style="0" width="14.57"/>
    <col collapsed="false" customWidth="true" hidden="false" outlineLevel="0" max="20" min="19" style="0" width="10.85"/>
    <col collapsed="false" customWidth="true" hidden="false" outlineLevel="0" max="21" min="21" style="0" width="15"/>
    <col collapsed="false" customWidth="true" hidden="false" outlineLevel="0" max="22" min="22" style="0" width="11.3"/>
    <col collapsed="false" customWidth="true" hidden="false" outlineLevel="0" max="24" min="24" style="0" width="10.99"/>
    <col collapsed="false" customWidth="true" hidden="false" outlineLevel="0" max="26" min="26" style="0" width="14.86"/>
    <col collapsed="false" customWidth="true" hidden="false" outlineLevel="0" max="27" min="27" style="0" width="10.85"/>
    <col collapsed="false" customWidth="true" hidden="false" outlineLevel="0" max="31" min="28" style="0" width="11.3"/>
    <col collapsed="false" customWidth="true" hidden="false" outlineLevel="0" max="33" min="33" style="0" width="11.3"/>
    <col collapsed="false" customWidth="true" hidden="false" outlineLevel="0" max="35" min="34" style="0" width="10.85"/>
    <col collapsed="false" customWidth="true" hidden="false" outlineLevel="0" max="36" min="36" style="0" width="11.3"/>
    <col collapsed="false" customWidth="true" hidden="false" outlineLevel="0" max="37" min="37" style="0" width="10.99"/>
    <col collapsed="false" customWidth="true" hidden="false" outlineLevel="0" max="38" min="38" style="0" width="11.3"/>
    <col collapsed="false" customWidth="true" hidden="false" outlineLevel="0" max="39" min="39" style="0" width="10.85"/>
    <col collapsed="false" customWidth="true" hidden="false" outlineLevel="0" max="41" min="40" style="0" width="11.3"/>
    <col collapsed="false" customWidth="true" hidden="false" outlineLevel="0" max="42" min="42" style="0" width="10.99"/>
    <col collapsed="false" customWidth="true" hidden="false" outlineLevel="0" max="43" min="43" style="0" width="10.85"/>
    <col collapsed="false" customWidth="true" hidden="false" outlineLevel="0" max="45" min="44" style="0" width="11.3"/>
    <col collapsed="false" customWidth="true" hidden="false" outlineLevel="0" max="46" min="46" style="0" width="10.85"/>
    <col collapsed="false" customWidth="true" hidden="false" outlineLevel="0" max="48" min="47" style="0" width="10.99"/>
    <col collapsed="false" customWidth="true" hidden="false" outlineLevel="0" max="50" min="50" style="0" width="11.3"/>
    <col collapsed="false" customWidth="true" hidden="false" outlineLevel="0" max="51" min="51" style="0" width="20.98"/>
    <col collapsed="false" customWidth="true" hidden="false" outlineLevel="0" max="52" min="52" style="0" width="10.85"/>
    <col collapsed="false" customWidth="true" hidden="false" outlineLevel="0" max="55" min="53" style="0" width="11.3"/>
    <col collapsed="false" customWidth="true" hidden="false" outlineLevel="0" max="56" min="56" style="0" width="10.58"/>
    <col collapsed="false" customWidth="true" hidden="false" outlineLevel="0" max="58" min="57" style="0" width="10.85"/>
    <col collapsed="false" customWidth="true" hidden="false" outlineLevel="0" max="59" min="59" style="0" width="11.3"/>
    <col collapsed="false" customWidth="true" hidden="false" outlineLevel="0" max="60" min="60" style="0" width="10.85"/>
    <col collapsed="false" customWidth="true" hidden="false" outlineLevel="0" max="61" min="61" style="0" width="14.86"/>
    <col collapsed="false" customWidth="true" hidden="false" outlineLevel="0" max="62" min="62" style="0" width="14.43"/>
    <col collapsed="false" customWidth="true" hidden="false" outlineLevel="0" max="63" min="63" style="0" width="10.99"/>
    <col collapsed="false" customWidth="true" hidden="false" outlineLevel="0" max="64" min="64" style="0" width="10.58"/>
    <col collapsed="false" customWidth="true" hidden="false" outlineLevel="0" max="65" min="65" style="0" width="10.85"/>
    <col collapsed="false" customWidth="true" hidden="false" outlineLevel="0" max="66" min="66" style="0" width="11.3"/>
    <col collapsed="false" customWidth="true" hidden="false" outlineLevel="0" max="67" min="67" style="0" width="10.99"/>
    <col collapsed="false" customWidth="true" hidden="false" outlineLevel="0" max="69" min="68" style="0" width="10.85"/>
    <col collapsed="false" customWidth="true" hidden="false" outlineLevel="0" max="71" min="70" style="0" width="11.3"/>
    <col collapsed="false" customWidth="true" hidden="false" outlineLevel="0" max="72" min="72" style="0" width="10.85"/>
    <col collapsed="false" customWidth="true" hidden="false" outlineLevel="0" max="74" min="74" style="0" width="10.99"/>
    <col collapsed="false" customWidth="true" hidden="false" outlineLevel="0" max="75" min="75" style="0" width="11.3"/>
    <col collapsed="false" customWidth="true" hidden="false" outlineLevel="0" max="76" min="76" style="0" width="10.99"/>
    <col collapsed="false" customWidth="true" hidden="false" outlineLevel="0" max="77" min="77" style="0" width="11.3"/>
    <col collapsed="false" customWidth="true" hidden="false" outlineLevel="0" max="81" min="78" style="0" width="10.99"/>
    <col collapsed="false" customWidth="true" hidden="false" outlineLevel="0" max="82" min="82" style="0" width="11.3"/>
    <col collapsed="false" customWidth="true" hidden="false" outlineLevel="0" max="83" min="83" style="0" width="12.42"/>
    <col collapsed="false" customWidth="true" hidden="false" outlineLevel="0" max="84" min="84" style="0" width="10.13"/>
    <col collapsed="false" customWidth="true" hidden="false" outlineLevel="0" max="87" min="85" style="0" width="10.85"/>
    <col collapsed="false" customWidth="true" hidden="false" outlineLevel="0" max="98" min="88" style="0" width="13.29"/>
    <col collapsed="false" customWidth="true" hidden="false" outlineLevel="0" max="99" min="99" style="142" width="23.57"/>
    <col collapsed="false" customWidth="true" hidden="false" outlineLevel="0" max="100" min="100" style="0" width="16.14"/>
    <col collapsed="false" customWidth="true" hidden="false" outlineLevel="0" max="101" min="101" style="142" width="31.15"/>
    <col collapsed="false" customWidth="true" hidden="false" outlineLevel="0" max="102" min="102" style="142" width="24.87"/>
    <col collapsed="false" customWidth="true" hidden="false" outlineLevel="0" max="103" min="103" style="142" width="18.85"/>
    <col collapsed="false" customWidth="true" hidden="false" outlineLevel="0" max="104" min="104" style="142" width="11.86"/>
    <col collapsed="false" customWidth="true" hidden="false" outlineLevel="0" max="105" min="105" style="142" width="16.29"/>
    <col collapsed="false" customWidth="true" hidden="false" outlineLevel="0" max="106" min="106" style="142" width="12.29"/>
    <col collapsed="false" customWidth="true" hidden="false" outlineLevel="0" max="112" min="107" style="142" width="9.13"/>
    <col collapsed="false" customWidth="true" hidden="false" outlineLevel="0" max="113" min="113" style="142" width="13.57"/>
    <col collapsed="false" customWidth="true" hidden="false" outlineLevel="0" max="114" min="114" style="142" width="9.13"/>
    <col collapsed="false" customWidth="true" hidden="false" outlineLevel="0" max="115" min="115" style="142" width="11.57"/>
    <col collapsed="false" customWidth="true" hidden="false" outlineLevel="0" max="117" min="116" style="142" width="9.13"/>
    <col collapsed="false" customWidth="false" hidden="false" outlineLevel="0" max="199" min="118" style="156" width="10.71"/>
    <col collapsed="false" customWidth="true" hidden="false" outlineLevel="0" max="200" min="200" style="156" width="14.28"/>
    <col collapsed="false" customWidth="true" hidden="false" outlineLevel="0" max="201" min="201" style="118" width="9.59"/>
    <col collapsed="false" customWidth="true" hidden="false" outlineLevel="0" max="202" min="202" style="118" width="47.7"/>
    <col collapsed="false" customWidth="true" hidden="false" outlineLevel="0" max="203" min="203" style="118" width="33.41"/>
    <col collapsed="false" customWidth="false" hidden="false" outlineLevel="0" max="1024" min="204" style="118" width="10.71"/>
  </cols>
  <sheetData>
    <row r="1" s="130" customFormat="true" ht="78.75" hidden="false" customHeight="false" outlineLevel="0" collapsed="false">
      <c r="A1" s="119" t="s">
        <v>11456</v>
      </c>
      <c r="B1" s="119" t="s">
        <v>11457</v>
      </c>
      <c r="C1" s="119" t="s">
        <v>11458</v>
      </c>
      <c r="D1" s="119" t="s">
        <v>11459</v>
      </c>
      <c r="E1" s="119" t="s">
        <v>11460</v>
      </c>
      <c r="F1" s="119" t="s">
        <v>11461</v>
      </c>
      <c r="G1" s="119" t="s">
        <v>11464</v>
      </c>
      <c r="H1" s="119" t="s">
        <v>11465</v>
      </c>
      <c r="I1" s="119" t="s">
        <v>11466</v>
      </c>
      <c r="J1" s="119" t="s">
        <v>12460</v>
      </c>
      <c r="K1" s="119" t="s">
        <v>11473</v>
      </c>
      <c r="L1" s="119" t="s">
        <v>11922</v>
      </c>
      <c r="M1" s="119" t="s">
        <v>11923</v>
      </c>
      <c r="N1" s="119" t="s">
        <v>11924</v>
      </c>
      <c r="O1" s="119" t="s">
        <v>11925</v>
      </c>
      <c r="P1" s="119" t="s">
        <v>12461</v>
      </c>
      <c r="Q1" s="119" t="s">
        <v>12462</v>
      </c>
      <c r="R1" s="119" t="s">
        <v>12463</v>
      </c>
      <c r="S1" s="119" t="s">
        <v>12464</v>
      </c>
      <c r="T1" s="119" t="s">
        <v>12465</v>
      </c>
      <c r="U1" s="119" t="s">
        <v>12466</v>
      </c>
      <c r="V1" s="119" t="s">
        <v>12467</v>
      </c>
      <c r="W1" s="119" t="s">
        <v>11491</v>
      </c>
      <c r="X1" s="119" t="s">
        <v>12468</v>
      </c>
      <c r="Y1" s="119" t="s">
        <v>11729</v>
      </c>
      <c r="Z1" s="119" t="s">
        <v>11730</v>
      </c>
      <c r="AA1" s="119" t="s">
        <v>12469</v>
      </c>
      <c r="AB1" s="119" t="s">
        <v>11929</v>
      </c>
      <c r="AC1" s="220" t="s">
        <v>11932</v>
      </c>
      <c r="AD1" s="220" t="s">
        <v>11933</v>
      </c>
      <c r="AE1" s="119" t="s">
        <v>12470</v>
      </c>
      <c r="AF1" s="119" t="s">
        <v>12471</v>
      </c>
      <c r="AG1" s="119" t="s">
        <v>12472</v>
      </c>
      <c r="AH1" s="119" t="s">
        <v>12473</v>
      </c>
      <c r="AI1" s="119" t="s">
        <v>12474</v>
      </c>
      <c r="AJ1" s="119" t="s">
        <v>12475</v>
      </c>
      <c r="AK1" s="119" t="s">
        <v>12476</v>
      </c>
      <c r="AL1" s="119" t="s">
        <v>12477</v>
      </c>
      <c r="AM1" s="119" t="s">
        <v>12478</v>
      </c>
      <c r="AN1" s="119" t="s">
        <v>12479</v>
      </c>
      <c r="AO1" s="119" t="s">
        <v>12480</v>
      </c>
      <c r="AP1" s="119" t="s">
        <v>12481</v>
      </c>
      <c r="AQ1" s="119" t="s">
        <v>12482</v>
      </c>
      <c r="AR1" s="119" t="s">
        <v>12483</v>
      </c>
      <c r="AS1" s="119" t="s">
        <v>12484</v>
      </c>
      <c r="AT1" s="119" t="s">
        <v>12485</v>
      </c>
      <c r="AU1" s="119" t="s">
        <v>12486</v>
      </c>
      <c r="AV1" s="119" t="s">
        <v>12487</v>
      </c>
      <c r="AW1" s="119" t="s">
        <v>12488</v>
      </c>
      <c r="AX1" s="119" t="s">
        <v>12489</v>
      </c>
      <c r="AY1" s="119" t="s">
        <v>12490</v>
      </c>
      <c r="AZ1" s="119" t="s">
        <v>12491</v>
      </c>
      <c r="BA1" s="120" t="s">
        <v>12492</v>
      </c>
      <c r="BB1" s="120" t="s">
        <v>12493</v>
      </c>
      <c r="BC1" s="119" t="s">
        <v>12494</v>
      </c>
      <c r="BD1" s="119" t="s">
        <v>12495</v>
      </c>
      <c r="BE1" s="119" t="s">
        <v>12496</v>
      </c>
      <c r="BF1" s="119" t="s">
        <v>12497</v>
      </c>
      <c r="BG1" s="220" t="s">
        <v>12498</v>
      </c>
      <c r="BH1" s="220" t="s">
        <v>12499</v>
      </c>
      <c r="BI1" s="119" t="s">
        <v>12500</v>
      </c>
      <c r="BJ1" s="119" t="s">
        <v>12501</v>
      </c>
      <c r="BK1" s="119" t="s">
        <v>12502</v>
      </c>
      <c r="BL1" s="119" t="s">
        <v>12503</v>
      </c>
      <c r="BM1" s="119" t="s">
        <v>12504</v>
      </c>
      <c r="BN1" s="119" t="s">
        <v>12505</v>
      </c>
      <c r="BO1" s="119" t="s">
        <v>12506</v>
      </c>
      <c r="BP1" s="119" t="s">
        <v>12507</v>
      </c>
      <c r="BQ1" s="119" t="s">
        <v>12508</v>
      </c>
      <c r="BR1" s="119" t="s">
        <v>12509</v>
      </c>
      <c r="BS1" s="119" t="s">
        <v>12510</v>
      </c>
      <c r="BT1" s="120" t="s">
        <v>12511</v>
      </c>
      <c r="BU1" s="120" t="s">
        <v>12512</v>
      </c>
      <c r="BV1" s="120" t="s">
        <v>12513</v>
      </c>
      <c r="BW1" s="120" t="s">
        <v>12514</v>
      </c>
      <c r="BX1" s="120" t="s">
        <v>12515</v>
      </c>
      <c r="BY1" s="119" t="s">
        <v>12516</v>
      </c>
      <c r="BZ1" s="119" t="s">
        <v>12517</v>
      </c>
      <c r="CA1" s="119" t="s">
        <v>11499</v>
      </c>
      <c r="CB1" s="119" t="s">
        <v>11501</v>
      </c>
      <c r="CC1" s="119" t="s">
        <v>11959</v>
      </c>
      <c r="CD1" s="119" t="s">
        <v>11960</v>
      </c>
      <c r="CE1" s="119" t="s">
        <v>12518</v>
      </c>
      <c r="CF1" s="119" t="s">
        <v>12519</v>
      </c>
      <c r="CG1" s="119" t="s">
        <v>12520</v>
      </c>
      <c r="CH1" s="119" t="s">
        <v>12521</v>
      </c>
      <c r="CI1" s="119" t="s">
        <v>12522</v>
      </c>
      <c r="CJ1" s="119" t="s">
        <v>12523</v>
      </c>
      <c r="CK1" s="119" t="s">
        <v>11736</v>
      </c>
      <c r="CL1" s="120" t="s">
        <v>12524</v>
      </c>
      <c r="CM1" s="120" t="s">
        <v>12525</v>
      </c>
      <c r="CN1" s="120" t="s">
        <v>12526</v>
      </c>
      <c r="CO1" s="120" t="s">
        <v>12527</v>
      </c>
      <c r="CP1" s="120" t="s">
        <v>12528</v>
      </c>
      <c r="CQ1" s="120" t="s">
        <v>12529</v>
      </c>
      <c r="CR1" s="120" t="s">
        <v>12530</v>
      </c>
      <c r="CS1" s="119" t="s">
        <v>11509</v>
      </c>
      <c r="CT1" s="121" t="s">
        <v>11510</v>
      </c>
      <c r="CU1" s="135"/>
      <c r="CW1" s="135"/>
      <c r="CX1" s="135"/>
      <c r="CY1" s="122"/>
      <c r="CZ1" s="122" t="s">
        <v>11511</v>
      </c>
      <c r="DA1" s="122" t="n">
        <f aca="false">+COUNTA(B:B)-3</f>
        <v>0</v>
      </c>
      <c r="DB1" s="122"/>
      <c r="DC1" s="122"/>
      <c r="DD1" s="122"/>
      <c r="DE1" s="122"/>
      <c r="DF1" s="122"/>
      <c r="DG1" s="122"/>
      <c r="DH1" s="122"/>
      <c r="DI1" s="122"/>
      <c r="DJ1" s="122"/>
      <c r="DK1" s="122"/>
      <c r="DL1" s="122"/>
      <c r="DM1" s="122"/>
      <c r="DN1" s="122"/>
      <c r="DO1" s="122"/>
      <c r="DP1" s="122"/>
      <c r="DQ1" s="122"/>
      <c r="DR1" s="122"/>
      <c r="DS1" s="122"/>
      <c r="DT1" s="122"/>
      <c r="DU1" s="122"/>
      <c r="DV1" s="122"/>
      <c r="DW1" s="122"/>
      <c r="DX1" s="122"/>
      <c r="DY1" s="122"/>
      <c r="DZ1" s="122"/>
      <c r="EA1" s="122"/>
      <c r="EB1" s="122"/>
      <c r="EC1" s="122"/>
      <c r="ED1" s="122"/>
      <c r="EE1" s="122"/>
      <c r="EF1" s="122"/>
      <c r="EG1" s="122"/>
      <c r="EH1" s="122"/>
      <c r="EI1" s="122"/>
      <c r="EJ1" s="122"/>
      <c r="EK1" s="122"/>
      <c r="EL1" s="122"/>
      <c r="EM1" s="122"/>
      <c r="EN1" s="122"/>
      <c r="EO1" s="122"/>
      <c r="EP1" s="122"/>
      <c r="EQ1" s="122"/>
      <c r="ER1" s="122"/>
      <c r="ES1" s="122"/>
      <c r="ET1" s="122"/>
      <c r="EU1" s="122"/>
      <c r="EV1" s="122"/>
      <c r="EW1" s="122"/>
      <c r="EX1" s="122"/>
      <c r="EY1" s="122"/>
      <c r="EZ1" s="122"/>
      <c r="FA1" s="122"/>
      <c r="FB1" s="122"/>
      <c r="FC1" s="122"/>
      <c r="FD1" s="122"/>
      <c r="FE1" s="122"/>
      <c r="FF1" s="122"/>
      <c r="FG1" s="122"/>
      <c r="FH1" s="122"/>
      <c r="FI1" s="122"/>
      <c r="FJ1" s="122"/>
      <c r="FK1" s="122"/>
      <c r="FL1" s="122"/>
      <c r="FM1" s="122"/>
      <c r="FN1" s="122"/>
      <c r="FO1" s="122"/>
      <c r="FP1" s="122"/>
      <c r="FQ1" s="122"/>
      <c r="FR1" s="122"/>
      <c r="FS1" s="122"/>
      <c r="FT1" s="122"/>
      <c r="FU1" s="122"/>
      <c r="FV1" s="122"/>
      <c r="FW1" s="122"/>
      <c r="FX1" s="122"/>
      <c r="FY1" s="122"/>
      <c r="FZ1" s="122"/>
      <c r="GA1" s="122"/>
      <c r="GB1" s="122"/>
      <c r="GC1" s="122"/>
      <c r="GD1" s="122"/>
      <c r="GE1" s="122"/>
      <c r="GF1" s="122"/>
      <c r="GG1" s="122"/>
      <c r="GH1" s="122"/>
      <c r="GI1" s="122"/>
      <c r="GJ1" s="122"/>
      <c r="GK1" s="122"/>
      <c r="GL1" s="122"/>
      <c r="GM1" s="122"/>
      <c r="GN1" s="122"/>
      <c r="GO1" s="122"/>
      <c r="GP1" s="122"/>
      <c r="GQ1" s="122"/>
      <c r="GR1" s="135"/>
      <c r="GT1" s="125" t="s">
        <v>11512</v>
      </c>
      <c r="GU1" s="125" t="str">
        <f aca="false">IF(SUM(CU:CU)=SUM(CV:CV),"OK","Errore: ripetizione codice origine")</f>
        <v>OK</v>
      </c>
    </row>
    <row r="2" s="158" customFormat="true" ht="78.75" hidden="false" customHeight="false" outlineLevel="0" collapsed="false">
      <c r="A2" s="126" t="s">
        <v>12531</v>
      </c>
      <c r="B2" s="126" t="s">
        <v>11514</v>
      </c>
      <c r="C2" s="126" t="s">
        <v>11515</v>
      </c>
      <c r="D2" s="126" t="s">
        <v>11516</v>
      </c>
      <c r="E2" s="126" t="s">
        <v>11517</v>
      </c>
      <c r="F2" s="126" t="s">
        <v>11518</v>
      </c>
      <c r="G2" s="126" t="s">
        <v>11521</v>
      </c>
      <c r="H2" s="126" t="s">
        <v>11522</v>
      </c>
      <c r="I2" s="126" t="s">
        <v>11523</v>
      </c>
      <c r="J2" s="126" t="s">
        <v>12532</v>
      </c>
      <c r="K2" s="126" t="s">
        <v>11530</v>
      </c>
      <c r="L2" s="126" t="s">
        <v>11966</v>
      </c>
      <c r="M2" s="126" t="s">
        <v>11967</v>
      </c>
      <c r="N2" s="126" t="s">
        <v>11968</v>
      </c>
      <c r="O2" s="126" t="s">
        <v>11969</v>
      </c>
      <c r="P2" s="126" t="s">
        <v>12533</v>
      </c>
      <c r="Q2" s="126" t="s">
        <v>12534</v>
      </c>
      <c r="R2" s="126" t="s">
        <v>12535</v>
      </c>
      <c r="S2" s="126" t="s">
        <v>12536</v>
      </c>
      <c r="T2" s="126" t="s">
        <v>12537</v>
      </c>
      <c r="U2" s="126" t="s">
        <v>12538</v>
      </c>
      <c r="V2" s="126" t="s">
        <v>12539</v>
      </c>
      <c r="W2" s="126" t="s">
        <v>11548</v>
      </c>
      <c r="X2" s="126" t="s">
        <v>12540</v>
      </c>
      <c r="Y2" s="126" t="s">
        <v>11745</v>
      </c>
      <c r="Z2" s="126" t="s">
        <v>11746</v>
      </c>
      <c r="AA2" s="126" t="s">
        <v>12541</v>
      </c>
      <c r="AB2" s="126" t="s">
        <v>12542</v>
      </c>
      <c r="AC2" s="221" t="s">
        <v>126</v>
      </c>
      <c r="AD2" s="221" t="s">
        <v>126</v>
      </c>
      <c r="AE2" s="126" t="s">
        <v>12543</v>
      </c>
      <c r="AF2" s="126" t="s">
        <v>12544</v>
      </c>
      <c r="AG2" s="126" t="s">
        <v>12545</v>
      </c>
      <c r="AH2" s="126" t="s">
        <v>12546</v>
      </c>
      <c r="AI2" s="126" t="s">
        <v>12547</v>
      </c>
      <c r="AJ2" s="126" t="s">
        <v>12548</v>
      </c>
      <c r="AK2" s="126" t="s">
        <v>12549</v>
      </c>
      <c r="AL2" s="126" t="s">
        <v>12550</v>
      </c>
      <c r="AM2" s="126" t="s">
        <v>12551</v>
      </c>
      <c r="AN2" s="126" t="s">
        <v>12552</v>
      </c>
      <c r="AO2" s="126" t="s">
        <v>12553</v>
      </c>
      <c r="AP2" s="126" t="s">
        <v>12554</v>
      </c>
      <c r="AQ2" s="126" t="s">
        <v>12555</v>
      </c>
      <c r="AR2" s="126" t="s">
        <v>12556</v>
      </c>
      <c r="AS2" s="126" t="s">
        <v>12557</v>
      </c>
      <c r="AT2" s="126" t="s">
        <v>12558</v>
      </c>
      <c r="AU2" s="126" t="s">
        <v>12559</v>
      </c>
      <c r="AV2" s="126" t="s">
        <v>12560</v>
      </c>
      <c r="AW2" s="126" t="s">
        <v>12561</v>
      </c>
      <c r="AX2" s="126" t="s">
        <v>12562</v>
      </c>
      <c r="AY2" s="126" t="s">
        <v>12563</v>
      </c>
      <c r="AZ2" s="126" t="s">
        <v>12564</v>
      </c>
      <c r="BA2" s="127" t="s">
        <v>12565</v>
      </c>
      <c r="BB2" s="127" t="s">
        <v>12566</v>
      </c>
      <c r="BC2" s="126" t="s">
        <v>12567</v>
      </c>
      <c r="BD2" s="126" t="s">
        <v>12568</v>
      </c>
      <c r="BE2" s="126" t="s">
        <v>12569</v>
      </c>
      <c r="BF2" s="126" t="s">
        <v>12570</v>
      </c>
      <c r="BG2" s="221" t="s">
        <v>113</v>
      </c>
      <c r="BH2" s="221" t="s">
        <v>126</v>
      </c>
      <c r="BI2" s="126" t="s">
        <v>12571</v>
      </c>
      <c r="BJ2" s="126" t="s">
        <v>12572</v>
      </c>
      <c r="BK2" s="126" t="s">
        <v>12573</v>
      </c>
      <c r="BL2" s="126" t="s">
        <v>12574</v>
      </c>
      <c r="BM2" s="126" t="s">
        <v>12575</v>
      </c>
      <c r="BN2" s="126" t="s">
        <v>12576</v>
      </c>
      <c r="BO2" s="126" t="s">
        <v>12577</v>
      </c>
      <c r="BP2" s="126" t="s">
        <v>12578</v>
      </c>
      <c r="BQ2" s="126" t="s">
        <v>12579</v>
      </c>
      <c r="BR2" s="126" t="s">
        <v>12580</v>
      </c>
      <c r="BS2" s="126" t="s">
        <v>12581</v>
      </c>
      <c r="BT2" s="127" t="s">
        <v>12582</v>
      </c>
      <c r="BU2" s="127" t="s">
        <v>12583</v>
      </c>
      <c r="BV2" s="127" t="s">
        <v>12584</v>
      </c>
      <c r="BW2" s="127" t="s">
        <v>12585</v>
      </c>
      <c r="BX2" s="127" t="s">
        <v>12586</v>
      </c>
      <c r="BY2" s="126" t="s">
        <v>12587</v>
      </c>
      <c r="BZ2" s="126" t="s">
        <v>12588</v>
      </c>
      <c r="CA2" s="126" t="s">
        <v>11556</v>
      </c>
      <c r="CB2" s="126" t="s">
        <v>11558</v>
      </c>
      <c r="CC2" s="126" t="s">
        <v>12000</v>
      </c>
      <c r="CD2" s="126" t="s">
        <v>12001</v>
      </c>
      <c r="CE2" s="126" t="s">
        <v>12589</v>
      </c>
      <c r="CF2" s="126" t="s">
        <v>12590</v>
      </c>
      <c r="CG2" s="126" t="s">
        <v>12591</v>
      </c>
      <c r="CH2" s="126" t="s">
        <v>12592</v>
      </c>
      <c r="CI2" s="126" t="s">
        <v>12593</v>
      </c>
      <c r="CJ2" s="126" t="s">
        <v>12594</v>
      </c>
      <c r="CK2" s="126" t="s">
        <v>11752</v>
      </c>
      <c r="CL2" s="127" t="s">
        <v>12595</v>
      </c>
      <c r="CM2" s="127" t="s">
        <v>12596</v>
      </c>
      <c r="CN2" s="127" t="s">
        <v>12597</v>
      </c>
      <c r="CO2" s="127" t="s">
        <v>12598</v>
      </c>
      <c r="CP2" s="127" t="s">
        <v>12599</v>
      </c>
      <c r="CQ2" s="127" t="s">
        <v>12600</v>
      </c>
      <c r="CR2" s="127" t="s">
        <v>12601</v>
      </c>
      <c r="CS2" s="126" t="s">
        <v>11566</v>
      </c>
      <c r="CT2" s="128"/>
      <c r="CU2" s="135"/>
      <c r="CV2" s="129"/>
      <c r="CW2" s="135"/>
      <c r="CX2" s="135"/>
      <c r="CY2" s="122"/>
      <c r="CZ2" s="122" t="s">
        <v>11567</v>
      </c>
      <c r="DA2" s="122" t="n">
        <f aca="false">+COUNTA([2]Depuratori!B$1:B$1048576)-3</f>
        <v>1</v>
      </c>
      <c r="DB2" s="122"/>
      <c r="DC2" s="122"/>
      <c r="DD2" s="122"/>
      <c r="DE2" s="122"/>
      <c r="DF2" s="122"/>
      <c r="DG2" s="122"/>
      <c r="DH2" s="122"/>
      <c r="DI2" s="122"/>
      <c r="DJ2" s="122"/>
      <c r="DK2" s="122"/>
      <c r="DL2" s="122"/>
      <c r="DM2" s="122"/>
      <c r="DN2" s="122"/>
      <c r="DO2" s="122"/>
      <c r="DP2" s="122"/>
      <c r="DQ2" s="122"/>
      <c r="DR2" s="122"/>
      <c r="DS2" s="122"/>
      <c r="DT2" s="122"/>
      <c r="DU2" s="122"/>
      <c r="DV2" s="122"/>
      <c r="DW2" s="122"/>
      <c r="DX2" s="122"/>
      <c r="DY2" s="122"/>
      <c r="DZ2" s="122"/>
      <c r="EA2" s="122"/>
      <c r="EB2" s="122"/>
      <c r="EC2" s="122"/>
      <c r="ED2" s="122"/>
      <c r="EE2" s="122"/>
      <c r="EF2" s="122"/>
      <c r="EG2" s="122"/>
      <c r="EH2" s="122"/>
      <c r="EI2" s="122"/>
      <c r="EJ2" s="122"/>
      <c r="EK2" s="122"/>
      <c r="EL2" s="122"/>
      <c r="EM2" s="122"/>
      <c r="EN2" s="122"/>
      <c r="EO2" s="122"/>
      <c r="EP2" s="122"/>
      <c r="EQ2" s="122"/>
      <c r="ER2" s="122"/>
      <c r="ES2" s="122"/>
      <c r="ET2" s="122"/>
      <c r="EU2" s="122"/>
      <c r="EV2" s="122"/>
      <c r="EW2" s="122"/>
      <c r="EX2" s="122"/>
      <c r="EY2" s="122"/>
      <c r="EZ2" s="122"/>
      <c r="FA2" s="122"/>
      <c r="FB2" s="122"/>
      <c r="FC2" s="122"/>
      <c r="FD2" s="122"/>
      <c r="FE2" s="122"/>
      <c r="FF2" s="122"/>
      <c r="FG2" s="122"/>
      <c r="FH2" s="122"/>
      <c r="FI2" s="122"/>
      <c r="FJ2" s="122"/>
      <c r="FK2" s="122"/>
      <c r="FL2" s="122"/>
      <c r="FM2" s="122"/>
      <c r="FN2" s="122"/>
      <c r="FO2" s="122"/>
      <c r="FP2" s="122"/>
      <c r="FQ2" s="122"/>
      <c r="FR2" s="122"/>
      <c r="FS2" s="122"/>
      <c r="FT2" s="122"/>
      <c r="FU2" s="122"/>
      <c r="FV2" s="122"/>
      <c r="FW2" s="122"/>
      <c r="FX2" s="122"/>
      <c r="FY2" s="122"/>
      <c r="FZ2" s="122"/>
      <c r="GA2" s="122"/>
      <c r="GB2" s="122"/>
      <c r="GC2" s="122"/>
      <c r="GD2" s="122"/>
      <c r="GE2" s="122"/>
      <c r="GF2" s="122"/>
      <c r="GG2" s="122"/>
      <c r="GH2" s="122"/>
      <c r="GI2" s="122"/>
      <c r="GJ2" s="122"/>
      <c r="GK2" s="122"/>
      <c r="GL2" s="122"/>
      <c r="GM2" s="122"/>
      <c r="GN2" s="122"/>
      <c r="GO2" s="122"/>
      <c r="GP2" s="122"/>
      <c r="GQ2" s="122"/>
      <c r="GR2" s="135"/>
      <c r="GS2" s="130"/>
      <c r="GT2" s="132" t="s">
        <v>11665</v>
      </c>
      <c r="GU2" s="132" t="str">
        <f aca="false">+IF(SUM(CW:CW)=0,"OK","NO, stato nuove opere non congruente")</f>
        <v>OK</v>
      </c>
    </row>
    <row r="3" s="130" customFormat="true" ht="89.25" hidden="false" customHeight="false" outlineLevel="0" collapsed="false">
      <c r="A3" s="133" t="s">
        <v>12602</v>
      </c>
      <c r="B3" s="133" t="s">
        <v>12603</v>
      </c>
      <c r="C3" s="133" t="s">
        <v>12604</v>
      </c>
      <c r="D3" s="133" t="s">
        <v>12605</v>
      </c>
      <c r="E3" s="133" t="s">
        <v>12606</v>
      </c>
      <c r="F3" s="133" t="s">
        <v>12607</v>
      </c>
      <c r="G3" s="133" t="s">
        <v>12608</v>
      </c>
      <c r="H3" s="133" t="s">
        <v>12609</v>
      </c>
      <c r="I3" s="133" t="s">
        <v>12610</v>
      </c>
      <c r="J3" s="133" t="s">
        <v>12611</v>
      </c>
      <c r="K3" s="133" t="s">
        <v>12612</v>
      </c>
      <c r="L3" s="133" t="s">
        <v>12613</v>
      </c>
      <c r="M3" s="133" t="s">
        <v>12614</v>
      </c>
      <c r="N3" s="133" t="s">
        <v>12615</v>
      </c>
      <c r="O3" s="133" t="s">
        <v>12616</v>
      </c>
      <c r="P3" s="133" t="s">
        <v>12617</v>
      </c>
      <c r="Q3" s="133" t="s">
        <v>12618</v>
      </c>
      <c r="R3" s="133" t="s">
        <v>12619</v>
      </c>
      <c r="S3" s="133" t="s">
        <v>12620</v>
      </c>
      <c r="T3" s="133" t="s">
        <v>12621</v>
      </c>
      <c r="U3" s="133" t="s">
        <v>12622</v>
      </c>
      <c r="V3" s="133" t="s">
        <v>12623</v>
      </c>
      <c r="W3" s="133" t="s">
        <v>12624</v>
      </c>
      <c r="X3" s="133" t="s">
        <v>12625</v>
      </c>
      <c r="Y3" s="133" t="s">
        <v>12626</v>
      </c>
      <c r="Z3" s="133" t="s">
        <v>12627</v>
      </c>
      <c r="AA3" s="133" t="s">
        <v>12628</v>
      </c>
      <c r="AB3" s="133" t="s">
        <v>12629</v>
      </c>
      <c r="AC3" s="133" t="s">
        <v>12630</v>
      </c>
      <c r="AD3" s="133" t="s">
        <v>12631</v>
      </c>
      <c r="AE3" s="133" t="s">
        <v>12632</v>
      </c>
      <c r="AF3" s="133" t="s">
        <v>12633</v>
      </c>
      <c r="AG3" s="133" t="s">
        <v>12634</v>
      </c>
      <c r="AH3" s="133" t="s">
        <v>12635</v>
      </c>
      <c r="AI3" s="133" t="s">
        <v>12636</v>
      </c>
      <c r="AJ3" s="133" t="s">
        <v>12637</v>
      </c>
      <c r="AK3" s="133" t="s">
        <v>12638</v>
      </c>
      <c r="AL3" s="133" t="s">
        <v>12639</v>
      </c>
      <c r="AM3" s="133" t="s">
        <v>12640</v>
      </c>
      <c r="AN3" s="133" t="s">
        <v>12641</v>
      </c>
      <c r="AO3" s="133" t="s">
        <v>12642</v>
      </c>
      <c r="AP3" s="133" t="s">
        <v>12643</v>
      </c>
      <c r="AQ3" s="133" t="s">
        <v>12644</v>
      </c>
      <c r="AR3" s="133" t="s">
        <v>12645</v>
      </c>
      <c r="AS3" s="133" t="s">
        <v>12646</v>
      </c>
      <c r="AT3" s="133" t="s">
        <v>12647</v>
      </c>
      <c r="AU3" s="133" t="s">
        <v>12648</v>
      </c>
      <c r="AV3" s="133" t="s">
        <v>12649</v>
      </c>
      <c r="AW3" s="133" t="s">
        <v>12650</v>
      </c>
      <c r="AX3" s="133" t="s">
        <v>12651</v>
      </c>
      <c r="AY3" s="133" t="s">
        <v>12652</v>
      </c>
      <c r="AZ3" s="133" t="s">
        <v>12653</v>
      </c>
      <c r="BA3" s="133" t="s">
        <v>12654</v>
      </c>
      <c r="BB3" s="133" t="s">
        <v>12655</v>
      </c>
      <c r="BC3" s="133" t="s">
        <v>12656</v>
      </c>
      <c r="BD3" s="133" t="s">
        <v>12657</v>
      </c>
      <c r="BE3" s="133" t="s">
        <v>12658</v>
      </c>
      <c r="BF3" s="133" t="s">
        <v>12659</v>
      </c>
      <c r="BG3" s="133" t="s">
        <v>12660</v>
      </c>
      <c r="BH3" s="133" t="s">
        <v>12661</v>
      </c>
      <c r="BI3" s="133" t="s">
        <v>12662</v>
      </c>
      <c r="BJ3" s="133" t="s">
        <v>12663</v>
      </c>
      <c r="BK3" s="133" t="s">
        <v>12664</v>
      </c>
      <c r="BL3" s="133" t="s">
        <v>12665</v>
      </c>
      <c r="BM3" s="133" t="s">
        <v>12666</v>
      </c>
      <c r="BN3" s="133" t="s">
        <v>12667</v>
      </c>
      <c r="BO3" s="133" t="s">
        <v>12668</v>
      </c>
      <c r="BP3" s="133" t="s">
        <v>12669</v>
      </c>
      <c r="BQ3" s="133" t="s">
        <v>12670</v>
      </c>
      <c r="BR3" s="133" t="s">
        <v>12671</v>
      </c>
      <c r="BS3" s="133" t="n">
        <v>78300</v>
      </c>
      <c r="BT3" s="133" t="s">
        <v>12672</v>
      </c>
      <c r="BU3" s="133" t="n">
        <v>115500</v>
      </c>
      <c r="BV3" s="133" t="n">
        <v>115600</v>
      </c>
      <c r="BW3" s="133" t="n">
        <v>115700</v>
      </c>
      <c r="BX3" s="133" t="n">
        <v>115800</v>
      </c>
      <c r="BY3" s="133" t="s">
        <v>12673</v>
      </c>
      <c r="BZ3" s="133" t="s">
        <v>12674</v>
      </c>
      <c r="CA3" s="133" t="s">
        <v>12675</v>
      </c>
      <c r="CB3" s="133" t="s">
        <v>12676</v>
      </c>
      <c r="CC3" s="133" t="s">
        <v>12677</v>
      </c>
      <c r="CD3" s="133" t="s">
        <v>12678</v>
      </c>
      <c r="CE3" s="133" t="s">
        <v>12679</v>
      </c>
      <c r="CF3" s="133" t="s">
        <v>12680</v>
      </c>
      <c r="CG3" s="133" t="s">
        <v>12681</v>
      </c>
      <c r="CH3" s="133" t="s">
        <v>12682</v>
      </c>
      <c r="CI3" s="133" t="s">
        <v>12683</v>
      </c>
      <c r="CJ3" s="133" t="s">
        <v>12684</v>
      </c>
      <c r="CK3" s="133" t="s">
        <v>12685</v>
      </c>
      <c r="CL3" s="133" t="n">
        <v>119390</v>
      </c>
      <c r="CM3" s="133" t="n">
        <v>119400</v>
      </c>
      <c r="CN3" s="133" t="n">
        <v>119500</v>
      </c>
      <c r="CO3" s="133" t="n">
        <v>119600</v>
      </c>
      <c r="CP3" s="133" t="n">
        <v>119700</v>
      </c>
      <c r="CQ3" s="133" t="n">
        <v>119800</v>
      </c>
      <c r="CR3" s="133" t="n">
        <v>119900</v>
      </c>
      <c r="CS3" s="133" t="s">
        <v>12686</v>
      </c>
      <c r="CT3" s="134"/>
      <c r="CU3" s="135" t="s">
        <v>11620</v>
      </c>
      <c r="CV3" s="136" t="s">
        <v>11621</v>
      </c>
      <c r="CW3" s="135" t="s">
        <v>11622</v>
      </c>
      <c r="CX3" s="135" t="s">
        <v>12687</v>
      </c>
      <c r="CY3" s="122" t="s">
        <v>11625</v>
      </c>
      <c r="CZ3" s="122" t="str">
        <f aca="false">+A1</f>
        <v>codice opera [idt]</v>
      </c>
      <c r="DA3" s="122" t="str">
        <f aca="false">+B1</f>
        <v>codice origine [testo]</v>
      </c>
      <c r="DB3" s="122" t="str">
        <f aca="false">+C1</f>
        <v>descrizione impianto [testo]</v>
      </c>
      <c r="DC3" s="122" t="str">
        <f aca="false">+D1</f>
        <v>g.boaga NORD [m]</v>
      </c>
      <c r="DD3" s="122" t="str">
        <f aca="false">+E1</f>
        <v>g.boaga EST [m]</v>
      </c>
      <c r="DE3" s="122" t="str">
        <f aca="false">+F1</f>
        <v>fuso RIF. [nr]</v>
      </c>
      <c r="DF3" s="122" t="str">
        <f aca="false">+G1</f>
        <v>quota s.l.m [m]</v>
      </c>
      <c r="DG3" s="122" t="str">
        <f aca="false">+H1</f>
        <v>località [testo]</v>
      </c>
      <c r="DH3" s="122" t="str">
        <f aca="false">+I1</f>
        <v>comune [istat]</v>
      </c>
      <c r="DI3" s="122" t="str">
        <f aca="false">+J1</f>
        <v>principale corpo idrico ricettore [testo]</v>
      </c>
      <c r="DJ3" s="122" t="str">
        <f aca="false">+K1</f>
        <v>anno costruzione [anno]</v>
      </c>
      <c r="DK3" s="122" t="str">
        <f aca="false">+L1</f>
        <v>anno ristrutturazione civili [anno]</v>
      </c>
      <c r="DL3" s="122" t="str">
        <f aca="false">+M1</f>
        <v>conservazione op.civili [idn]</v>
      </c>
      <c r="DM3" s="122" t="str">
        <f aca="false">+N1</f>
        <v>anno ristrutturazione elet.mecc. [anno]</v>
      </c>
      <c r="DN3" s="122" t="str">
        <f aca="false">+O1</f>
        <v>conservazione op.elettr.mecc. [idn]</v>
      </c>
      <c r="DO3" s="122" t="str">
        <f aca="false">+P1</f>
        <v>potenzialita progetto [AE]</v>
      </c>
      <c r="DP3" s="122" t="str">
        <f aca="false">+Q1</f>
        <v>carico totale trattato [AE]</v>
      </c>
      <c r="DQ3" s="122" t="str">
        <f aca="false">+R1</f>
        <v>carico civile trattato [AE]</v>
      </c>
      <c r="DR3" s="122" t="str">
        <f aca="false">+S1</f>
        <v>concentrazione media ingresso COD [mg/l]</v>
      </c>
      <c r="DS3" s="122" t="str">
        <f aca="false">+T1</f>
        <v>concentrazione media uscita COD [mg/l]</v>
      </c>
      <c r="DT3" s="122" t="str">
        <f aca="false">+U1</f>
        <v>volume totale trattato [mc/anno]</v>
      </c>
      <c r="DU3" s="122" t="str">
        <f aca="false">+V1</f>
        <v>vol reflui riutilizzo [mc/anno]</v>
      </c>
      <c r="DV3" s="122" t="str">
        <f aca="false">+W1</f>
        <v>tipo telecontrollo [idn]</v>
      </c>
      <c r="DW3" s="122" t="str">
        <f aca="false">+X1</f>
        <v>rispetto D.Lgs.n.152/06 [sn]</v>
      </c>
      <c r="DX3" s="122" t="str">
        <f aca="false">+Y1</f>
        <v>potenza installata [Kw]</v>
      </c>
      <c r="DY3" s="122" t="str">
        <f aca="false">+Z1</f>
        <v>consumo di energia [kwh/anno]</v>
      </c>
      <c r="DZ3" s="122" t="str">
        <f aca="false">+AA1</f>
        <v>energia auto prodotta [kwh/anno]</v>
      </c>
      <c r="EA3" s="122" t="str">
        <f aca="false">+AB1</f>
        <v>presidio medio impianto [hr/gg]</v>
      </c>
      <c r="EB3" s="122" t="str">
        <f aca="false">+AC1</f>
        <v>misura portata in ingresso impianto [sn]</v>
      </c>
      <c r="EC3" s="122" t="str">
        <f aca="false">+AD1</f>
        <v>misura portata in uscita impianto [sn]</v>
      </c>
      <c r="ED3" s="122" t="str">
        <f aca="false">+AE1</f>
        <v>linea acqua [idn]</v>
      </c>
      <c r="EE3" s="122" t="str">
        <f aca="false">+AF1</f>
        <v>numero linee acqua [nr]</v>
      </c>
      <c r="EF3" s="122" t="str">
        <f aca="false">+AG1</f>
        <v>traa terziario [sn]</v>
      </c>
      <c r="EG3" s="122" t="str">
        <f aca="false">+AH1</f>
        <v>traa imhoff [sn]</v>
      </c>
      <c r="EH3" s="122" t="str">
        <f aca="false">+AI1</f>
        <v>traa biodischi [sn]</v>
      </c>
      <c r="EI3" s="122" t="str">
        <f aca="false">+AJ1</f>
        <v>traa letti percolatori [sn]</v>
      </c>
      <c r="EJ3" s="122" t="str">
        <f aca="false">+AK1</f>
        <v>traa equalizzazione [sn]</v>
      </c>
      <c r="EK3" s="122" t="str">
        <f aca="false">+AL1</f>
        <v>traa griglia tradiziona [sn]</v>
      </c>
      <c r="EL3" s="122" t="str">
        <f aca="false">+AM1</f>
        <v>traa griglia spinta [sn]</v>
      </c>
      <c r="EM3" s="122" t="str">
        <f aca="false">+AN1</f>
        <v>traa dissabbiatura [sn]</v>
      </c>
      <c r="EN3" s="122" t="str">
        <f aca="false">+AO1</f>
        <v>traa disoleatura [sn]</v>
      </c>
      <c r="EO3" s="122" t="str">
        <f aca="false">+AP1</f>
        <v>traa sedimenta primaria [sn]</v>
      </c>
      <c r="EP3" s="122" t="str">
        <f aca="false">+AQ1</f>
        <v>traa denitrificazione [sn]</v>
      </c>
      <c r="EQ3" s="122" t="str">
        <f aca="false">+AR1</f>
        <v>traa ossida si nitrifica [sn]</v>
      </c>
      <c r="ER3" s="122" t="str">
        <f aca="false">+AS1</f>
        <v>traa ossida no nitrifica [sn]</v>
      </c>
      <c r="ES3" s="122" t="str">
        <f aca="false">+AT1</f>
        <v>traa defosfataz simulta [sn]</v>
      </c>
      <c r="ET3" s="122" t="str">
        <f aca="false">+AU1</f>
        <v>traa sedimenta seconda [sn]</v>
      </c>
      <c r="EU3" s="122" t="str">
        <f aca="false">+AV1</f>
        <v>traa chiariflo defosfata [sn]</v>
      </c>
      <c r="EV3" s="122" t="str">
        <f aca="false">+AW1</f>
        <v>traa filtazione sabbia [sn]</v>
      </c>
      <c r="EW3" s="122" t="str">
        <f aca="false">+AX1</f>
        <v>traa adsorb carbo attivi [sn]</v>
      </c>
      <c r="EX3" s="122" t="str">
        <f aca="false">+AY1</f>
        <v>traa deodorizzazione [sn]</v>
      </c>
      <c r="EY3" s="122" t="str">
        <f aca="false">+AZ1</f>
        <v>traa disinfezione [sn]</v>
      </c>
      <c r="EZ3" s="188" t="str">
        <f aca="false">+BA1</f>
        <v>traa fitodepurazione [sn]</v>
      </c>
      <c r="FA3" s="188" t="str">
        <f aca="false">+BB1</f>
        <v>traa lagunaggio [sn]</v>
      </c>
      <c r="FB3" s="122" t="str">
        <f aca="false">+BC1</f>
        <v>trattamento acqua altro… [testo]</v>
      </c>
      <c r="FC3" s="122" t="str">
        <f aca="false">+BD1</f>
        <v>linea fango [idn]</v>
      </c>
      <c r="FD3" s="122" t="str">
        <f aca="false">+BE1</f>
        <v>numero linee fango [nr]</v>
      </c>
      <c r="FE3" s="122" t="str">
        <f aca="false">+BF1</f>
        <v>traf ispessimento [sn]</v>
      </c>
      <c r="FF3" s="122" t="str">
        <f aca="false">+BG1</f>
        <v>digestione anaerobica [idn]</v>
      </c>
      <c r="FG3" s="122" t="str">
        <f aca="false">+BH1</f>
        <v>traf.digestione aerobica [sn]</v>
      </c>
      <c r="FH3" s="122" t="str">
        <f aca="false">+BI1</f>
        <v>traf post ispessimento [sn]</v>
      </c>
      <c r="FI3" s="122" t="str">
        <f aca="false">+BJ1</f>
        <v>traf essicazione letto [sn]</v>
      </c>
      <c r="FJ3" s="122" t="str">
        <f aca="false">+BK1</f>
        <v>disidratazione [idn]</v>
      </c>
      <c r="FK3" s="122" t="str">
        <f aca="false">+BL1</f>
        <v>traf essica termico [sn]</v>
      </c>
      <c r="FL3" s="122" t="str">
        <f aca="false">+BM1</f>
        <v>traf inceneri termico [sn]</v>
      </c>
      <c r="FM3" s="122" t="str">
        <f aca="false">+BN1</f>
        <v>destinazione fango [idn]</v>
      </c>
      <c r="FN3" s="122" t="str">
        <f aca="false">+BO1</f>
        <v>liquami civili [mc/gg]</v>
      </c>
      <c r="FO3" s="122" t="str">
        <f aca="false">+BP1</f>
        <v>volume liquami industriali [mc/gg]</v>
      </c>
      <c r="FP3" s="122" t="str">
        <f aca="false">+BQ1</f>
        <v>volume percolati [mc/gg]</v>
      </c>
      <c r="FQ3" s="122" t="str">
        <f aca="false">+BR1</f>
        <v>volume bottini [mc/gg]</v>
      </c>
      <c r="FR3" s="122" t="str">
        <f aca="false">+BS1</f>
        <v>umidità residua dopo disidrataz.(0-100) [%]</v>
      </c>
      <c r="FS3" s="188" t="str">
        <f aca="false">+BT1</f>
        <v>peso tal quale dei fanghi prodotti [t]</v>
      </c>
      <c r="FT3" s="188" t="str">
        <f aca="false">+BU1</f>
        <v>peso tal quale fango riutilizzo agricoltura [t]</v>
      </c>
      <c r="FU3" s="188" t="str">
        <f aca="false">+BV1</f>
        <v>peso tal quale fango riutilizzo compost [t]</v>
      </c>
      <c r="FV3" s="188" t="str">
        <f aca="false">+BW1</f>
        <v>peso tal quale fango riutilizzo combustibile [t]</v>
      </c>
      <c r="FW3" s="188" t="str">
        <f aca="false">+BX1</f>
        <v>peso tal quale fango riutilizzo altro modo [t]</v>
      </c>
      <c r="FX3" s="188" t="str">
        <f aca="false">+BY1</f>
        <v>peso tal quale totale fanghi smaltiti [t]</v>
      </c>
      <c r="FY3" s="188" t="str">
        <f aca="false">+BZ1</f>
        <v>peso tal quale fanghi smaltiti in discarica [t]</v>
      </c>
      <c r="FZ3" s="122" t="str">
        <f aca="false">+CA1</f>
        <v>opera stato [idn]</v>
      </c>
      <c r="GA3" s="122" t="str">
        <f aca="false">+CB1</f>
        <v>ind.conf. anno costruzione [idt]</v>
      </c>
      <c r="GB3" s="122" t="str">
        <f aca="false">+CC1</f>
        <v>ind.conf. anno ristruttura op.civili [idt]</v>
      </c>
      <c r="GC3" s="122" t="str">
        <f aca="false">+CD1</f>
        <v>ind.conf. anno ristruttura op.el.mec. [idt]</v>
      </c>
      <c r="GD3" s="122" t="str">
        <f aca="false">+CE1</f>
        <v>ind.conf. potenzialita progetto [idt]</v>
      </c>
      <c r="GE3" s="122" t="str">
        <f aca="false">+CF1</f>
        <v>ind.conf. carico totale trattato [idt]</v>
      </c>
      <c r="GF3" s="122" t="str">
        <f aca="false">+CG1</f>
        <v>ind.conf. carico civile trattato [idt]</v>
      </c>
      <c r="GG3" s="122" t="str">
        <f aca="false">+CH1</f>
        <v>ind.conf. cod medio ingresso [idt]</v>
      </c>
      <c r="GH3" s="122" t="str">
        <f aca="false">+CI1</f>
        <v>ind.conf. cod medio uscita [idt]</v>
      </c>
      <c r="GI3" s="122" t="str">
        <f aca="false">+CJ1</f>
        <v>ind.conf. volume totale trattato [idt]</v>
      </c>
      <c r="GJ3" s="122" t="str">
        <f aca="false">+CK1</f>
        <v>ind.conf. potenza installata [idt]</v>
      </c>
      <c r="GK3" s="188" t="str">
        <f aca="false">+CL1</f>
        <v>ind.conf. peso tal quale dei fanghi prodotti [idt]</v>
      </c>
      <c r="GL3" s="188" t="str">
        <f aca="false">+CM1</f>
        <v>ind.conf. peso tal quale fango riutilizzo agricoltura [idt]</v>
      </c>
      <c r="GM3" s="188" t="str">
        <f aca="false">+CN1</f>
        <v>ind.conf. peso tal quale fango riutilizzo compost [idt]</v>
      </c>
      <c r="GN3" s="188" t="str">
        <f aca="false">+CO1</f>
        <v>ind.conf. peso tal quale fango riutilizzo combustibile [idt]</v>
      </c>
      <c r="GO3" s="188" t="str">
        <f aca="false">+CP1</f>
        <v>ind.conf. peso tal quale fango riutilizzo altro modo [idt]</v>
      </c>
      <c r="GP3" s="188" t="str">
        <f aca="false">+CQ1</f>
        <v>ind.conf. peso tal quale totale fanghi smaltiti [idt]</v>
      </c>
      <c r="GQ3" s="188" t="str">
        <f aca="false">+CR1</f>
        <v>ind.conf. peso tal quale fanghi smaltiti in discarica [idt]</v>
      </c>
      <c r="GR3" s="137" t="s">
        <v>11626</v>
      </c>
      <c r="GS3" s="158"/>
      <c r="GT3" s="131" t="s">
        <v>12688</v>
      </c>
      <c r="GU3" s="131" t="str">
        <f aca="false">+IF(SUM(CX:CX)=0,"OK","Dati non completi")</f>
        <v>Dati non completi</v>
      </c>
    </row>
    <row r="4" customFormat="false" ht="25.5" hidden="false" customHeight="false" outlineLevel="0" collapsed="false">
      <c r="A4" s="118"/>
      <c r="B4" s="139"/>
      <c r="C4" s="139"/>
      <c r="D4" s="146"/>
      <c r="E4" s="146"/>
      <c r="F4" s="139"/>
      <c r="G4" s="139"/>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39"/>
      <c r="AP4" s="139"/>
      <c r="AQ4" s="139"/>
      <c r="AR4" s="139"/>
      <c r="AS4" s="139"/>
      <c r="AT4" s="139"/>
      <c r="AU4" s="139"/>
      <c r="AV4" s="139"/>
      <c r="AW4" s="139"/>
      <c r="AX4" s="139"/>
      <c r="AY4" s="139"/>
      <c r="AZ4" s="139"/>
      <c r="BA4" s="139"/>
      <c r="BB4" s="139"/>
      <c r="BC4" s="139"/>
      <c r="BD4" s="139"/>
      <c r="BE4" s="139"/>
      <c r="BF4" s="139"/>
      <c r="BG4" s="139"/>
      <c r="BH4" s="139"/>
      <c r="BI4" s="139"/>
      <c r="BJ4" s="139"/>
      <c r="BK4" s="139"/>
      <c r="BL4" s="139"/>
      <c r="BM4" s="139"/>
      <c r="BN4" s="146"/>
      <c r="BO4" s="146"/>
      <c r="BP4" s="139"/>
      <c r="BQ4" s="139"/>
      <c r="BR4" s="139"/>
      <c r="BS4" s="139"/>
      <c r="BT4" s="139"/>
      <c r="BU4" s="139"/>
      <c r="BV4" s="139"/>
      <c r="BW4" s="139"/>
      <c r="BX4" s="139"/>
      <c r="BY4" s="139"/>
      <c r="BZ4" s="139"/>
      <c r="CA4" s="139"/>
      <c r="CB4" s="139"/>
      <c r="CC4" s="139"/>
      <c r="CD4" s="139"/>
      <c r="CE4" s="141"/>
      <c r="CF4" s="229"/>
      <c r="CG4" s="229"/>
      <c r="CH4" s="229"/>
      <c r="CI4" s="229"/>
      <c r="CU4" s="142" t="n">
        <f aca="false">+IF(B4&gt;0,1,0)</f>
        <v>0</v>
      </c>
      <c r="CV4" s="135" t="n">
        <f aca="false">COUNTIF(B:B,B4)</f>
        <v>0</v>
      </c>
      <c r="CW4" s="142" t="n">
        <f aca="false">+IF(K4=9999,0,IF(K4&lt;'[3]Input anno'!$A$1,0,IF(BT4&lt;4,0,1)))</f>
        <v>0</v>
      </c>
      <c r="CX4" s="147" t="n">
        <f aca="false">+IF(CA4&gt;=3,0,IF(COUNTIF(Depurat_incoll!A:A,B4)&gt;0,0,1))</f>
        <v>1</v>
      </c>
      <c r="CY4" s="144"/>
      <c r="CZ4" s="144" t="n">
        <f aca="false">+COUNTA(A:A)-3</f>
        <v>0</v>
      </c>
      <c r="DA4" s="144" t="n">
        <f aca="false">+COUNTA(B:B)-3</f>
        <v>0</v>
      </c>
      <c r="DB4" s="144" t="n">
        <f aca="false">+COUNTA(C:C)-3</f>
        <v>0</v>
      </c>
      <c r="DC4" s="144" t="n">
        <f aca="false">+COUNTA(D:D)-3</f>
        <v>0</v>
      </c>
      <c r="DD4" s="144" t="n">
        <f aca="false">+COUNTA(E:E)-3</f>
        <v>0</v>
      </c>
      <c r="DE4" s="144" t="n">
        <f aca="false">+COUNTA(F:F)-3</f>
        <v>0</v>
      </c>
      <c r="DF4" s="144" t="n">
        <f aca="false">+COUNTA(G:G)-3</f>
        <v>0</v>
      </c>
      <c r="DG4" s="144" t="n">
        <f aca="false">+COUNTA(H:H)-3</f>
        <v>0</v>
      </c>
      <c r="DH4" s="144" t="n">
        <f aca="false">+COUNTA(I:I)-3</f>
        <v>0</v>
      </c>
      <c r="DI4" s="144" t="n">
        <f aca="false">+COUNTA(J:J)-3</f>
        <v>0</v>
      </c>
      <c r="DJ4" s="144" t="n">
        <f aca="false">+COUNTA(K:K)-3</f>
        <v>0</v>
      </c>
      <c r="DK4" s="144" t="n">
        <f aca="false">+COUNTA(L:L)-3</f>
        <v>0</v>
      </c>
      <c r="DL4" s="144" t="n">
        <f aca="false">+COUNTA(M:M)-3</f>
        <v>0</v>
      </c>
      <c r="DM4" s="144" t="n">
        <f aca="false">+COUNTA(N:N)-3</f>
        <v>0</v>
      </c>
      <c r="DN4" s="144" t="n">
        <f aca="false">+COUNTA(O:O)-3</f>
        <v>0</v>
      </c>
      <c r="DO4" s="144" t="n">
        <f aca="false">+COUNTA(P:P)-3</f>
        <v>0</v>
      </c>
      <c r="DP4" s="144" t="n">
        <f aca="false">+COUNTA(Q:Q)-3</f>
        <v>0</v>
      </c>
      <c r="DQ4" s="144" t="n">
        <f aca="false">+COUNTA(R:R)-3</f>
        <v>0</v>
      </c>
      <c r="DR4" s="144" t="n">
        <f aca="false">+COUNTA(S:S)-3</f>
        <v>0</v>
      </c>
      <c r="DS4" s="144" t="n">
        <f aca="false">+COUNTA(T:T)-3</f>
        <v>0</v>
      </c>
      <c r="DT4" s="144" t="n">
        <f aca="false">+COUNTA(U:U)-3</f>
        <v>0</v>
      </c>
      <c r="DU4" s="144" t="n">
        <f aca="false">+COUNTA(V:V)-3</f>
        <v>0</v>
      </c>
      <c r="DV4" s="144" t="n">
        <f aca="false">+COUNTA(W:W)-3</f>
        <v>0</v>
      </c>
      <c r="DW4" s="144" t="n">
        <f aca="false">+COUNTA(X:X)-3</f>
        <v>0</v>
      </c>
      <c r="DX4" s="144" t="n">
        <f aca="false">+COUNTA(Y:Y)-3</f>
        <v>0</v>
      </c>
      <c r="DY4" s="144" t="n">
        <f aca="false">+COUNTA(Z:Z)-3</f>
        <v>0</v>
      </c>
      <c r="DZ4" s="144" t="n">
        <f aca="false">+COUNTA(AA:AA)-3</f>
        <v>0</v>
      </c>
      <c r="EA4" s="144" t="n">
        <f aca="false">+COUNTA(AB:AB)-3</f>
        <v>0</v>
      </c>
      <c r="EB4" s="144" t="n">
        <f aca="false">+COUNTA(AC:AC)-3</f>
        <v>0</v>
      </c>
      <c r="EC4" s="144" t="n">
        <f aca="false">+COUNTA(AD:AD)-3</f>
        <v>0</v>
      </c>
      <c r="ED4" s="144" t="n">
        <f aca="false">+COUNTA(AE:AE)-3</f>
        <v>0</v>
      </c>
      <c r="EE4" s="144" t="n">
        <f aca="false">+COUNTA(AF:AF)-3</f>
        <v>0</v>
      </c>
      <c r="EF4" s="144" t="n">
        <f aca="false">+COUNTA(AG:AG)-3</f>
        <v>0</v>
      </c>
      <c r="EG4" s="144" t="n">
        <f aca="false">+COUNTA(AH:AH)-3</f>
        <v>0</v>
      </c>
      <c r="EH4" s="144" t="n">
        <f aca="false">+COUNTA(AI:AI)-3</f>
        <v>0</v>
      </c>
      <c r="EI4" s="144" t="n">
        <f aca="false">+COUNTA(AJ:AJ)-3</f>
        <v>0</v>
      </c>
      <c r="EJ4" s="144" t="n">
        <f aca="false">+COUNTA(AK:AK)-3</f>
        <v>0</v>
      </c>
      <c r="EK4" s="144" t="n">
        <f aca="false">+COUNTA(AL:AL)-3</f>
        <v>0</v>
      </c>
      <c r="EL4" s="144" t="n">
        <f aca="false">+COUNTA(AM:AM)-3</f>
        <v>0</v>
      </c>
      <c r="EM4" s="144" t="n">
        <f aca="false">+COUNTA(AN:AN)-3</f>
        <v>0</v>
      </c>
      <c r="EN4" s="144" t="n">
        <f aca="false">+COUNTA(AO:AO)-3</f>
        <v>0</v>
      </c>
      <c r="EO4" s="144" t="n">
        <f aca="false">+COUNTA(AP:AP)-3</f>
        <v>0</v>
      </c>
      <c r="EP4" s="144" t="n">
        <f aca="false">+COUNTA(AQ:AQ)-3</f>
        <v>0</v>
      </c>
      <c r="EQ4" s="144" t="n">
        <f aca="false">+COUNTA(AR:AR)-3</f>
        <v>0</v>
      </c>
      <c r="ER4" s="144" t="n">
        <f aca="false">+COUNTA(AS:AS)-3</f>
        <v>0</v>
      </c>
      <c r="ES4" s="144" t="n">
        <f aca="false">+COUNTA(AT:AT)-3</f>
        <v>0</v>
      </c>
      <c r="ET4" s="144" t="n">
        <f aca="false">+COUNTA(AU:AU)-3</f>
        <v>0</v>
      </c>
      <c r="EU4" s="144" t="n">
        <f aca="false">+COUNTA(AV:AV)-3</f>
        <v>0</v>
      </c>
      <c r="EV4" s="144" t="n">
        <f aca="false">+COUNTA(AW:AW)-3</f>
        <v>0</v>
      </c>
      <c r="EW4" s="144" t="n">
        <f aca="false">+COUNTA(AX:AX)-3</f>
        <v>0</v>
      </c>
      <c r="EX4" s="144" t="n">
        <f aca="false">+COUNTA(AY:AY)-3</f>
        <v>0</v>
      </c>
      <c r="EY4" s="144" t="n">
        <f aca="false">+COUNTA(AZ:AZ)-3</f>
        <v>0</v>
      </c>
      <c r="EZ4" s="144" t="n">
        <f aca="false">+COUNTA(BA:BA)-3</f>
        <v>0</v>
      </c>
      <c r="FA4" s="144" t="n">
        <f aca="false">+COUNTA(BB:BB)-3</f>
        <v>0</v>
      </c>
      <c r="FB4" s="144" t="n">
        <f aca="false">+COUNTA(BC:BC)-3</f>
        <v>0</v>
      </c>
      <c r="FC4" s="144" t="n">
        <f aca="false">+COUNTA(BD:BD)-3</f>
        <v>0</v>
      </c>
      <c r="FD4" s="144" t="n">
        <f aca="false">+COUNTA(BE:BE)-3</f>
        <v>0</v>
      </c>
      <c r="FE4" s="144" t="n">
        <f aca="false">+COUNTA(BF:BF)-3</f>
        <v>0</v>
      </c>
      <c r="FF4" s="144" t="n">
        <f aca="false">+COUNTA(BG:BG)-3</f>
        <v>0</v>
      </c>
      <c r="FG4" s="144" t="n">
        <f aca="false">+COUNTA(BH:BH)-3</f>
        <v>0</v>
      </c>
      <c r="FH4" s="144" t="n">
        <f aca="false">+COUNTA(BI:BI)-3</f>
        <v>0</v>
      </c>
      <c r="FI4" s="144" t="n">
        <f aca="false">+COUNTA(BJ:BJ)-3</f>
        <v>0</v>
      </c>
      <c r="FJ4" s="144" t="n">
        <f aca="false">+COUNTA(BK:BK)-3</f>
        <v>0</v>
      </c>
      <c r="FK4" s="144" t="n">
        <f aca="false">+COUNTA(BL:BL)-3</f>
        <v>0</v>
      </c>
      <c r="FL4" s="144" t="n">
        <f aca="false">+COUNTA(BM:BM)-3</f>
        <v>0</v>
      </c>
      <c r="FM4" s="144" t="n">
        <f aca="false">+COUNTA(BN:BN)-3</f>
        <v>0</v>
      </c>
      <c r="FN4" s="144" t="n">
        <f aca="false">+COUNTA(BO:BO)-3</f>
        <v>0</v>
      </c>
      <c r="FO4" s="144" t="n">
        <f aca="false">+COUNTA(BP:BP)-3</f>
        <v>0</v>
      </c>
      <c r="FP4" s="144" t="n">
        <f aca="false">+COUNTA(BQ:BQ)-3</f>
        <v>0</v>
      </c>
      <c r="FQ4" s="144" t="n">
        <f aca="false">+COUNTA(BR:BR)-3</f>
        <v>0</v>
      </c>
      <c r="FR4" s="144" t="n">
        <f aca="false">+COUNTA(BS:BS)-3</f>
        <v>0</v>
      </c>
      <c r="FS4" s="144" t="n">
        <f aca="false">+COUNTA(BT:BT)-3</f>
        <v>0</v>
      </c>
      <c r="FT4" s="144" t="n">
        <f aca="false">+COUNTA(BU:BU)-3</f>
        <v>0</v>
      </c>
      <c r="FU4" s="144" t="n">
        <f aca="false">+COUNTA(BV:BV)-3</f>
        <v>0</v>
      </c>
      <c r="FV4" s="144" t="n">
        <f aca="false">+COUNTA(BW:BW)-3</f>
        <v>0</v>
      </c>
      <c r="FW4" s="144" t="n">
        <f aca="false">+COUNTA(BX:BX)-3</f>
        <v>0</v>
      </c>
      <c r="FX4" s="144" t="n">
        <f aca="false">+COUNTA(BY:BY)-3</f>
        <v>0</v>
      </c>
      <c r="FY4" s="144" t="n">
        <f aca="false">+COUNTA(BZ:BZ)-3</f>
        <v>0</v>
      </c>
      <c r="FZ4" s="144" t="n">
        <f aca="false">+COUNTA(CA:CA)-3</f>
        <v>0</v>
      </c>
      <c r="GA4" s="144" t="n">
        <f aca="false">+COUNTA(CB:CB)-3</f>
        <v>0</v>
      </c>
      <c r="GB4" s="144" t="n">
        <f aca="false">+COUNTA(CC:CC)-3</f>
        <v>0</v>
      </c>
      <c r="GC4" s="144" t="n">
        <f aca="false">+COUNTA(CD:CD)-3</f>
        <v>0</v>
      </c>
      <c r="GD4" s="144" t="n">
        <f aca="false">+COUNTA(CE:CE)-3</f>
        <v>0</v>
      </c>
      <c r="GE4" s="144" t="n">
        <f aca="false">+COUNTA(CF:CF)-3</f>
        <v>0</v>
      </c>
      <c r="GF4" s="144" t="n">
        <f aca="false">+COUNTA(CG:CG)-3</f>
        <v>0</v>
      </c>
      <c r="GG4" s="144" t="n">
        <f aca="false">+COUNTA(CH:CH)-3</f>
        <v>0</v>
      </c>
      <c r="GH4" s="144" t="n">
        <f aca="false">+COUNTA(CI:CI)-3</f>
        <v>0</v>
      </c>
      <c r="GI4" s="144" t="n">
        <f aca="false">+COUNTA(CJ:CJ)-3</f>
        <v>0</v>
      </c>
      <c r="GJ4" s="144" t="n">
        <f aca="false">+COUNTA(CK:CK)-3</f>
        <v>0</v>
      </c>
      <c r="GK4" s="144" t="n">
        <f aca="false">+COUNTA(CL:CL)-3</f>
        <v>0</v>
      </c>
      <c r="GL4" s="144" t="n">
        <f aca="false">+COUNTA(CM:CM)-3</f>
        <v>0</v>
      </c>
      <c r="GM4" s="144" t="n">
        <f aca="false">+COUNTA(CN:CN)-3</f>
        <v>0</v>
      </c>
      <c r="GN4" s="144" t="n">
        <f aca="false">+COUNTA(CO:CO)-3</f>
        <v>0</v>
      </c>
      <c r="GO4" s="144" t="n">
        <f aca="false">+COUNTA(CP:CP)-3</f>
        <v>0</v>
      </c>
      <c r="GP4" s="144" t="n">
        <f aca="false">+COUNTA(CQ:CQ)-3</f>
        <v>0</v>
      </c>
      <c r="GQ4" s="144" t="n">
        <f aca="false">+COUNTA(CR:CR)-3</f>
        <v>0</v>
      </c>
      <c r="GR4" s="145" t="n">
        <f aca="false">SUM(CZ4:GQ4)</f>
        <v>0</v>
      </c>
      <c r="GT4" s="131" t="s">
        <v>11630</v>
      </c>
      <c r="GU4" s="150" t="e">
        <f aca="false">+IF(MIN(CZ8:GQ8)=0%,"OK","Grado di compilazione inferiore a quello del DBI A-1")</f>
        <v>#DIV/0!</v>
      </c>
    </row>
    <row r="5" customFormat="false" ht="15" hidden="false" customHeight="false" outlineLevel="0" collapsed="false">
      <c r="A5" s="118"/>
      <c r="B5" s="139"/>
      <c r="C5" s="139"/>
      <c r="D5" s="146"/>
      <c r="E5" s="146"/>
      <c r="F5" s="139"/>
      <c r="G5" s="139"/>
      <c r="H5" s="139"/>
      <c r="I5" s="139"/>
      <c r="J5" s="139"/>
      <c r="K5" s="139"/>
      <c r="L5" s="139"/>
      <c r="M5" s="139"/>
      <c r="N5" s="139"/>
      <c r="O5" s="139"/>
      <c r="P5" s="139"/>
      <c r="Q5" s="139"/>
      <c r="R5" s="139"/>
      <c r="S5" s="139"/>
      <c r="T5" s="139"/>
      <c r="U5" s="139"/>
      <c r="V5" s="139"/>
      <c r="W5" s="139"/>
      <c r="X5" s="139"/>
      <c r="Y5" s="139"/>
      <c r="Z5" s="139"/>
      <c r="AA5" s="139"/>
      <c r="AB5" s="139"/>
      <c r="AC5" s="139"/>
      <c r="AD5" s="139"/>
      <c r="AE5" s="139"/>
      <c r="AF5" s="139"/>
      <c r="AG5" s="139"/>
      <c r="AH5" s="139"/>
      <c r="AI5" s="139"/>
      <c r="AJ5" s="139"/>
      <c r="AK5" s="139"/>
      <c r="AL5" s="139"/>
      <c r="AM5" s="139"/>
      <c r="AN5" s="139"/>
      <c r="AO5" s="139"/>
      <c r="AP5" s="139"/>
      <c r="AQ5" s="139"/>
      <c r="AR5" s="139"/>
      <c r="AS5" s="139"/>
      <c r="AT5" s="139"/>
      <c r="AU5" s="139"/>
      <c r="AV5" s="139"/>
      <c r="AW5" s="139"/>
      <c r="AX5" s="139"/>
      <c r="AY5" s="139"/>
      <c r="AZ5" s="139"/>
      <c r="BA5" s="139"/>
      <c r="BB5" s="139"/>
      <c r="BC5" s="139"/>
      <c r="BD5" s="139"/>
      <c r="BE5" s="139"/>
      <c r="BF5" s="139"/>
      <c r="BG5" s="139"/>
      <c r="BH5" s="139"/>
      <c r="BI5" s="139"/>
      <c r="BJ5" s="139"/>
      <c r="BK5" s="139"/>
      <c r="BL5" s="139"/>
      <c r="BM5" s="139"/>
      <c r="BN5" s="146"/>
      <c r="BO5" s="146"/>
      <c r="BP5" s="139"/>
      <c r="BQ5" s="139"/>
      <c r="BR5" s="139"/>
      <c r="BS5" s="139"/>
      <c r="BT5" s="139"/>
      <c r="BU5" s="139"/>
      <c r="BV5" s="139"/>
      <c r="BW5" s="139"/>
      <c r="BX5" s="139"/>
      <c r="BY5" s="139"/>
      <c r="BZ5" s="139"/>
      <c r="CA5" s="139"/>
      <c r="CB5" s="139"/>
      <c r="CC5" s="139"/>
      <c r="CD5" s="139"/>
      <c r="CE5" s="141"/>
      <c r="CF5" s="229"/>
      <c r="CG5" s="229"/>
      <c r="CH5" s="229"/>
      <c r="CI5" s="229"/>
      <c r="CV5" s="142"/>
      <c r="CX5" s="147"/>
      <c r="CY5" s="148" t="s">
        <v>11629</v>
      </c>
      <c r="CZ5" s="149" t="e">
        <f aca="false">+CZ4/$DA$1</f>
        <v>#DIV/0!</v>
      </c>
      <c r="DA5" s="149" t="e">
        <f aca="false">+DA4/$DA$1</f>
        <v>#DIV/0!</v>
      </c>
      <c r="DB5" s="149" t="e">
        <f aca="false">+DB4/$DA$1</f>
        <v>#DIV/0!</v>
      </c>
      <c r="DC5" s="149" t="e">
        <f aca="false">+DC4/$DA$1</f>
        <v>#DIV/0!</v>
      </c>
      <c r="DD5" s="149" t="e">
        <f aca="false">+DD4/$DA$1</f>
        <v>#DIV/0!</v>
      </c>
      <c r="DE5" s="149" t="e">
        <f aca="false">+DE4/$DA$1</f>
        <v>#DIV/0!</v>
      </c>
      <c r="DF5" s="149" t="e">
        <f aca="false">+DF4/$DA$1</f>
        <v>#DIV/0!</v>
      </c>
      <c r="DG5" s="149" t="e">
        <f aca="false">+DG4/$DA$1</f>
        <v>#DIV/0!</v>
      </c>
      <c r="DH5" s="149" t="e">
        <f aca="false">+DH4/$DA$1</f>
        <v>#DIV/0!</v>
      </c>
      <c r="DI5" s="149" t="e">
        <f aca="false">+DI4/$DA$1</f>
        <v>#DIV/0!</v>
      </c>
      <c r="DJ5" s="149" t="e">
        <f aca="false">+DJ4/$DA$1</f>
        <v>#DIV/0!</v>
      </c>
      <c r="DK5" s="149" t="e">
        <f aca="false">+DK4/$DA$1</f>
        <v>#DIV/0!</v>
      </c>
      <c r="DL5" s="149" t="e">
        <f aca="false">+DL4/$DA$1</f>
        <v>#DIV/0!</v>
      </c>
      <c r="DM5" s="149" t="e">
        <f aca="false">+DM4/$DA$1</f>
        <v>#DIV/0!</v>
      </c>
      <c r="DN5" s="149" t="e">
        <f aca="false">+DN4/$DA$1</f>
        <v>#DIV/0!</v>
      </c>
      <c r="DO5" s="149" t="e">
        <f aca="false">+DO4/$DA$1</f>
        <v>#DIV/0!</v>
      </c>
      <c r="DP5" s="149" t="e">
        <f aca="false">+DP4/$DA$1</f>
        <v>#DIV/0!</v>
      </c>
      <c r="DQ5" s="149" t="e">
        <f aca="false">+DQ4/$DA$1</f>
        <v>#DIV/0!</v>
      </c>
      <c r="DR5" s="149" t="e">
        <f aca="false">+DR4/$DA$1</f>
        <v>#DIV/0!</v>
      </c>
      <c r="DS5" s="149" t="e">
        <f aca="false">+DS4/$DA$1</f>
        <v>#DIV/0!</v>
      </c>
      <c r="DT5" s="149" t="e">
        <f aca="false">+DT4/$DA$1</f>
        <v>#DIV/0!</v>
      </c>
      <c r="DU5" s="149" t="e">
        <f aca="false">+DU4/$DA$1</f>
        <v>#DIV/0!</v>
      </c>
      <c r="DV5" s="149" t="e">
        <f aca="false">+DV4/$DA$1</f>
        <v>#DIV/0!</v>
      </c>
      <c r="DW5" s="149" t="e">
        <f aca="false">+DW4/$DA$1</f>
        <v>#DIV/0!</v>
      </c>
      <c r="DX5" s="149" t="e">
        <f aca="false">+DX4/$DA$1</f>
        <v>#DIV/0!</v>
      </c>
      <c r="DY5" s="149" t="e">
        <f aca="false">+DY4/$DA$1</f>
        <v>#DIV/0!</v>
      </c>
      <c r="DZ5" s="149" t="e">
        <f aca="false">+DZ4/$DA$1</f>
        <v>#DIV/0!</v>
      </c>
      <c r="EA5" s="149" t="e">
        <f aca="false">+EA4/$DA$1</f>
        <v>#DIV/0!</v>
      </c>
      <c r="EB5" s="149" t="e">
        <f aca="false">+EB4/$DA$1</f>
        <v>#DIV/0!</v>
      </c>
      <c r="EC5" s="149" t="e">
        <f aca="false">+EC4/$DA$1</f>
        <v>#DIV/0!</v>
      </c>
      <c r="ED5" s="149" t="e">
        <f aca="false">+ED4/$DA$1</f>
        <v>#DIV/0!</v>
      </c>
      <c r="EE5" s="149" t="e">
        <f aca="false">+EE4/$DA$1</f>
        <v>#DIV/0!</v>
      </c>
      <c r="EF5" s="149" t="e">
        <f aca="false">+EF4/$DA$1</f>
        <v>#DIV/0!</v>
      </c>
      <c r="EG5" s="149" t="e">
        <f aca="false">+EG4/$DA$1</f>
        <v>#DIV/0!</v>
      </c>
      <c r="EH5" s="149" t="e">
        <f aca="false">+EH4/$DA$1</f>
        <v>#DIV/0!</v>
      </c>
      <c r="EI5" s="149" t="e">
        <f aca="false">+EI4/$DA$1</f>
        <v>#DIV/0!</v>
      </c>
      <c r="EJ5" s="149" t="e">
        <f aca="false">+EJ4/$DA$1</f>
        <v>#DIV/0!</v>
      </c>
      <c r="EK5" s="149" t="e">
        <f aca="false">+EK4/$DA$1</f>
        <v>#DIV/0!</v>
      </c>
      <c r="EL5" s="149" t="e">
        <f aca="false">+EL4/$DA$1</f>
        <v>#DIV/0!</v>
      </c>
      <c r="EM5" s="149" t="e">
        <f aca="false">+EM4/$DA$1</f>
        <v>#DIV/0!</v>
      </c>
      <c r="EN5" s="149" t="e">
        <f aca="false">+EN4/$DA$1</f>
        <v>#DIV/0!</v>
      </c>
      <c r="EO5" s="149" t="e">
        <f aca="false">+EO4/$DA$1</f>
        <v>#DIV/0!</v>
      </c>
      <c r="EP5" s="149" t="e">
        <f aca="false">+EP4/$DA$1</f>
        <v>#DIV/0!</v>
      </c>
      <c r="EQ5" s="149" t="e">
        <f aca="false">+EQ4/$DA$1</f>
        <v>#DIV/0!</v>
      </c>
      <c r="ER5" s="149" t="e">
        <f aca="false">+ER4/$DA$1</f>
        <v>#DIV/0!</v>
      </c>
      <c r="ES5" s="149" t="e">
        <f aca="false">+ES4/$DA$1</f>
        <v>#DIV/0!</v>
      </c>
      <c r="ET5" s="149" t="e">
        <f aca="false">+ET4/$DA$1</f>
        <v>#DIV/0!</v>
      </c>
      <c r="EU5" s="149" t="e">
        <f aca="false">+EU4/$DA$1</f>
        <v>#DIV/0!</v>
      </c>
      <c r="EV5" s="149" t="e">
        <f aca="false">+EV4/$DA$1</f>
        <v>#DIV/0!</v>
      </c>
      <c r="EW5" s="149" t="e">
        <f aca="false">+EW4/$DA$1</f>
        <v>#DIV/0!</v>
      </c>
      <c r="EX5" s="149" t="e">
        <f aca="false">+EX4/$DA$1</f>
        <v>#DIV/0!</v>
      </c>
      <c r="EY5" s="149" t="e">
        <f aca="false">+EY4/$DA$1</f>
        <v>#DIV/0!</v>
      </c>
      <c r="EZ5" s="149" t="e">
        <f aca="false">+EZ4/$DA$1</f>
        <v>#DIV/0!</v>
      </c>
      <c r="FA5" s="149" t="e">
        <f aca="false">+FA4/$DA$1</f>
        <v>#DIV/0!</v>
      </c>
      <c r="FB5" s="149" t="e">
        <f aca="false">+FB4/$DA$1</f>
        <v>#DIV/0!</v>
      </c>
      <c r="FC5" s="149" t="e">
        <f aca="false">+FC4/$DA$1</f>
        <v>#DIV/0!</v>
      </c>
      <c r="FD5" s="149" t="e">
        <f aca="false">+FD4/$DA$1</f>
        <v>#DIV/0!</v>
      </c>
      <c r="FE5" s="149" t="e">
        <f aca="false">+FE4/$DA$1</f>
        <v>#DIV/0!</v>
      </c>
      <c r="FF5" s="149" t="e">
        <f aca="false">+FF4/$DA$1</f>
        <v>#DIV/0!</v>
      </c>
      <c r="FG5" s="149" t="e">
        <f aca="false">+FG4/$DA$1</f>
        <v>#DIV/0!</v>
      </c>
      <c r="FH5" s="149" t="e">
        <f aca="false">+FH4/$DA$1</f>
        <v>#DIV/0!</v>
      </c>
      <c r="FI5" s="149" t="e">
        <f aca="false">+FI4/$DA$1</f>
        <v>#DIV/0!</v>
      </c>
      <c r="FJ5" s="149" t="e">
        <f aca="false">+FJ4/$DA$1</f>
        <v>#DIV/0!</v>
      </c>
      <c r="FK5" s="149" t="e">
        <f aca="false">+FK4/$DA$1</f>
        <v>#DIV/0!</v>
      </c>
      <c r="FL5" s="149" t="e">
        <f aca="false">+FL4/$DA$1</f>
        <v>#DIV/0!</v>
      </c>
      <c r="FM5" s="149" t="e">
        <f aca="false">+FM4/$DA$1</f>
        <v>#DIV/0!</v>
      </c>
      <c r="FN5" s="149" t="e">
        <f aca="false">+FN4/$DA$1</f>
        <v>#DIV/0!</v>
      </c>
      <c r="FO5" s="149" t="e">
        <f aca="false">+FO4/$DA$1</f>
        <v>#DIV/0!</v>
      </c>
      <c r="FP5" s="149" t="e">
        <f aca="false">+FP4/$DA$1</f>
        <v>#DIV/0!</v>
      </c>
      <c r="FQ5" s="149" t="e">
        <f aca="false">+FQ4/$DA$1</f>
        <v>#DIV/0!</v>
      </c>
      <c r="FR5" s="149" t="e">
        <f aca="false">+FR4/$DA$1</f>
        <v>#DIV/0!</v>
      </c>
      <c r="FS5" s="149" t="e">
        <f aca="false">+FS4/$DA$1</f>
        <v>#DIV/0!</v>
      </c>
      <c r="FT5" s="149" t="e">
        <f aca="false">+FT4/$DA$1</f>
        <v>#DIV/0!</v>
      </c>
      <c r="FU5" s="149" t="e">
        <f aca="false">+FU4/$DA$1</f>
        <v>#DIV/0!</v>
      </c>
      <c r="FV5" s="149" t="e">
        <f aca="false">+FV4/$DA$1</f>
        <v>#DIV/0!</v>
      </c>
      <c r="FW5" s="149" t="e">
        <f aca="false">+FW4/$DA$1</f>
        <v>#DIV/0!</v>
      </c>
      <c r="FX5" s="149" t="e">
        <f aca="false">+FX4/$DA$1</f>
        <v>#DIV/0!</v>
      </c>
      <c r="FY5" s="149" t="e">
        <f aca="false">+FY4/$DA$1</f>
        <v>#DIV/0!</v>
      </c>
      <c r="FZ5" s="149" t="e">
        <f aca="false">+FZ4/$DA$1</f>
        <v>#DIV/0!</v>
      </c>
      <c r="GA5" s="149" t="e">
        <f aca="false">+GA4/$DA$1</f>
        <v>#DIV/0!</v>
      </c>
      <c r="GB5" s="149" t="e">
        <f aca="false">+GB4/$DA$1</f>
        <v>#DIV/0!</v>
      </c>
      <c r="GC5" s="149" t="e">
        <f aca="false">+GC4/$DA$1</f>
        <v>#DIV/0!</v>
      </c>
      <c r="GD5" s="149" t="e">
        <f aca="false">+GD4/$DA$1</f>
        <v>#DIV/0!</v>
      </c>
      <c r="GE5" s="149" t="e">
        <f aca="false">+GE4/$DA$1</f>
        <v>#DIV/0!</v>
      </c>
      <c r="GF5" s="149" t="e">
        <f aca="false">+GF4/$DA$1</f>
        <v>#DIV/0!</v>
      </c>
      <c r="GG5" s="149" t="e">
        <f aca="false">+GG4/$DA$1</f>
        <v>#DIV/0!</v>
      </c>
      <c r="GH5" s="149" t="e">
        <f aca="false">+GH4/$DA$1</f>
        <v>#DIV/0!</v>
      </c>
      <c r="GI5" s="149" t="e">
        <f aca="false">+GI4/$DA$1</f>
        <v>#DIV/0!</v>
      </c>
      <c r="GJ5" s="149" t="e">
        <f aca="false">+GJ4/$DA$1</f>
        <v>#DIV/0!</v>
      </c>
      <c r="GK5" s="149" t="e">
        <f aca="false">+GK4/$DA$1</f>
        <v>#DIV/0!</v>
      </c>
      <c r="GL5" s="149" t="e">
        <f aca="false">+GL4/$DA$1</f>
        <v>#DIV/0!</v>
      </c>
      <c r="GM5" s="149" t="e">
        <f aca="false">+GM4/$DA$1</f>
        <v>#DIV/0!</v>
      </c>
      <c r="GN5" s="149" t="e">
        <f aca="false">+GN4/$DA$1</f>
        <v>#DIV/0!</v>
      </c>
      <c r="GO5" s="149" t="e">
        <f aca="false">+GO4/$DA$1</f>
        <v>#DIV/0!</v>
      </c>
      <c r="GP5" s="149" t="e">
        <f aca="false">+GP4/$DA$1</f>
        <v>#DIV/0!</v>
      </c>
      <c r="GQ5" s="149" t="e">
        <f aca="false">+GQ4/$DA$1</f>
        <v>#DIV/0!</v>
      </c>
      <c r="GR5" s="145"/>
      <c r="GS5" s="218"/>
      <c r="GT5" s="218"/>
      <c r="GU5" s="218"/>
    </row>
    <row r="6" customFormat="false" ht="15" hidden="false" customHeight="false" outlineLevel="0" collapsed="false">
      <c r="A6" s="118"/>
      <c r="B6" s="139"/>
      <c r="C6" s="139"/>
      <c r="D6" s="146"/>
      <c r="E6" s="146"/>
      <c r="F6" s="139"/>
      <c r="G6" s="139"/>
      <c r="H6" s="139"/>
      <c r="I6" s="139"/>
      <c r="J6" s="139"/>
      <c r="K6" s="139"/>
      <c r="L6" s="139"/>
      <c r="M6" s="139"/>
      <c r="N6" s="139"/>
      <c r="O6" s="139"/>
      <c r="P6" s="139"/>
      <c r="Q6" s="139"/>
      <c r="R6" s="139"/>
      <c r="S6" s="139"/>
      <c r="T6" s="139"/>
      <c r="U6" s="139"/>
      <c r="V6" s="139"/>
      <c r="W6" s="139"/>
      <c r="X6" s="139"/>
      <c r="Y6" s="139"/>
      <c r="Z6" s="139"/>
      <c r="AA6" s="139"/>
      <c r="AB6" s="139"/>
      <c r="AC6" s="139"/>
      <c r="AD6" s="139"/>
      <c r="AE6" s="139"/>
      <c r="AF6" s="139"/>
      <c r="AG6" s="139"/>
      <c r="AH6" s="139"/>
      <c r="AI6" s="139"/>
      <c r="AJ6" s="139"/>
      <c r="AK6" s="139"/>
      <c r="AL6" s="139"/>
      <c r="AM6" s="139"/>
      <c r="AN6" s="139"/>
      <c r="AO6" s="139"/>
      <c r="AP6" s="139"/>
      <c r="AQ6" s="139"/>
      <c r="AR6" s="139"/>
      <c r="AS6" s="139"/>
      <c r="AT6" s="139"/>
      <c r="AU6" s="139"/>
      <c r="AV6" s="139"/>
      <c r="AW6" s="139"/>
      <c r="AX6" s="139"/>
      <c r="AY6" s="139"/>
      <c r="AZ6" s="139"/>
      <c r="BA6" s="139"/>
      <c r="BB6" s="139"/>
      <c r="BC6" s="139"/>
      <c r="BD6" s="139"/>
      <c r="BE6" s="139"/>
      <c r="BF6" s="139"/>
      <c r="BG6" s="139"/>
      <c r="BH6" s="139"/>
      <c r="BI6" s="139"/>
      <c r="BJ6" s="139"/>
      <c r="BK6" s="139"/>
      <c r="BL6" s="139"/>
      <c r="BM6" s="139"/>
      <c r="BN6" s="146"/>
      <c r="BO6" s="146"/>
      <c r="BP6" s="139"/>
      <c r="BQ6" s="139"/>
      <c r="BR6" s="139"/>
      <c r="BS6" s="139"/>
      <c r="BT6" s="139"/>
      <c r="BU6" s="139"/>
      <c r="BV6" s="139"/>
      <c r="BW6" s="139"/>
      <c r="BX6" s="139"/>
      <c r="BY6" s="139"/>
      <c r="BZ6" s="139"/>
      <c r="CA6" s="139"/>
      <c r="CB6" s="139"/>
      <c r="CC6" s="139"/>
      <c r="CD6" s="139"/>
      <c r="CE6" s="141"/>
      <c r="CF6" s="229"/>
      <c r="CG6" s="229"/>
      <c r="CH6" s="229"/>
      <c r="CI6" s="229"/>
      <c r="CV6" s="142"/>
      <c r="CX6" s="147"/>
      <c r="CY6" s="148"/>
      <c r="CZ6" s="144" t="n">
        <f aca="false">+COUNTA([2]Depuratori!A$1:A$1048576)-3</f>
        <v>0</v>
      </c>
      <c r="DA6" s="144" t="n">
        <f aca="false">+COUNTA([2]Depuratori!B$1:B$1048576)-3</f>
        <v>1</v>
      </c>
      <c r="DB6" s="144" t="n">
        <f aca="false">+COUNTA([2]Depuratori!C$1:C$1048576)-3</f>
        <v>1</v>
      </c>
      <c r="DC6" s="144" t="n">
        <f aca="false">+COUNTA([2]Depuratori!D$1:D$1048576)-3</f>
        <v>0</v>
      </c>
      <c r="DD6" s="144" t="n">
        <f aca="false">+COUNTA([2]Depuratori!E$1:E$1048576)-3</f>
        <v>0</v>
      </c>
      <c r="DE6" s="144" t="n">
        <f aca="false">+COUNTA([2]Depuratori!F$1:F$1048576)-3</f>
        <v>0</v>
      </c>
      <c r="DF6" s="144" t="n">
        <f aca="false">+COUNTA([2]Depuratori!G$1:G$1048576)-3</f>
        <v>0</v>
      </c>
      <c r="DG6" s="144" t="n">
        <f aca="false">+COUNTA([2]Depuratori!H$1:H$1048576)-3</f>
        <v>0</v>
      </c>
      <c r="DH6" s="144" t="n">
        <f aca="false">+COUNTA([2]Depuratori!I$1:I$1048576)-3</f>
        <v>0</v>
      </c>
      <c r="DI6" s="144" t="n">
        <f aca="false">+COUNTA([2]Depuratori!J$1:J$1048576)-3</f>
        <v>0</v>
      </c>
      <c r="DJ6" s="144" t="n">
        <f aca="false">+COUNTA([2]Depuratori!K$1:K$1048576)-3</f>
        <v>0</v>
      </c>
      <c r="DK6" s="144" t="n">
        <f aca="false">+COUNTA([2]Depuratori!L$1:L$1048576)-3</f>
        <v>0</v>
      </c>
      <c r="DL6" s="144" t="n">
        <f aca="false">+COUNTA([2]Depuratori!M$1:M$1048576)-3</f>
        <v>0</v>
      </c>
      <c r="DM6" s="144" t="n">
        <f aca="false">+COUNTA([2]Depuratori!N$1:N$1048576)-3</f>
        <v>0</v>
      </c>
      <c r="DN6" s="144" t="n">
        <f aca="false">+COUNTA([2]Depuratori!O$1:O$1048576)-3</f>
        <v>0</v>
      </c>
      <c r="DO6" s="144" t="n">
        <f aca="false">+COUNTA([2]Depuratori!P$1:P$1048576)-3</f>
        <v>0</v>
      </c>
      <c r="DP6" s="144" t="n">
        <f aca="false">+COUNTA([2]Depuratori!Q$1:Q$1048576)-3</f>
        <v>0</v>
      </c>
      <c r="DQ6" s="144" t="n">
        <f aca="false">+COUNTA([2]Depuratori!R$1:R$1048576)-3</f>
        <v>0</v>
      </c>
      <c r="DR6" s="144" t="n">
        <f aca="false">+COUNTA([2]Depuratori!S$1:S$1048576)-3</f>
        <v>0</v>
      </c>
      <c r="DS6" s="144" t="n">
        <f aca="false">+COUNTA([2]Depuratori!T$1:T$1048576)-3</f>
        <v>0</v>
      </c>
      <c r="DT6" s="144" t="n">
        <f aca="false">+COUNTA([2]Depuratori!U$1:U$1048576)-3</f>
        <v>0</v>
      </c>
      <c r="DU6" s="144" t="n">
        <f aca="false">+COUNTA([2]Depuratori!V$1:V$1048576)-3</f>
        <v>0</v>
      </c>
      <c r="DV6" s="144" t="n">
        <f aca="false">+COUNTA([2]Depuratori!W$1:W$1048576)-3</f>
        <v>0</v>
      </c>
      <c r="DW6" s="144" t="n">
        <f aca="false">+COUNTA([2]Depuratori!X$1:X$1048576)-3</f>
        <v>0</v>
      </c>
      <c r="DX6" s="144" t="n">
        <f aca="false">+COUNTA([2]Depuratori!Y$1:Y$1048576)-3</f>
        <v>0</v>
      </c>
      <c r="DY6" s="144" t="n">
        <f aca="false">+COUNTA([2]Depuratori!Z$1:Z$1048576)-3</f>
        <v>0</v>
      </c>
      <c r="DZ6" s="144" t="n">
        <f aca="false">+COUNTA([2]Depuratori!AA$1:AA$1048576)-3</f>
        <v>0</v>
      </c>
      <c r="EA6" s="144" t="n">
        <f aca="false">+COUNTA([2]Depuratori!AB$1:AB$1048576)-3</f>
        <v>0</v>
      </c>
      <c r="EB6" s="144" t="n">
        <f aca="false">+COUNTA([2]Depuratori!AC$1:AC$1048576)-3</f>
        <v>0</v>
      </c>
      <c r="EC6" s="144" t="n">
        <f aca="false">+COUNTA([2]Depuratori!AD$1:AD$1048576)-3</f>
        <v>0</v>
      </c>
      <c r="ED6" s="144" t="n">
        <f aca="false">+COUNTA([2]Depuratori!AE$1:AE$1048576)-3</f>
        <v>0</v>
      </c>
      <c r="EE6" s="144" t="n">
        <f aca="false">+COUNTA([2]Depuratori!AF$1:AF$1048576)-3</f>
        <v>0</v>
      </c>
      <c r="EF6" s="144" t="n">
        <f aca="false">+COUNTA([2]Depuratori!AG$1:AG$1048576)-3</f>
        <v>0</v>
      </c>
      <c r="EG6" s="144" t="n">
        <f aca="false">+COUNTA([2]Depuratori!AH$1:AH$1048576)-3</f>
        <v>0</v>
      </c>
      <c r="EH6" s="144" t="n">
        <f aca="false">+COUNTA([2]Depuratori!AI$1:AI$1048576)-3</f>
        <v>0</v>
      </c>
      <c r="EI6" s="144" t="n">
        <f aca="false">+COUNTA([2]Depuratori!AJ$1:AJ$1048576)-3</f>
        <v>0</v>
      </c>
      <c r="EJ6" s="144" t="n">
        <f aca="false">+COUNTA([2]Depuratori!AK$1:AK$1048576)-3</f>
        <v>0</v>
      </c>
      <c r="EK6" s="144" t="n">
        <f aca="false">+COUNTA([2]Depuratori!AL$1:AL$1048576)-3</f>
        <v>0</v>
      </c>
      <c r="EL6" s="144" t="n">
        <f aca="false">+COUNTA([2]Depuratori!AM$1:AM$1048576)-3</f>
        <v>0</v>
      </c>
      <c r="EM6" s="144" t="n">
        <f aca="false">+COUNTA([2]Depuratori!AN$1:AN$1048576)-3</f>
        <v>0</v>
      </c>
      <c r="EN6" s="144" t="n">
        <f aca="false">+COUNTA([2]Depuratori!AO$1:AO$1048576)-3</f>
        <v>0</v>
      </c>
      <c r="EO6" s="144" t="n">
        <f aca="false">+COUNTA([2]Depuratori!AP$1:AP$1048576)-3</f>
        <v>0</v>
      </c>
      <c r="EP6" s="144" t="n">
        <f aca="false">+COUNTA([2]Depuratori!AQ$1:AQ$1048576)-3</f>
        <v>0</v>
      </c>
      <c r="EQ6" s="144" t="n">
        <f aca="false">+COUNTA([2]Depuratori!AR$1:AR$1048576)-3</f>
        <v>0</v>
      </c>
      <c r="ER6" s="144" t="n">
        <f aca="false">+COUNTA([2]Depuratori!AS$1:AS$1048576)-3</f>
        <v>0</v>
      </c>
      <c r="ES6" s="144" t="n">
        <f aca="false">+COUNTA([2]Depuratori!AT$1:AT$1048576)-3</f>
        <v>0</v>
      </c>
      <c r="ET6" s="144" t="n">
        <f aca="false">+COUNTA([2]Depuratori!AU$1:AU$1048576)-3</f>
        <v>0</v>
      </c>
      <c r="EU6" s="144" t="n">
        <f aca="false">+COUNTA([2]Depuratori!AV$1:AV$1048576)-3</f>
        <v>0</v>
      </c>
      <c r="EV6" s="144" t="n">
        <f aca="false">+COUNTA([2]Depuratori!AW$1:AW$1048576)-3</f>
        <v>0</v>
      </c>
      <c r="EW6" s="144" t="n">
        <f aca="false">+COUNTA([2]Depuratori!AX$1:AX$1048576)-3</f>
        <v>0</v>
      </c>
      <c r="EX6" s="144" t="n">
        <f aca="false">+COUNTA([2]Depuratori!AY$1:AY$1048576)-3</f>
        <v>0</v>
      </c>
      <c r="EY6" s="144" t="n">
        <f aca="false">+COUNTA([2]Depuratori!AZ$1:AZ$1048576)-3</f>
        <v>0</v>
      </c>
      <c r="EZ6" s="144" t="n">
        <f aca="false">+COUNTA([2]Depuratori!BA$1:BA$1048576)-3</f>
        <v>0</v>
      </c>
      <c r="FA6" s="144" t="n">
        <f aca="false">+COUNTA([2]Depuratori!BB$1:BB$1048576)-3</f>
        <v>0</v>
      </c>
      <c r="FB6" s="144" t="n">
        <f aca="false">+COUNTA([2]Depuratori!BC$1:BC$1048576)-3</f>
        <v>0</v>
      </c>
      <c r="FC6" s="144" t="n">
        <f aca="false">+COUNTA([2]Depuratori!BD$1:BD$1048576)-3</f>
        <v>0</v>
      </c>
      <c r="FD6" s="144" t="n">
        <f aca="false">+COUNTA([2]Depuratori!BE$1:BE$1048576)-3</f>
        <v>0</v>
      </c>
      <c r="FE6" s="144" t="n">
        <f aca="false">+COUNTA([2]Depuratori!BF$1:BF$1048576)-3</f>
        <v>0</v>
      </c>
      <c r="FF6" s="144" t="n">
        <f aca="false">+COUNTA([2]Depuratori!BG$1:BG$1048576)-3</f>
        <v>0</v>
      </c>
      <c r="FG6" s="144" t="n">
        <f aca="false">+COUNTA([2]Depuratori!BH$1:BH$1048576)-3</f>
        <v>0</v>
      </c>
      <c r="FH6" s="144" t="n">
        <f aca="false">+COUNTA([2]Depuratori!BI$1:BI$1048576)-3</f>
        <v>0</v>
      </c>
      <c r="FI6" s="144" t="n">
        <f aca="false">+COUNTA([2]Depuratori!BJ$1:BJ$1048576)-3</f>
        <v>0</v>
      </c>
      <c r="FJ6" s="144" t="n">
        <f aca="false">+COUNTA([2]Depuratori!BK$1:BK$1048576)-3</f>
        <v>0</v>
      </c>
      <c r="FK6" s="144" t="n">
        <f aca="false">+COUNTA([2]Depuratori!BL$1:BL$1048576)-3</f>
        <v>0</v>
      </c>
      <c r="FL6" s="144" t="n">
        <f aca="false">+COUNTA([2]Depuratori!BM$1:BM$1048576)-3</f>
        <v>0</v>
      </c>
      <c r="FM6" s="144" t="n">
        <f aca="false">+COUNTA([2]Depuratori!BN$1:BN$1048576)-3</f>
        <v>0</v>
      </c>
      <c r="FN6" s="144" t="n">
        <f aca="false">+COUNTA([2]Depuratori!BO$1:BO$1048576)-3</f>
        <v>0</v>
      </c>
      <c r="FO6" s="144" t="n">
        <f aca="false">+COUNTA([2]Depuratori!BP$1:BP$1048576)-3</f>
        <v>0</v>
      </c>
      <c r="FP6" s="144" t="n">
        <f aca="false">+COUNTA([2]Depuratori!BQ$1:BQ$1048576)-3</f>
        <v>0</v>
      </c>
      <c r="FQ6" s="144" t="n">
        <f aca="false">+COUNTA([2]Depuratori!BR$1:BR$1048576)-3</f>
        <v>0</v>
      </c>
      <c r="FR6" s="144" t="n">
        <f aca="false">+COUNTA([2]Depuratori!BS$1:BS$1048576)-3</f>
        <v>0</v>
      </c>
      <c r="FS6" s="144" t="n">
        <f aca="false">+COUNTA([2]Depuratori!BT$1:BT$1048576)-3</f>
        <v>0</v>
      </c>
      <c r="FT6" s="144" t="n">
        <f aca="false">+COUNTA([2]Depuratori!BU$1:BU$1048576)-3</f>
        <v>0</v>
      </c>
      <c r="FU6" s="144" t="n">
        <f aca="false">+COUNTA([2]Depuratori!BV$1:BV$1048576)-3</f>
        <v>0</v>
      </c>
      <c r="FV6" s="144" t="n">
        <f aca="false">+COUNTA([2]Depuratori!BW$1:BW$1048576)-3</f>
        <v>0</v>
      </c>
      <c r="FW6" s="144" t="n">
        <f aca="false">+COUNTA([2]Depuratori!BX$1:BX$1048576)-3</f>
        <v>0</v>
      </c>
      <c r="FX6" s="144" t="n">
        <f aca="false">+COUNTA([2]Depuratori!BY$1:BY$1048576)-3</f>
        <v>0</v>
      </c>
      <c r="FY6" s="144" t="n">
        <f aca="false">+COUNTA([2]Depuratori!BZ$1:BZ$1048576)-3</f>
        <v>0</v>
      </c>
      <c r="FZ6" s="144" t="n">
        <f aca="false">+COUNTA([2]Depuratori!CA$1:CA$1048576)-3</f>
        <v>1</v>
      </c>
      <c r="GA6" s="144" t="n">
        <f aca="false">+COUNTA([2]Depuratori!CB$1:CB$1048576)-3</f>
        <v>0</v>
      </c>
      <c r="GB6" s="144" t="n">
        <f aca="false">+COUNTA([2]Depuratori!CC$1:CC$1048576)-3</f>
        <v>0</v>
      </c>
      <c r="GC6" s="144" t="n">
        <f aca="false">+COUNTA([2]Depuratori!CD$1:CD$1048576)-3</f>
        <v>0</v>
      </c>
      <c r="GD6" s="144" t="n">
        <f aca="false">+COUNTA([2]Depuratori!CE$1:CE$1048576)-3</f>
        <v>0</v>
      </c>
      <c r="GE6" s="144" t="n">
        <f aca="false">+COUNTA([2]Depuratori!CF$1:CF$1048576)-3</f>
        <v>0</v>
      </c>
      <c r="GF6" s="144" t="n">
        <f aca="false">+COUNTA([2]Depuratori!CG$1:CG$1048576)-3</f>
        <v>0</v>
      </c>
      <c r="GG6" s="144" t="n">
        <f aca="false">+COUNTA([2]Depuratori!CH$1:CH$1048576)-3</f>
        <v>0</v>
      </c>
      <c r="GH6" s="144" t="n">
        <f aca="false">+COUNTA([2]Depuratori!CI$1:CI$1048576)-3</f>
        <v>0</v>
      </c>
      <c r="GI6" s="144" t="n">
        <f aca="false">+COUNTA([2]Depuratori!CJ$1:CJ$1048576)-3</f>
        <v>0</v>
      </c>
      <c r="GJ6" s="144" t="n">
        <f aca="false">+COUNTA([2]Depuratori!CK$1:CK$1048576)-3</f>
        <v>0</v>
      </c>
      <c r="GK6" s="144" t="n">
        <f aca="false">+COUNTA([2]Depuratori!CL$1:CL$1048576)-3</f>
        <v>0</v>
      </c>
      <c r="GL6" s="144" t="n">
        <f aca="false">+COUNTA([2]Depuratori!CM$1:CM$1048576)-3</f>
        <v>0</v>
      </c>
      <c r="GM6" s="144" t="n">
        <f aca="false">+COUNTA([2]Depuratori!CN$1:CN$1048576)-3</f>
        <v>0</v>
      </c>
      <c r="GN6" s="144" t="n">
        <f aca="false">+COUNTA([2]Depuratori!CO$1:CO$1048576)-3</f>
        <v>0</v>
      </c>
      <c r="GO6" s="144" t="n">
        <f aca="false">+COUNTA([2]Depuratori!CP$1:CP$1048576)-3</f>
        <v>0</v>
      </c>
      <c r="GP6" s="144" t="n">
        <f aca="false">+COUNTA([2]Depuratori!CQ$1:CQ$1048576)-3</f>
        <v>0</v>
      </c>
      <c r="GQ6" s="144" t="n">
        <f aca="false">+COUNTA([2]Depuratori!CR$1:CR$1048576)-3</f>
        <v>0</v>
      </c>
      <c r="GR6" s="145" t="n">
        <f aca="false">SUM(CZ6:GQ6)</f>
        <v>3</v>
      </c>
      <c r="GS6" s="155"/>
      <c r="GT6" s="155"/>
      <c r="GU6" s="155"/>
    </row>
    <row r="7" customFormat="false" ht="15" hidden="false" customHeight="false" outlineLevel="0" collapsed="false">
      <c r="A7" s="118"/>
      <c r="B7" s="139"/>
      <c r="C7" s="139"/>
      <c r="D7" s="146"/>
      <c r="E7" s="146"/>
      <c r="F7" s="139"/>
      <c r="G7" s="139"/>
      <c r="H7" s="139"/>
      <c r="I7" s="139"/>
      <c r="J7" s="139"/>
      <c r="K7" s="139"/>
      <c r="L7" s="139"/>
      <c r="M7" s="139"/>
      <c r="N7" s="139"/>
      <c r="O7" s="139"/>
      <c r="P7" s="139"/>
      <c r="Q7" s="139"/>
      <c r="R7" s="139"/>
      <c r="S7" s="139"/>
      <c r="T7" s="139"/>
      <c r="U7" s="139"/>
      <c r="V7" s="139"/>
      <c r="W7" s="139"/>
      <c r="X7" s="139"/>
      <c r="Y7" s="139"/>
      <c r="Z7" s="139"/>
      <c r="AA7" s="139"/>
      <c r="AB7" s="139"/>
      <c r="AC7" s="139"/>
      <c r="AD7" s="139"/>
      <c r="AE7" s="139"/>
      <c r="AF7" s="139"/>
      <c r="AG7" s="139"/>
      <c r="AH7" s="139"/>
      <c r="AI7" s="139"/>
      <c r="AJ7" s="139"/>
      <c r="AK7" s="139"/>
      <c r="AL7" s="139"/>
      <c r="AM7" s="139"/>
      <c r="AN7" s="139"/>
      <c r="AO7" s="139"/>
      <c r="AP7" s="139"/>
      <c r="AQ7" s="139"/>
      <c r="AR7" s="139"/>
      <c r="AS7" s="139"/>
      <c r="AT7" s="139"/>
      <c r="AU7" s="139"/>
      <c r="AV7" s="139"/>
      <c r="AW7" s="139"/>
      <c r="AX7" s="139"/>
      <c r="AY7" s="139"/>
      <c r="AZ7" s="139"/>
      <c r="BA7" s="139"/>
      <c r="BB7" s="139"/>
      <c r="BC7" s="139"/>
      <c r="BD7" s="139"/>
      <c r="BE7" s="139"/>
      <c r="BF7" s="139"/>
      <c r="BG7" s="139"/>
      <c r="BH7" s="139"/>
      <c r="BI7" s="139"/>
      <c r="BJ7" s="139"/>
      <c r="BK7" s="139"/>
      <c r="BL7" s="139"/>
      <c r="BM7" s="139"/>
      <c r="BN7" s="146"/>
      <c r="BO7" s="146"/>
      <c r="BP7" s="139"/>
      <c r="BQ7" s="139"/>
      <c r="BR7" s="139"/>
      <c r="BS7" s="139"/>
      <c r="BT7" s="139"/>
      <c r="BU7" s="139"/>
      <c r="BV7" s="139"/>
      <c r="BW7" s="139"/>
      <c r="BX7" s="139"/>
      <c r="BY7" s="139"/>
      <c r="BZ7" s="139"/>
      <c r="CA7" s="139"/>
      <c r="CB7" s="139"/>
      <c r="CC7" s="139"/>
      <c r="CD7" s="139"/>
      <c r="CE7" s="141"/>
      <c r="CF7" s="229"/>
      <c r="CG7" s="229"/>
      <c r="CH7" s="229"/>
      <c r="CI7" s="229"/>
      <c r="CV7" s="142"/>
      <c r="CX7" s="147"/>
      <c r="CY7" s="148" t="s">
        <v>11631</v>
      </c>
      <c r="CZ7" s="149" t="n">
        <f aca="false">+CZ6/$DA$2</f>
        <v>0</v>
      </c>
      <c r="DA7" s="149" t="n">
        <f aca="false">+DA6/$DA$2</f>
        <v>1</v>
      </c>
      <c r="DB7" s="149" t="n">
        <f aca="false">+DB6/$DA$2</f>
        <v>1</v>
      </c>
      <c r="DC7" s="149" t="n">
        <f aca="false">+DC6/$DA$2</f>
        <v>0</v>
      </c>
      <c r="DD7" s="149" t="n">
        <f aca="false">+DD6/$DA$2</f>
        <v>0</v>
      </c>
      <c r="DE7" s="149" t="n">
        <f aca="false">+DE6/$DA$2</f>
        <v>0</v>
      </c>
      <c r="DF7" s="149" t="n">
        <f aca="false">+DF6/$DA$2</f>
        <v>0</v>
      </c>
      <c r="DG7" s="149" t="n">
        <f aca="false">+DG6/$DA$2</f>
        <v>0</v>
      </c>
      <c r="DH7" s="149" t="n">
        <f aca="false">+DH6/$DA$2</f>
        <v>0</v>
      </c>
      <c r="DI7" s="149" t="n">
        <f aca="false">+DI6/$DA$2</f>
        <v>0</v>
      </c>
      <c r="DJ7" s="149" t="n">
        <f aca="false">+DJ6/$DA$2</f>
        <v>0</v>
      </c>
      <c r="DK7" s="149" t="n">
        <f aca="false">+DK6/$DA$2</f>
        <v>0</v>
      </c>
      <c r="DL7" s="149" t="n">
        <f aca="false">+DL6/$DA$2</f>
        <v>0</v>
      </c>
      <c r="DM7" s="149" t="n">
        <f aca="false">+DM6/$DA$2</f>
        <v>0</v>
      </c>
      <c r="DN7" s="149" t="n">
        <f aca="false">+DN6/$DA$2</f>
        <v>0</v>
      </c>
      <c r="DO7" s="149" t="n">
        <f aca="false">+DO6/$DA$2</f>
        <v>0</v>
      </c>
      <c r="DP7" s="149" t="n">
        <f aca="false">+DP6/$DA$2</f>
        <v>0</v>
      </c>
      <c r="DQ7" s="149" t="n">
        <f aca="false">+DQ6/$DA$2</f>
        <v>0</v>
      </c>
      <c r="DR7" s="149" t="n">
        <f aca="false">+DR6/$DA$2</f>
        <v>0</v>
      </c>
      <c r="DS7" s="149" t="n">
        <f aca="false">+DS6/$DA$2</f>
        <v>0</v>
      </c>
      <c r="DT7" s="149" t="n">
        <f aca="false">+DT6/$DA$2</f>
        <v>0</v>
      </c>
      <c r="DU7" s="149" t="n">
        <f aca="false">+DU6/$DA$2</f>
        <v>0</v>
      </c>
      <c r="DV7" s="149" t="n">
        <f aca="false">+DV6/$DA$2</f>
        <v>0</v>
      </c>
      <c r="DW7" s="149" t="n">
        <f aca="false">+DW6/$DA$2</f>
        <v>0</v>
      </c>
      <c r="DX7" s="149" t="n">
        <f aca="false">+DX6/$DA$2</f>
        <v>0</v>
      </c>
      <c r="DY7" s="149" t="n">
        <f aca="false">+DY6/$DA$2</f>
        <v>0</v>
      </c>
      <c r="DZ7" s="149" t="n">
        <f aca="false">+DZ6/$DA$2</f>
        <v>0</v>
      </c>
      <c r="EA7" s="149" t="n">
        <f aca="false">+EA6/$DA$2</f>
        <v>0</v>
      </c>
      <c r="EB7" s="149" t="n">
        <f aca="false">+EB6/$DA$2</f>
        <v>0</v>
      </c>
      <c r="EC7" s="149" t="n">
        <f aca="false">+EC6/$DA$2</f>
        <v>0</v>
      </c>
      <c r="ED7" s="149" t="n">
        <f aca="false">+ED6/$DA$2</f>
        <v>0</v>
      </c>
      <c r="EE7" s="149" t="n">
        <f aca="false">+EE6/$DA$2</f>
        <v>0</v>
      </c>
      <c r="EF7" s="149" t="n">
        <f aca="false">+EF6/$DA$2</f>
        <v>0</v>
      </c>
      <c r="EG7" s="149" t="n">
        <f aca="false">+EG6/$DA$2</f>
        <v>0</v>
      </c>
      <c r="EH7" s="149" t="n">
        <f aca="false">+EH6/$DA$2</f>
        <v>0</v>
      </c>
      <c r="EI7" s="149" t="n">
        <f aca="false">+EI6/$DA$2</f>
        <v>0</v>
      </c>
      <c r="EJ7" s="149" t="n">
        <f aca="false">+EJ6/$DA$2</f>
        <v>0</v>
      </c>
      <c r="EK7" s="149" t="n">
        <f aca="false">+EK6/$DA$2</f>
        <v>0</v>
      </c>
      <c r="EL7" s="149" t="n">
        <f aca="false">+EL6/$DA$2</f>
        <v>0</v>
      </c>
      <c r="EM7" s="149" t="n">
        <f aca="false">+EM6/$DA$2</f>
        <v>0</v>
      </c>
      <c r="EN7" s="149" t="n">
        <f aca="false">+EN6/$DA$2</f>
        <v>0</v>
      </c>
      <c r="EO7" s="149" t="n">
        <f aca="false">+EO6/$DA$2</f>
        <v>0</v>
      </c>
      <c r="EP7" s="149" t="n">
        <f aca="false">+EP6/$DA$2</f>
        <v>0</v>
      </c>
      <c r="EQ7" s="149" t="n">
        <f aca="false">+EQ6/$DA$2</f>
        <v>0</v>
      </c>
      <c r="ER7" s="149" t="n">
        <f aca="false">+ER6/$DA$2</f>
        <v>0</v>
      </c>
      <c r="ES7" s="149" t="n">
        <f aca="false">+ES6/$DA$2</f>
        <v>0</v>
      </c>
      <c r="ET7" s="149" t="n">
        <f aca="false">+ET6/$DA$2</f>
        <v>0</v>
      </c>
      <c r="EU7" s="149" t="n">
        <f aca="false">+EU6/$DA$2</f>
        <v>0</v>
      </c>
      <c r="EV7" s="149" t="n">
        <f aca="false">+EV6/$DA$2</f>
        <v>0</v>
      </c>
      <c r="EW7" s="149" t="n">
        <f aca="false">+EW6/$DA$2</f>
        <v>0</v>
      </c>
      <c r="EX7" s="149" t="n">
        <f aca="false">+EX6/$DA$2</f>
        <v>0</v>
      </c>
      <c r="EY7" s="149" t="n">
        <f aca="false">+EY6/$DA$2</f>
        <v>0</v>
      </c>
      <c r="EZ7" s="149" t="n">
        <f aca="false">+EZ6/$DA$2</f>
        <v>0</v>
      </c>
      <c r="FA7" s="149" t="n">
        <f aca="false">+FA6/$DA$2</f>
        <v>0</v>
      </c>
      <c r="FB7" s="149" t="n">
        <f aca="false">+FB6/$DA$2</f>
        <v>0</v>
      </c>
      <c r="FC7" s="149" t="n">
        <f aca="false">+FC6/$DA$2</f>
        <v>0</v>
      </c>
      <c r="FD7" s="149" t="n">
        <f aca="false">+FD6/$DA$2</f>
        <v>0</v>
      </c>
      <c r="FE7" s="149" t="n">
        <f aca="false">+FE6/$DA$2</f>
        <v>0</v>
      </c>
      <c r="FF7" s="149" t="n">
        <f aca="false">+FF6/$DA$2</f>
        <v>0</v>
      </c>
      <c r="FG7" s="149" t="n">
        <f aca="false">+FG6/$DA$2</f>
        <v>0</v>
      </c>
      <c r="FH7" s="149" t="n">
        <f aca="false">+FH6/$DA$2</f>
        <v>0</v>
      </c>
      <c r="FI7" s="149" t="n">
        <f aca="false">+FI6/$DA$2</f>
        <v>0</v>
      </c>
      <c r="FJ7" s="149" t="n">
        <f aca="false">+FJ6/$DA$2</f>
        <v>0</v>
      </c>
      <c r="FK7" s="149" t="n">
        <f aca="false">+FK6/$DA$2</f>
        <v>0</v>
      </c>
      <c r="FL7" s="149" t="n">
        <f aca="false">+FL6/$DA$2</f>
        <v>0</v>
      </c>
      <c r="FM7" s="149" t="n">
        <f aca="false">+FM6/$DA$2</f>
        <v>0</v>
      </c>
      <c r="FN7" s="149" t="n">
        <f aca="false">+FN6/$DA$2</f>
        <v>0</v>
      </c>
      <c r="FO7" s="149" t="n">
        <f aca="false">+FO6/$DA$2</f>
        <v>0</v>
      </c>
      <c r="FP7" s="149" t="n">
        <f aca="false">+FP6/$DA$2</f>
        <v>0</v>
      </c>
      <c r="FQ7" s="149" t="n">
        <f aca="false">+FQ6/$DA$2</f>
        <v>0</v>
      </c>
      <c r="FR7" s="149" t="n">
        <f aca="false">+FR6/$DA$2</f>
        <v>0</v>
      </c>
      <c r="FS7" s="149" t="n">
        <f aca="false">+FS6/$DA$2</f>
        <v>0</v>
      </c>
      <c r="FT7" s="149" t="n">
        <f aca="false">+FT6/$DA$2</f>
        <v>0</v>
      </c>
      <c r="FU7" s="149" t="n">
        <f aca="false">+FU6/$DA$2</f>
        <v>0</v>
      </c>
      <c r="FV7" s="149" t="n">
        <f aca="false">+FV6/$DA$2</f>
        <v>0</v>
      </c>
      <c r="FW7" s="149" t="n">
        <f aca="false">+FW6/$DA$2</f>
        <v>0</v>
      </c>
      <c r="FX7" s="149" t="n">
        <f aca="false">+FX6/$DA$2</f>
        <v>0</v>
      </c>
      <c r="FY7" s="149" t="n">
        <f aca="false">+FY6/$DA$2</f>
        <v>0</v>
      </c>
      <c r="FZ7" s="149" t="n">
        <f aca="false">+FZ6/$DA$2</f>
        <v>1</v>
      </c>
      <c r="GA7" s="149" t="n">
        <f aca="false">+GA6/$DA$2</f>
        <v>0</v>
      </c>
      <c r="GB7" s="149" t="n">
        <f aca="false">+GB6/$DA$2</f>
        <v>0</v>
      </c>
      <c r="GC7" s="149" t="n">
        <f aca="false">+GC6/$DA$2</f>
        <v>0</v>
      </c>
      <c r="GD7" s="149" t="n">
        <f aca="false">+GD6/$DA$2</f>
        <v>0</v>
      </c>
      <c r="GE7" s="149" t="n">
        <f aca="false">+GE6/$DA$2</f>
        <v>0</v>
      </c>
      <c r="GF7" s="149" t="n">
        <f aca="false">+GF6/$DA$2</f>
        <v>0</v>
      </c>
      <c r="GG7" s="149" t="n">
        <f aca="false">+GG6/$DA$2</f>
        <v>0</v>
      </c>
      <c r="GH7" s="149" t="n">
        <f aca="false">+GH6/$DA$2</f>
        <v>0</v>
      </c>
      <c r="GI7" s="149" t="n">
        <f aca="false">+GI6/$DA$2</f>
        <v>0</v>
      </c>
      <c r="GJ7" s="149" t="n">
        <f aca="false">+GJ6/$DA$2</f>
        <v>0</v>
      </c>
      <c r="GK7" s="149" t="n">
        <f aca="false">+GK6/$DA$2</f>
        <v>0</v>
      </c>
      <c r="GL7" s="149" t="n">
        <f aca="false">+GL6/$DA$2</f>
        <v>0</v>
      </c>
      <c r="GM7" s="149" t="n">
        <f aca="false">+GM6/$DA$2</f>
        <v>0</v>
      </c>
      <c r="GN7" s="149" t="n">
        <f aca="false">+GN6/$DA$2</f>
        <v>0</v>
      </c>
      <c r="GO7" s="149" t="n">
        <f aca="false">+GO6/$DA$2</f>
        <v>0</v>
      </c>
      <c r="GP7" s="149" t="n">
        <f aca="false">+GP6/$DA$2</f>
        <v>0</v>
      </c>
      <c r="GQ7" s="149" t="n">
        <f aca="false">+GQ6/$DA$2</f>
        <v>0</v>
      </c>
      <c r="GR7" s="145"/>
      <c r="GS7" s="218"/>
      <c r="GT7" s="218"/>
      <c r="GU7" s="218"/>
    </row>
    <row r="8" customFormat="false" ht="15" hidden="false" customHeight="false" outlineLevel="0" collapsed="false">
      <c r="A8" s="118"/>
      <c r="B8" s="139"/>
      <c r="C8" s="139"/>
      <c r="D8" s="146"/>
      <c r="E8" s="146"/>
      <c r="F8" s="139"/>
      <c r="G8" s="139"/>
      <c r="H8" s="139"/>
      <c r="I8" s="139"/>
      <c r="J8" s="139"/>
      <c r="K8" s="139"/>
      <c r="L8" s="139"/>
      <c r="M8" s="139"/>
      <c r="N8" s="139"/>
      <c r="O8" s="139"/>
      <c r="P8" s="139"/>
      <c r="Q8" s="139"/>
      <c r="R8" s="139"/>
      <c r="S8" s="139"/>
      <c r="T8" s="139"/>
      <c r="U8" s="139"/>
      <c r="V8" s="139"/>
      <c r="W8" s="139"/>
      <c r="X8" s="139"/>
      <c r="Y8" s="139"/>
      <c r="Z8" s="139"/>
      <c r="AA8" s="139"/>
      <c r="AB8" s="139"/>
      <c r="AC8" s="139"/>
      <c r="AD8" s="139"/>
      <c r="AE8" s="139"/>
      <c r="AF8" s="139"/>
      <c r="AG8" s="139"/>
      <c r="AH8" s="139"/>
      <c r="AI8" s="139"/>
      <c r="AJ8" s="139"/>
      <c r="AK8" s="139"/>
      <c r="AL8" s="139"/>
      <c r="AM8" s="139"/>
      <c r="AN8" s="139"/>
      <c r="AO8" s="139"/>
      <c r="AP8" s="139"/>
      <c r="AQ8" s="139"/>
      <c r="AR8" s="139"/>
      <c r="AS8" s="139"/>
      <c r="AT8" s="139"/>
      <c r="AU8" s="139"/>
      <c r="AV8" s="139"/>
      <c r="AW8" s="139"/>
      <c r="AX8" s="139"/>
      <c r="AY8" s="139"/>
      <c r="AZ8" s="139"/>
      <c r="BA8" s="139"/>
      <c r="BB8" s="139"/>
      <c r="BC8" s="139"/>
      <c r="BD8" s="139"/>
      <c r="BE8" s="139"/>
      <c r="BF8" s="139"/>
      <c r="BG8" s="139"/>
      <c r="BH8" s="139"/>
      <c r="BI8" s="139"/>
      <c r="BJ8" s="139"/>
      <c r="BK8" s="139"/>
      <c r="BL8" s="139"/>
      <c r="BM8" s="139"/>
      <c r="BN8" s="146"/>
      <c r="BO8" s="146"/>
      <c r="BP8" s="139"/>
      <c r="BQ8" s="139"/>
      <c r="BR8" s="139"/>
      <c r="BS8" s="139"/>
      <c r="BT8" s="139"/>
      <c r="BU8" s="139"/>
      <c r="BV8" s="139"/>
      <c r="BW8" s="139"/>
      <c r="BX8" s="139"/>
      <c r="BY8" s="139"/>
      <c r="BZ8" s="139"/>
      <c r="CA8" s="139"/>
      <c r="CB8" s="139"/>
      <c r="CC8" s="139"/>
      <c r="CD8" s="139"/>
      <c r="CE8" s="141"/>
      <c r="CF8" s="229"/>
      <c r="CG8" s="229"/>
      <c r="CH8" s="229"/>
      <c r="CI8" s="229"/>
      <c r="CV8" s="142"/>
      <c r="CX8" s="147"/>
      <c r="CY8" s="148" t="s">
        <v>11632</v>
      </c>
      <c r="CZ8" s="151" t="e">
        <f aca="false">+CZ5-CZ7</f>
        <v>#DIV/0!</v>
      </c>
      <c r="DA8" s="151" t="e">
        <f aca="false">+DA5-DA7</f>
        <v>#DIV/0!</v>
      </c>
      <c r="DB8" s="151" t="e">
        <f aca="false">+DB5-DB7</f>
        <v>#DIV/0!</v>
      </c>
      <c r="DC8" s="151" t="e">
        <f aca="false">+DC5-DC7</f>
        <v>#DIV/0!</v>
      </c>
      <c r="DD8" s="151" t="e">
        <f aca="false">+DD5-DD7</f>
        <v>#DIV/0!</v>
      </c>
      <c r="DE8" s="151" t="e">
        <f aca="false">+DE5-DE7</f>
        <v>#DIV/0!</v>
      </c>
      <c r="DF8" s="151" t="e">
        <f aca="false">+DF5-DF7</f>
        <v>#DIV/0!</v>
      </c>
      <c r="DG8" s="151" t="e">
        <f aca="false">+DG5-DG7</f>
        <v>#DIV/0!</v>
      </c>
      <c r="DH8" s="151" t="e">
        <f aca="false">+DH5-DH7</f>
        <v>#DIV/0!</v>
      </c>
      <c r="DI8" s="151" t="e">
        <f aca="false">+DI5-DI7</f>
        <v>#DIV/0!</v>
      </c>
      <c r="DJ8" s="151" t="e">
        <f aca="false">+DJ5-DJ7</f>
        <v>#DIV/0!</v>
      </c>
      <c r="DK8" s="151" t="e">
        <f aca="false">+DK5-DK7</f>
        <v>#DIV/0!</v>
      </c>
      <c r="DL8" s="151" t="e">
        <f aca="false">+DL5-DL7</f>
        <v>#DIV/0!</v>
      </c>
      <c r="DM8" s="151" t="e">
        <f aca="false">+DM5-DM7</f>
        <v>#DIV/0!</v>
      </c>
      <c r="DN8" s="151" t="e">
        <f aca="false">+DN5-DN7</f>
        <v>#DIV/0!</v>
      </c>
      <c r="DO8" s="151" t="e">
        <f aca="false">+DO5-DO7</f>
        <v>#DIV/0!</v>
      </c>
      <c r="DP8" s="151" t="e">
        <f aca="false">+DP5-DP7</f>
        <v>#DIV/0!</v>
      </c>
      <c r="DQ8" s="151" t="e">
        <f aca="false">+DQ5-DQ7</f>
        <v>#DIV/0!</v>
      </c>
      <c r="DR8" s="151" t="e">
        <f aca="false">+DR5-DR7</f>
        <v>#DIV/0!</v>
      </c>
      <c r="DS8" s="151" t="e">
        <f aca="false">+DS5-DS7</f>
        <v>#DIV/0!</v>
      </c>
      <c r="DT8" s="151" t="e">
        <f aca="false">+DT5-DT7</f>
        <v>#DIV/0!</v>
      </c>
      <c r="DU8" s="151" t="e">
        <f aca="false">+DU5-DU7</f>
        <v>#DIV/0!</v>
      </c>
      <c r="DV8" s="151" t="e">
        <f aca="false">+DV5-DV7</f>
        <v>#DIV/0!</v>
      </c>
      <c r="DW8" s="151" t="e">
        <f aca="false">+DW5-DW7</f>
        <v>#DIV/0!</v>
      </c>
      <c r="DX8" s="151" t="e">
        <f aca="false">+DX5-DX7</f>
        <v>#DIV/0!</v>
      </c>
      <c r="DY8" s="151" t="e">
        <f aca="false">+DY5-DY7</f>
        <v>#DIV/0!</v>
      </c>
      <c r="DZ8" s="151" t="e">
        <f aca="false">+DZ5-DZ7</f>
        <v>#DIV/0!</v>
      </c>
      <c r="EA8" s="151" t="e">
        <f aca="false">+EA5-EA7</f>
        <v>#DIV/0!</v>
      </c>
      <c r="EB8" s="151" t="e">
        <f aca="false">+EB5-EB7</f>
        <v>#DIV/0!</v>
      </c>
      <c r="EC8" s="151" t="e">
        <f aca="false">+EC5-EC7</f>
        <v>#DIV/0!</v>
      </c>
      <c r="ED8" s="151" t="e">
        <f aca="false">+ED5-ED7</f>
        <v>#DIV/0!</v>
      </c>
      <c r="EE8" s="151" t="e">
        <f aca="false">+EE5-EE7</f>
        <v>#DIV/0!</v>
      </c>
      <c r="EF8" s="151" t="e">
        <f aca="false">+EF5-EF7</f>
        <v>#DIV/0!</v>
      </c>
      <c r="EG8" s="151" t="e">
        <f aca="false">+EG5-EG7</f>
        <v>#DIV/0!</v>
      </c>
      <c r="EH8" s="151" t="e">
        <f aca="false">+EH5-EH7</f>
        <v>#DIV/0!</v>
      </c>
      <c r="EI8" s="151" t="e">
        <f aca="false">+EI5-EI7</f>
        <v>#DIV/0!</v>
      </c>
      <c r="EJ8" s="151" t="e">
        <f aca="false">+EJ5-EJ7</f>
        <v>#DIV/0!</v>
      </c>
      <c r="EK8" s="151" t="e">
        <f aca="false">+EK5-EK7</f>
        <v>#DIV/0!</v>
      </c>
      <c r="EL8" s="151" t="e">
        <f aca="false">+EL5-EL7</f>
        <v>#DIV/0!</v>
      </c>
      <c r="EM8" s="151" t="e">
        <f aca="false">+EM5-EM7</f>
        <v>#DIV/0!</v>
      </c>
      <c r="EN8" s="151" t="e">
        <f aca="false">+EN5-EN7</f>
        <v>#DIV/0!</v>
      </c>
      <c r="EO8" s="151" t="e">
        <f aca="false">+EO5-EO7</f>
        <v>#DIV/0!</v>
      </c>
      <c r="EP8" s="151" t="e">
        <f aca="false">+EP5-EP7</f>
        <v>#DIV/0!</v>
      </c>
      <c r="EQ8" s="151" t="e">
        <f aca="false">+EQ5-EQ7</f>
        <v>#DIV/0!</v>
      </c>
      <c r="ER8" s="151" t="e">
        <f aca="false">+ER5-ER7</f>
        <v>#DIV/0!</v>
      </c>
      <c r="ES8" s="151" t="e">
        <f aca="false">+ES5-ES7</f>
        <v>#DIV/0!</v>
      </c>
      <c r="ET8" s="151" t="e">
        <f aca="false">+ET5-ET7</f>
        <v>#DIV/0!</v>
      </c>
      <c r="EU8" s="151" t="e">
        <f aca="false">+EU5-EU7</f>
        <v>#DIV/0!</v>
      </c>
      <c r="EV8" s="151" t="e">
        <f aca="false">+EV5-EV7</f>
        <v>#DIV/0!</v>
      </c>
      <c r="EW8" s="151" t="e">
        <f aca="false">+EW5-EW7</f>
        <v>#DIV/0!</v>
      </c>
      <c r="EX8" s="151" t="e">
        <f aca="false">+EX5-EX7</f>
        <v>#DIV/0!</v>
      </c>
      <c r="EY8" s="151" t="e">
        <f aca="false">+EY5-EY7</f>
        <v>#DIV/0!</v>
      </c>
      <c r="EZ8" s="151" t="e">
        <f aca="false">+EZ5-EZ7</f>
        <v>#DIV/0!</v>
      </c>
      <c r="FA8" s="151" t="e">
        <f aca="false">+FA5-FA7</f>
        <v>#DIV/0!</v>
      </c>
      <c r="FB8" s="151" t="e">
        <f aca="false">+FB5-FB7</f>
        <v>#DIV/0!</v>
      </c>
      <c r="FC8" s="151" t="e">
        <f aca="false">+FC5-FC7</f>
        <v>#DIV/0!</v>
      </c>
      <c r="FD8" s="151" t="e">
        <f aca="false">+FD5-FD7</f>
        <v>#DIV/0!</v>
      </c>
      <c r="FE8" s="151" t="e">
        <f aca="false">+FE5-FE7</f>
        <v>#DIV/0!</v>
      </c>
      <c r="FF8" s="151" t="e">
        <f aca="false">+FF5-FF7</f>
        <v>#DIV/0!</v>
      </c>
      <c r="FG8" s="151" t="e">
        <f aca="false">+FG5-FG7</f>
        <v>#DIV/0!</v>
      </c>
      <c r="FH8" s="151" t="e">
        <f aca="false">+FH5-FH7</f>
        <v>#DIV/0!</v>
      </c>
      <c r="FI8" s="151" t="e">
        <f aca="false">+FI5-FI7</f>
        <v>#DIV/0!</v>
      </c>
      <c r="FJ8" s="151" t="e">
        <f aca="false">+FJ5-FJ7</f>
        <v>#DIV/0!</v>
      </c>
      <c r="FK8" s="151" t="e">
        <f aca="false">+FK5-FK7</f>
        <v>#DIV/0!</v>
      </c>
      <c r="FL8" s="151" t="e">
        <f aca="false">+FL5-FL7</f>
        <v>#DIV/0!</v>
      </c>
      <c r="FM8" s="151" t="e">
        <f aca="false">+FM5-FM7</f>
        <v>#DIV/0!</v>
      </c>
      <c r="FN8" s="151" t="e">
        <f aca="false">+FN5-FN7</f>
        <v>#DIV/0!</v>
      </c>
      <c r="FO8" s="151" t="e">
        <f aca="false">+FO5-FO7</f>
        <v>#DIV/0!</v>
      </c>
      <c r="FP8" s="151" t="e">
        <f aca="false">+FP5-FP7</f>
        <v>#DIV/0!</v>
      </c>
      <c r="FQ8" s="151" t="e">
        <f aca="false">+FQ5-FQ7</f>
        <v>#DIV/0!</v>
      </c>
      <c r="FR8" s="151" t="e">
        <f aca="false">+FR5-FR7</f>
        <v>#DIV/0!</v>
      </c>
      <c r="FS8" s="151" t="e">
        <f aca="false">+FS5-FS7</f>
        <v>#DIV/0!</v>
      </c>
      <c r="FT8" s="151" t="e">
        <f aca="false">+FT5-FT7</f>
        <v>#DIV/0!</v>
      </c>
      <c r="FU8" s="151" t="e">
        <f aca="false">+FU5-FU7</f>
        <v>#DIV/0!</v>
      </c>
      <c r="FV8" s="151" t="e">
        <f aca="false">+FV5-FV7</f>
        <v>#DIV/0!</v>
      </c>
      <c r="FW8" s="151" t="e">
        <f aca="false">+FW5-FW7</f>
        <v>#DIV/0!</v>
      </c>
      <c r="FX8" s="151" t="e">
        <f aca="false">+FX5-FX7</f>
        <v>#DIV/0!</v>
      </c>
      <c r="FY8" s="151" t="e">
        <f aca="false">+FY5-FY7</f>
        <v>#DIV/0!</v>
      </c>
      <c r="FZ8" s="151" t="e">
        <f aca="false">+FZ5-FZ7</f>
        <v>#DIV/0!</v>
      </c>
      <c r="GA8" s="151" t="e">
        <f aca="false">+GA5-GA7</f>
        <v>#DIV/0!</v>
      </c>
      <c r="GB8" s="151" t="e">
        <f aca="false">+GB5-GB7</f>
        <v>#DIV/0!</v>
      </c>
      <c r="GC8" s="151" t="e">
        <f aca="false">+GC5-GC7</f>
        <v>#DIV/0!</v>
      </c>
      <c r="GD8" s="151" t="e">
        <f aca="false">+GD5-GD7</f>
        <v>#DIV/0!</v>
      </c>
      <c r="GE8" s="151" t="e">
        <f aca="false">+GE5-GE7</f>
        <v>#DIV/0!</v>
      </c>
      <c r="GF8" s="151" t="e">
        <f aca="false">+GF5-GF7</f>
        <v>#DIV/0!</v>
      </c>
      <c r="GG8" s="151" t="e">
        <f aca="false">+GG5-GG7</f>
        <v>#DIV/0!</v>
      </c>
      <c r="GH8" s="151" t="e">
        <f aca="false">+GH5-GH7</f>
        <v>#DIV/0!</v>
      </c>
      <c r="GI8" s="151" t="e">
        <f aca="false">+GI5-GI7</f>
        <v>#DIV/0!</v>
      </c>
      <c r="GJ8" s="151" t="e">
        <f aca="false">+GJ5-GJ7</f>
        <v>#DIV/0!</v>
      </c>
      <c r="GK8" s="151" t="e">
        <f aca="false">+GK5-GK7</f>
        <v>#DIV/0!</v>
      </c>
      <c r="GL8" s="151" t="e">
        <f aca="false">+GL5-GL7</f>
        <v>#DIV/0!</v>
      </c>
      <c r="GM8" s="151" t="e">
        <f aca="false">+GM5-GM7</f>
        <v>#DIV/0!</v>
      </c>
      <c r="GN8" s="151" t="e">
        <f aca="false">+GN5-GN7</f>
        <v>#DIV/0!</v>
      </c>
      <c r="GO8" s="151" t="e">
        <f aca="false">+GO5-GO7</f>
        <v>#DIV/0!</v>
      </c>
      <c r="GP8" s="151" t="e">
        <f aca="false">+GP5-GP7</f>
        <v>#DIV/0!</v>
      </c>
      <c r="GQ8" s="151" t="e">
        <f aca="false">+GQ5-GQ7</f>
        <v>#DIV/0!</v>
      </c>
      <c r="GR8" s="145" t="n">
        <f aca="false">+GR4-GR6</f>
        <v>-3</v>
      </c>
      <c r="GS8" s="219"/>
      <c r="GT8" s="219"/>
      <c r="GU8" s="219"/>
    </row>
    <row r="9" customFormat="false" ht="15" hidden="false" customHeight="false" outlineLevel="0" collapsed="false">
      <c r="A9" s="118"/>
      <c r="B9" s="139"/>
      <c r="C9" s="139"/>
      <c r="D9" s="146"/>
      <c r="E9" s="146"/>
      <c r="F9" s="139"/>
      <c r="G9" s="139"/>
      <c r="H9" s="139"/>
      <c r="I9" s="139"/>
      <c r="J9" s="139"/>
      <c r="K9" s="139"/>
      <c r="L9" s="139"/>
      <c r="M9" s="139"/>
      <c r="N9" s="139"/>
      <c r="O9" s="139"/>
      <c r="P9" s="139"/>
      <c r="Q9" s="139"/>
      <c r="R9" s="139"/>
      <c r="S9" s="139"/>
      <c r="T9" s="139"/>
      <c r="U9" s="139"/>
      <c r="V9" s="139"/>
      <c r="W9" s="139"/>
      <c r="X9" s="139"/>
      <c r="Y9" s="139"/>
      <c r="Z9" s="139"/>
      <c r="AA9" s="139"/>
      <c r="AB9" s="139"/>
      <c r="AC9" s="139"/>
      <c r="AD9" s="139"/>
      <c r="AE9" s="139"/>
      <c r="AF9" s="139"/>
      <c r="AG9" s="139"/>
      <c r="AH9" s="139"/>
      <c r="AI9" s="139"/>
      <c r="AJ9" s="139"/>
      <c r="AK9" s="139"/>
      <c r="AL9" s="139"/>
      <c r="AM9" s="139"/>
      <c r="AN9" s="139"/>
      <c r="AO9" s="139"/>
      <c r="AP9" s="139"/>
      <c r="AQ9" s="139"/>
      <c r="AR9" s="139"/>
      <c r="AS9" s="139"/>
      <c r="AT9" s="139"/>
      <c r="AU9" s="139"/>
      <c r="AV9" s="139"/>
      <c r="AW9" s="139"/>
      <c r="AX9" s="139"/>
      <c r="AY9" s="139"/>
      <c r="AZ9" s="139"/>
      <c r="BA9" s="139"/>
      <c r="BB9" s="139"/>
      <c r="BC9" s="139"/>
      <c r="BD9" s="139"/>
      <c r="BE9" s="139"/>
      <c r="BF9" s="139"/>
      <c r="BG9" s="139"/>
      <c r="BH9" s="139"/>
      <c r="BI9" s="139"/>
      <c r="BJ9" s="139"/>
      <c r="BK9" s="139"/>
      <c r="BL9" s="139"/>
      <c r="BM9" s="139"/>
      <c r="BN9" s="146"/>
      <c r="BO9" s="146"/>
      <c r="BP9" s="139"/>
      <c r="BQ9" s="139"/>
      <c r="BR9" s="139"/>
      <c r="BS9" s="139"/>
      <c r="BT9" s="139"/>
      <c r="BU9" s="139"/>
      <c r="BV9" s="139"/>
      <c r="BW9" s="139"/>
      <c r="BX9" s="139"/>
      <c r="BY9" s="139"/>
      <c r="BZ9" s="139"/>
      <c r="CA9" s="139"/>
      <c r="CB9" s="139"/>
      <c r="CC9" s="139"/>
      <c r="CD9" s="139"/>
      <c r="CE9" s="141"/>
      <c r="CF9" s="229"/>
      <c r="CG9" s="229"/>
      <c r="CH9" s="229"/>
      <c r="CI9" s="229"/>
      <c r="CV9" s="142"/>
      <c r="CX9" s="147"/>
      <c r="DT9" s="185"/>
      <c r="DU9" s="185"/>
      <c r="DV9" s="185"/>
      <c r="DW9" s="185"/>
      <c r="DX9" s="185"/>
      <c r="DY9" s="185"/>
      <c r="DZ9" s="185"/>
      <c r="GR9" s="217" t="n">
        <f aca="false">+GR8/GR6</f>
        <v>-1</v>
      </c>
    </row>
  </sheetData>
  <conditionalFormatting sqref="B1:B157">
    <cfRule type="duplicateValues" priority="2" aboveAverage="0" equalAverage="0" bottom="0" percent="0" rank="0" text="" dxfId="13"/>
  </conditionalFormatting>
  <printOptions headings="false" gridLines="false" gridLinesSet="true" horizontalCentered="false" verticalCentered="false"/>
  <pageMargins left="0.75" right="0.75" top="1" bottom="1" header="0.511811023622047" footer="0.511811023622047"/>
  <pageSetup paperSize="8"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9"/>
  <sheetViews>
    <sheetView showFormulas="false" showGridLines="true" showRowColHeaders="true" showZeros="true" rightToLeft="false" tabSelected="false" showOutlineSymbols="true" defaultGridColor="true" view="normal" topLeftCell="AB1" colorId="64" zoomScale="90" zoomScaleNormal="90" zoomScalePageLayoutView="100" workbookViewId="0">
      <selection pane="topLeft" activeCell="A4" activeCellId="0" sqref="A4"/>
    </sheetView>
  </sheetViews>
  <sheetFormatPr defaultColWidth="8.875" defaultRowHeight="12.75" zeroHeight="false" outlineLevelRow="0" outlineLevelCol="0"/>
  <cols>
    <col collapsed="false" customWidth="true" hidden="false" outlineLevel="0" max="1" min="1" style="118" width="21.43"/>
    <col collapsed="false" customWidth="true" hidden="false" outlineLevel="0" max="13" min="2" style="118" width="14.43"/>
    <col collapsed="false" customWidth="true" hidden="false" outlineLevel="0" max="14" min="14" style="0" width="9.13"/>
    <col collapsed="false" customWidth="true" hidden="false" outlineLevel="0" max="15" min="15" style="142" width="19.99"/>
    <col collapsed="false" customWidth="true" hidden="false" outlineLevel="0" max="16" min="16" style="142" width="24.71"/>
    <col collapsed="false" customWidth="true" hidden="false" outlineLevel="0" max="17" min="17" style="142" width="35.42"/>
    <col collapsed="false" customWidth="true" hidden="false" outlineLevel="0" max="18" min="18" style="142" width="25"/>
    <col collapsed="false" customWidth="true" hidden="false" outlineLevel="0" max="19" min="19" style="142" width="22.86"/>
    <col collapsed="false" customWidth="true" hidden="false" outlineLevel="0" max="20" min="20" style="142" width="12.42"/>
    <col collapsed="false" customWidth="true" hidden="false" outlineLevel="0" max="21" min="21" style="142" width="12.14"/>
    <col collapsed="false" customWidth="true" hidden="false" outlineLevel="0" max="22" min="22" style="142" width="10"/>
    <col collapsed="false" customWidth="true" hidden="false" outlineLevel="0" max="23" min="23" style="142" width="9.59"/>
    <col collapsed="false" customWidth="true" hidden="false" outlineLevel="0" max="24" min="24" style="142" width="12.86"/>
    <col collapsed="false" customWidth="true" hidden="false" outlineLevel="0" max="25" min="25" style="142" width="10.58"/>
    <col collapsed="false" customWidth="true" hidden="false" outlineLevel="0" max="26" min="26" style="142" width="12.42"/>
    <col collapsed="false" customWidth="true" hidden="false" outlineLevel="0" max="27" min="27" style="142" width="12.14"/>
    <col collapsed="false" customWidth="true" hidden="false" outlineLevel="0" max="29" min="28" style="142" width="10.71"/>
    <col collapsed="false" customWidth="true" hidden="false" outlineLevel="0" max="30" min="30" style="142" width="12.86"/>
    <col collapsed="false" customWidth="true" hidden="false" outlineLevel="0" max="31" min="31" style="0" width="12.14"/>
    <col collapsed="false" customWidth="true" hidden="false" outlineLevel="0" max="32" min="32" style="0" width="30.57"/>
    <col collapsed="false" customWidth="true" hidden="false" outlineLevel="0" max="33" min="33" style="0" width="30.14"/>
  </cols>
  <sheetData>
    <row r="1" customFormat="false" ht="33" hidden="false" customHeight="true" outlineLevel="0" collapsed="false">
      <c r="A1" s="119" t="s">
        <v>11633</v>
      </c>
      <c r="B1" s="119" t="s">
        <v>11475</v>
      </c>
      <c r="C1" s="119" t="s">
        <v>11801</v>
      </c>
      <c r="D1" s="119" t="s">
        <v>11474</v>
      </c>
      <c r="E1" s="119" t="s">
        <v>11802</v>
      </c>
      <c r="F1" s="119" t="s">
        <v>11803</v>
      </c>
      <c r="G1" s="119" t="s">
        <v>11804</v>
      </c>
      <c r="H1" s="119" t="s">
        <v>11805</v>
      </c>
      <c r="I1" s="119" t="s">
        <v>11806</v>
      </c>
      <c r="J1" s="119" t="s">
        <v>11502</v>
      </c>
      <c r="K1" s="119" t="s">
        <v>11807</v>
      </c>
      <c r="L1" s="119" t="s">
        <v>11808</v>
      </c>
      <c r="M1" s="119" t="s">
        <v>11809</v>
      </c>
      <c r="N1" s="121" t="s">
        <v>11510</v>
      </c>
      <c r="Q1" s="122"/>
      <c r="R1" s="122" t="s">
        <v>11511</v>
      </c>
      <c r="S1" s="122" t="n">
        <f aca="false">+COUNTA(A:A)-3</f>
        <v>0</v>
      </c>
      <c r="T1" s="144"/>
      <c r="U1" s="144"/>
      <c r="V1" s="144"/>
      <c r="W1" s="144"/>
      <c r="X1" s="144"/>
      <c r="Y1" s="144"/>
      <c r="Z1" s="144"/>
      <c r="AA1" s="144"/>
      <c r="AB1" s="144"/>
      <c r="AC1" s="144"/>
      <c r="AD1" s="144"/>
      <c r="AF1" s="181" t="s">
        <v>11810</v>
      </c>
      <c r="AG1" s="227" t="str">
        <f aca="false">+IF(SUM(O:O)=0,"OK","Codice opera non presente nel foglio principale")</f>
        <v>Codice opera non presente nel foglio principale</v>
      </c>
    </row>
    <row r="2" customFormat="false" ht="45" hidden="false" customHeight="false" outlineLevel="0" collapsed="false">
      <c r="A2" s="126" t="s">
        <v>11637</v>
      </c>
      <c r="B2" s="126" t="s">
        <v>11532</v>
      </c>
      <c r="C2" s="126" t="s">
        <v>11811</v>
      </c>
      <c r="D2" s="126" t="s">
        <v>11531</v>
      </c>
      <c r="E2" s="126" t="s">
        <v>11812</v>
      </c>
      <c r="F2" s="126" t="s">
        <v>11813</v>
      </c>
      <c r="G2" s="126" t="s">
        <v>11814</v>
      </c>
      <c r="H2" s="126" t="s">
        <v>11815</v>
      </c>
      <c r="I2" s="126" t="s">
        <v>11816</v>
      </c>
      <c r="J2" s="126" t="s">
        <v>11559</v>
      </c>
      <c r="K2" s="126" t="s">
        <v>11817</v>
      </c>
      <c r="L2" s="126" t="s">
        <v>11818</v>
      </c>
      <c r="M2" s="126" t="s">
        <v>11819</v>
      </c>
      <c r="N2" s="128"/>
      <c r="Q2" s="122"/>
      <c r="R2" s="122" t="s">
        <v>11567</v>
      </c>
      <c r="S2" s="122" t="n">
        <f aca="false">+COUNTA([2]Depurat_pompe!$A$1:$A$1048576)-3</f>
        <v>1</v>
      </c>
      <c r="T2" s="144"/>
      <c r="U2" s="144"/>
      <c r="V2" s="144"/>
      <c r="W2" s="144"/>
      <c r="X2" s="144"/>
      <c r="Y2" s="144"/>
      <c r="Z2" s="144"/>
      <c r="AA2" s="144"/>
      <c r="AB2" s="144"/>
      <c r="AC2" s="144"/>
      <c r="AD2" s="144"/>
      <c r="AF2" s="181" t="s">
        <v>11820</v>
      </c>
      <c r="AG2" s="227" t="e">
        <f aca="false">+IF(SUM(P:P)=0,"OK","Stato opera non congruente")</f>
        <v>#N/A</v>
      </c>
    </row>
    <row r="3" customFormat="false" ht="51" hidden="false" customHeight="false" outlineLevel="0" collapsed="false">
      <c r="A3" s="133" t="s">
        <v>12689</v>
      </c>
      <c r="B3" s="133" t="s">
        <v>12690</v>
      </c>
      <c r="C3" s="133" t="s">
        <v>12691</v>
      </c>
      <c r="D3" s="133" t="s">
        <v>12692</v>
      </c>
      <c r="E3" s="133" t="s">
        <v>12693</v>
      </c>
      <c r="F3" s="133" t="s">
        <v>12694</v>
      </c>
      <c r="G3" s="133" t="s">
        <v>12695</v>
      </c>
      <c r="H3" s="133" t="s">
        <v>12696</v>
      </c>
      <c r="I3" s="133" t="s">
        <v>12697</v>
      </c>
      <c r="J3" s="133" t="s">
        <v>12698</v>
      </c>
      <c r="K3" s="133" t="s">
        <v>12699</v>
      </c>
      <c r="L3" s="133" t="s">
        <v>12700</v>
      </c>
      <c r="M3" s="133" t="s">
        <v>12701</v>
      </c>
      <c r="N3" s="134"/>
      <c r="O3" s="201" t="s">
        <v>11834</v>
      </c>
      <c r="P3" s="201" t="s">
        <v>11835</v>
      </c>
      <c r="Q3" s="122" t="s">
        <v>11625</v>
      </c>
      <c r="R3" s="122" t="str">
        <f aca="false">+A1</f>
        <v>codice opera [idt]
o
codice origine [idt]</v>
      </c>
      <c r="S3" s="122" t="str">
        <f aca="false">+B1</f>
        <v>conservazione [idn]</v>
      </c>
      <c r="T3" s="122" t="str">
        <f aca="false">+C1</f>
        <v>anno installazione [anno]</v>
      </c>
      <c r="U3" s="122" t="str">
        <f aca="false">+D1</f>
        <v>anno ristrutturazione [anno]</v>
      </c>
      <c r="V3" s="122" t="str">
        <f aca="false">+E1</f>
        <v>potenza [Kw]</v>
      </c>
      <c r="W3" s="122" t="str">
        <f aca="false">+F1</f>
        <v>portata [l/s]</v>
      </c>
      <c r="X3" s="122" t="str">
        <f aca="false">+G1</f>
        <v>prevalenza [M.C.A.]</v>
      </c>
      <c r="Y3" s="122" t="str">
        <f aca="false">+H1</f>
        <v>funziona riserva [sn]</v>
      </c>
      <c r="Z3" s="122" t="str">
        <f aca="false">+I1</f>
        <v>ind.conf. anno installazione [idt]</v>
      </c>
      <c r="AA3" s="122" t="str">
        <f aca="false">+J1</f>
        <v>ind.conf. anno ristrutturazione [idt]</v>
      </c>
      <c r="AB3" s="122" t="str">
        <f aca="false">+K1</f>
        <v>ind.conf. potenza [idt]</v>
      </c>
      <c r="AC3" s="122" t="str">
        <f aca="false">+L1</f>
        <v>ind.conf. portata [idt]</v>
      </c>
      <c r="AD3" s="122" t="str">
        <f aca="false">+M1</f>
        <v>ind.conf. prevalenza [idt]</v>
      </c>
      <c r="AE3" s="137" t="s">
        <v>11626</v>
      </c>
      <c r="AF3" s="181" t="s">
        <v>11630</v>
      </c>
      <c r="AG3" s="228" t="e">
        <f aca="false">+IF(MIN(R8:AD8)=0%,"OK","Grado di compilazione inferiore a quello del DBI A-1")</f>
        <v>#DIV/0!</v>
      </c>
    </row>
    <row r="4" customFormat="false" ht="12.75" hidden="false" customHeight="false" outlineLevel="0" collapsed="false">
      <c r="A4" s="139"/>
      <c r="O4" s="142" t="n">
        <f aca="false">+IF(COUNTIF(Depuratori!B:B,A4)=1,0,1)</f>
        <v>1</v>
      </c>
      <c r="P4" s="142" t="e">
        <f aca="false">+IF(VLOOKUP(A4,Depuratori!B:CA,78,FALSE())&lt;3,0,1)</f>
        <v>#N/A</v>
      </c>
      <c r="Q4" s="144"/>
      <c r="R4" s="144" t="n">
        <f aca="false">+COUNTA(A:A)-3</f>
        <v>0</v>
      </c>
      <c r="S4" s="144" t="n">
        <f aca="false">+COUNTA(B:B)-3</f>
        <v>0</v>
      </c>
      <c r="T4" s="144" t="n">
        <f aca="false">+COUNTA(C:C)-3</f>
        <v>0</v>
      </c>
      <c r="U4" s="144" t="n">
        <f aca="false">+COUNTA(D:D)-3</f>
        <v>0</v>
      </c>
      <c r="V4" s="144" t="n">
        <f aca="false">+COUNTA(E:E)-3</f>
        <v>0</v>
      </c>
      <c r="W4" s="144" t="n">
        <f aca="false">+COUNTA(F:F)-3</f>
        <v>0</v>
      </c>
      <c r="X4" s="144" t="n">
        <f aca="false">+COUNTA(G:G)-3</f>
        <v>0</v>
      </c>
      <c r="Y4" s="144" t="n">
        <f aca="false">+COUNTA(H:H)-3</f>
        <v>0</v>
      </c>
      <c r="Z4" s="144" t="n">
        <f aca="false">+COUNTA(I:I)-3</f>
        <v>0</v>
      </c>
      <c r="AA4" s="144" t="n">
        <f aca="false">+COUNTA(J:J)-3</f>
        <v>0</v>
      </c>
      <c r="AB4" s="144" t="n">
        <f aca="false">+COUNTA(K:K)-3</f>
        <v>0</v>
      </c>
      <c r="AC4" s="144" t="n">
        <f aca="false">+COUNTA(L:L)-3</f>
        <v>0</v>
      </c>
      <c r="AD4" s="144" t="n">
        <f aca="false">+COUNTA(M:M)-3</f>
        <v>0</v>
      </c>
      <c r="AE4" s="145" t="e">
        <f aca="false">SUM(P4:AD4)</f>
        <v>#N/A</v>
      </c>
    </row>
    <row r="5" customFormat="false" ht="12.75" hidden="false" customHeight="false" outlineLevel="0" collapsed="false">
      <c r="Q5" s="148" t="s">
        <v>11629</v>
      </c>
      <c r="R5" s="149" t="e">
        <f aca="false">+R4/$S$1</f>
        <v>#DIV/0!</v>
      </c>
      <c r="S5" s="149" t="e">
        <f aca="false">+S4/$S$1</f>
        <v>#DIV/0!</v>
      </c>
      <c r="T5" s="149" t="e">
        <f aca="false">+T4/$S$1</f>
        <v>#DIV/0!</v>
      </c>
      <c r="U5" s="149" t="e">
        <f aca="false">+U4/$S$1</f>
        <v>#DIV/0!</v>
      </c>
      <c r="V5" s="149" t="e">
        <f aca="false">+V4/$S$1</f>
        <v>#DIV/0!</v>
      </c>
      <c r="W5" s="149" t="e">
        <f aca="false">+W4/$S$1</f>
        <v>#DIV/0!</v>
      </c>
      <c r="X5" s="149" t="e">
        <f aca="false">+X4/$S$1</f>
        <v>#DIV/0!</v>
      </c>
      <c r="Y5" s="149" t="e">
        <f aca="false">+Y4/$S$1</f>
        <v>#DIV/0!</v>
      </c>
      <c r="Z5" s="149" t="e">
        <f aca="false">+Z4/$S$1</f>
        <v>#DIV/0!</v>
      </c>
      <c r="AA5" s="149" t="e">
        <f aca="false">+AA4/$S$1</f>
        <v>#DIV/0!</v>
      </c>
      <c r="AB5" s="149" t="e">
        <f aca="false">+AB4/$S$1</f>
        <v>#DIV/0!</v>
      </c>
      <c r="AC5" s="149" t="e">
        <f aca="false">+AC4/$S$1</f>
        <v>#DIV/0!</v>
      </c>
      <c r="AD5" s="149" t="e">
        <f aca="false">+AD4/$S$1</f>
        <v>#DIV/0!</v>
      </c>
      <c r="AE5" s="145"/>
      <c r="AF5" s="218"/>
      <c r="AG5" s="218"/>
    </row>
    <row r="6" customFormat="false" ht="12.75" hidden="false" customHeight="false" outlineLevel="0" collapsed="false">
      <c r="Q6" s="148"/>
      <c r="R6" s="144" t="n">
        <f aca="false">+COUNTA([2]Depurat_pompe!A$1:A$1048576)-3</f>
        <v>1</v>
      </c>
      <c r="S6" s="144" t="n">
        <f aca="false">+COUNTA([2]Depurat_pompe!B$1:B$1048576)-3</f>
        <v>0</v>
      </c>
      <c r="T6" s="144" t="n">
        <f aca="false">+COUNTA([2]Depurat_pompe!C$1:C$1048576)-3</f>
        <v>0</v>
      </c>
      <c r="U6" s="144" t="n">
        <f aca="false">+COUNTA([2]Depurat_pompe!D$1:D$1048576)-3</f>
        <v>0</v>
      </c>
      <c r="V6" s="144" t="n">
        <f aca="false">+COUNTA([2]Depurat_pompe!E$1:E$1048576)-3</f>
        <v>0</v>
      </c>
      <c r="W6" s="144" t="n">
        <f aca="false">+COUNTA([2]Depurat_pompe!F$1:F$1048576)-3</f>
        <v>0</v>
      </c>
      <c r="X6" s="144" t="n">
        <f aca="false">+COUNTA([2]Depurat_pompe!G$1:G$1048576)-3</f>
        <v>0</v>
      </c>
      <c r="Y6" s="144" t="n">
        <f aca="false">+COUNTA([2]Depurat_pompe!H$1:H$1048576)-3</f>
        <v>0</v>
      </c>
      <c r="Z6" s="144" t="n">
        <f aca="false">+COUNTA([2]Depurat_pompe!I$1:I$1048576)-3</f>
        <v>0</v>
      </c>
      <c r="AA6" s="144" t="n">
        <f aca="false">+COUNTA([2]Depurat_pompe!J$1:J$1048576)-3</f>
        <v>0</v>
      </c>
      <c r="AB6" s="144" t="n">
        <f aca="false">+COUNTA([2]Depurat_pompe!K$1:K$1048576)-3</f>
        <v>0</v>
      </c>
      <c r="AC6" s="144" t="n">
        <f aca="false">+COUNTA([2]Depurat_pompe!L$1:L$1048576)-3</f>
        <v>0</v>
      </c>
      <c r="AD6" s="144" t="n">
        <f aca="false">+COUNTA([2]Depurat_pompe!M$1:M$1048576)-3</f>
        <v>0</v>
      </c>
      <c r="AE6" s="145" t="n">
        <f aca="false">SUM(P6:AD6)</f>
        <v>1</v>
      </c>
      <c r="AF6" s="155"/>
      <c r="AG6" s="155"/>
    </row>
    <row r="7" customFormat="false" ht="12.75" hidden="false" customHeight="false" outlineLevel="0" collapsed="false">
      <c r="Q7" s="148" t="s">
        <v>11631</v>
      </c>
      <c r="R7" s="149" t="n">
        <f aca="false">+R6/$S$2</f>
        <v>1</v>
      </c>
      <c r="S7" s="149" t="n">
        <f aca="false">+S6/$S$2</f>
        <v>0</v>
      </c>
      <c r="T7" s="149" t="n">
        <f aca="false">+T6/$S$2</f>
        <v>0</v>
      </c>
      <c r="U7" s="149" t="n">
        <f aca="false">+U6/$S$2</f>
        <v>0</v>
      </c>
      <c r="V7" s="149" t="n">
        <f aca="false">+V6/$S$2</f>
        <v>0</v>
      </c>
      <c r="W7" s="149" t="n">
        <f aca="false">+W6/$S$2</f>
        <v>0</v>
      </c>
      <c r="X7" s="149" t="n">
        <f aca="false">+X6/$S$2</f>
        <v>0</v>
      </c>
      <c r="Y7" s="149" t="n">
        <f aca="false">+Y6/$S$2</f>
        <v>0</v>
      </c>
      <c r="Z7" s="149" t="n">
        <f aca="false">+Z6/$S$2</f>
        <v>0</v>
      </c>
      <c r="AA7" s="149" t="n">
        <f aca="false">+AA6/$S$2</f>
        <v>0</v>
      </c>
      <c r="AB7" s="149" t="n">
        <f aca="false">+AB6/$S$2</f>
        <v>0</v>
      </c>
      <c r="AC7" s="149" t="n">
        <f aca="false">+AC6/$S$2</f>
        <v>0</v>
      </c>
      <c r="AD7" s="149" t="n">
        <f aca="false">+AD6/$S$2</f>
        <v>0</v>
      </c>
      <c r="AE7" s="145"/>
      <c r="AF7" s="218"/>
      <c r="AG7" s="218"/>
    </row>
    <row r="8" customFormat="false" ht="12.75" hidden="false" customHeight="false" outlineLevel="0" collapsed="false">
      <c r="Q8" s="148" t="s">
        <v>11632</v>
      </c>
      <c r="R8" s="151" t="e">
        <f aca="false">+R5-R7</f>
        <v>#DIV/0!</v>
      </c>
      <c r="S8" s="151" t="e">
        <f aca="false">+S5-S7</f>
        <v>#DIV/0!</v>
      </c>
      <c r="T8" s="151" t="e">
        <f aca="false">+T5-T7</f>
        <v>#DIV/0!</v>
      </c>
      <c r="U8" s="151" t="e">
        <f aca="false">+U5-U7</f>
        <v>#DIV/0!</v>
      </c>
      <c r="V8" s="151" t="e">
        <f aca="false">+V5-V7</f>
        <v>#DIV/0!</v>
      </c>
      <c r="W8" s="151" t="e">
        <f aca="false">+W5-W7</f>
        <v>#DIV/0!</v>
      </c>
      <c r="X8" s="151" t="e">
        <f aca="false">+X5-X7</f>
        <v>#DIV/0!</v>
      </c>
      <c r="Y8" s="151" t="e">
        <f aca="false">+Y5-Y7</f>
        <v>#DIV/0!</v>
      </c>
      <c r="Z8" s="151" t="e">
        <f aca="false">+Z5-Z7</f>
        <v>#DIV/0!</v>
      </c>
      <c r="AA8" s="151" t="e">
        <f aca="false">+AA5-AA7</f>
        <v>#DIV/0!</v>
      </c>
      <c r="AB8" s="151" t="e">
        <f aca="false">+AB5-AB7</f>
        <v>#DIV/0!</v>
      </c>
      <c r="AC8" s="151" t="e">
        <f aca="false">+AC5-AC7</f>
        <v>#DIV/0!</v>
      </c>
      <c r="AD8" s="151" t="e">
        <f aca="false">+AD5-AD7</f>
        <v>#DIV/0!</v>
      </c>
      <c r="AE8" s="145" t="e">
        <f aca="false">+AE4-AE6</f>
        <v>#N/A</v>
      </c>
      <c r="AF8" s="219"/>
      <c r="AG8" s="219"/>
    </row>
    <row r="9" customFormat="false" ht="12.75" hidden="false" customHeight="false" outlineLevel="0" collapsed="false">
      <c r="AE9" s="217" t="e">
        <f aca="false">+AE8/AE6</f>
        <v>#N/A</v>
      </c>
    </row>
  </sheetData>
  <conditionalFormatting sqref="A4">
    <cfRule type="duplicateValues" priority="2" aboveAverage="0" equalAverage="0" bottom="0" percent="0" rank="0" text="" dxfId="13"/>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9CCFF"/>
    <pageSetUpPr fitToPage="false"/>
  </sheetPr>
  <dimension ref="A1:H412"/>
  <sheetViews>
    <sheetView showFormulas="false" showGridLines="true" showRowColHeaders="true" showZeros="true" rightToLeft="false" tabSelected="false" showOutlineSymbols="true" defaultGridColor="true" view="normal" topLeftCell="A387" colorId="64" zoomScale="100" zoomScaleNormal="100" zoomScalePageLayoutView="100" workbookViewId="0">
      <selection pane="topLeft" activeCell="A33" activeCellId="0" sqref="A33"/>
    </sheetView>
  </sheetViews>
  <sheetFormatPr defaultColWidth="9.1484375" defaultRowHeight="11.25" zeroHeight="false" outlineLevelRow="0" outlineLevelCol="0"/>
  <cols>
    <col collapsed="false" customWidth="true" hidden="false" outlineLevel="0" max="1" min="1" style="53" width="11.3"/>
    <col collapsed="false" customWidth="true" hidden="false" outlineLevel="0" max="2" min="2" style="54" width="52.29"/>
    <col collapsed="false" customWidth="true" hidden="false" outlineLevel="0" max="3" min="3" style="54" width="107.15"/>
    <col collapsed="false" customWidth="true" hidden="false" outlineLevel="0" max="4" min="4" style="54" width="13.14"/>
    <col collapsed="false" customWidth="true" hidden="false" outlineLevel="0" max="5" min="5" style="54" width="28.98"/>
    <col collapsed="false" customWidth="false" hidden="false" outlineLevel="0" max="1024" min="6" style="54" width="9.13"/>
  </cols>
  <sheetData>
    <row r="1" customFormat="false" ht="11.25" hidden="false" customHeight="true" outlineLevel="0" collapsed="false">
      <c r="A1" s="55" t="s">
        <v>11007</v>
      </c>
      <c r="B1" s="56" t="s">
        <v>11008</v>
      </c>
      <c r="C1" s="57" t="s">
        <v>11009</v>
      </c>
    </row>
    <row r="2" customFormat="false" ht="12" hidden="false" customHeight="false" outlineLevel="0" collapsed="false">
      <c r="A2" s="55"/>
      <c r="B2" s="58" t="s">
        <v>11010</v>
      </c>
      <c r="C2" s="57"/>
    </row>
    <row r="3" customFormat="false" ht="11.25" hidden="false" customHeight="false" outlineLevel="0" collapsed="false">
      <c r="A3" s="59" t="s">
        <v>11011</v>
      </c>
      <c r="B3" s="60" t="s">
        <v>11012</v>
      </c>
      <c r="C3" s="61" t="s">
        <v>11013</v>
      </c>
    </row>
    <row r="4" customFormat="false" ht="11.25" hidden="false" customHeight="false" outlineLevel="0" collapsed="false">
      <c r="A4" s="59"/>
      <c r="B4" s="60" t="s">
        <v>11014</v>
      </c>
      <c r="C4" s="62" t="s">
        <v>11015</v>
      </c>
    </row>
    <row r="5" customFormat="false" ht="11.25" hidden="false" customHeight="false" outlineLevel="0" collapsed="false">
      <c r="A5" s="59"/>
      <c r="B5" s="60" t="s">
        <v>11016</v>
      </c>
      <c r="C5" s="63" t="s">
        <v>11017</v>
      </c>
    </row>
    <row r="6" customFormat="false" ht="11.25" hidden="false" customHeight="false" outlineLevel="0" collapsed="false">
      <c r="A6" s="59"/>
      <c r="B6" s="60" t="s">
        <v>11018</v>
      </c>
      <c r="C6" s="63" t="s">
        <v>11019</v>
      </c>
    </row>
    <row r="7" customFormat="false" ht="11.25" hidden="false" customHeight="false" outlineLevel="0" collapsed="false">
      <c r="A7" s="59"/>
      <c r="B7" s="64"/>
      <c r="C7" s="63" t="s">
        <v>11020</v>
      </c>
    </row>
    <row r="8" customFormat="false" ht="11.25" hidden="false" customHeight="false" outlineLevel="0" collapsed="false">
      <c r="A8" s="59"/>
      <c r="B8" s="64"/>
      <c r="C8" s="63" t="s">
        <v>11021</v>
      </c>
    </row>
    <row r="9" customFormat="false" ht="11.25" hidden="false" customHeight="false" outlineLevel="0" collapsed="false">
      <c r="A9" s="59"/>
      <c r="B9" s="64"/>
      <c r="C9" s="63" t="s">
        <v>11022</v>
      </c>
    </row>
    <row r="10" customFormat="false" ht="11.25" hidden="false" customHeight="false" outlineLevel="0" collapsed="false">
      <c r="A10" s="59"/>
      <c r="B10" s="64"/>
      <c r="C10" s="63" t="s">
        <v>11023</v>
      </c>
    </row>
    <row r="11" customFormat="false" ht="11.25" hidden="false" customHeight="false" outlineLevel="0" collapsed="false">
      <c r="A11" s="59"/>
      <c r="B11" s="64"/>
      <c r="C11" s="65" t="s">
        <v>11024</v>
      </c>
    </row>
    <row r="12" customFormat="false" ht="11.25" hidden="false" customHeight="false" outlineLevel="0" collapsed="false">
      <c r="A12" s="59"/>
      <c r="B12" s="64"/>
      <c r="C12" s="66" t="s">
        <v>11025</v>
      </c>
    </row>
    <row r="13" customFormat="false" ht="11.25" hidden="false" customHeight="false" outlineLevel="0" collapsed="false">
      <c r="A13" s="59"/>
      <c r="B13" s="64"/>
      <c r="C13" s="65" t="s">
        <v>11026</v>
      </c>
    </row>
    <row r="14" customFormat="false" ht="11.25" hidden="false" customHeight="false" outlineLevel="0" collapsed="false">
      <c r="A14" s="59"/>
      <c r="B14" s="64"/>
      <c r="C14" s="67" t="s">
        <v>11027</v>
      </c>
    </row>
    <row r="15" customFormat="false" ht="12" hidden="false" customHeight="false" outlineLevel="0" collapsed="false">
      <c r="A15" s="59"/>
      <c r="B15" s="68"/>
      <c r="C15" s="69" t="s">
        <v>11028</v>
      </c>
    </row>
    <row r="16" customFormat="false" ht="33.75" hidden="false" customHeight="false" outlineLevel="0" collapsed="false">
      <c r="A16" s="59" t="s">
        <v>11029</v>
      </c>
      <c r="B16" s="60" t="s">
        <v>11030</v>
      </c>
      <c r="C16" s="61" t="s">
        <v>11031</v>
      </c>
    </row>
    <row r="17" customFormat="false" ht="11.25" hidden="false" customHeight="false" outlineLevel="0" collapsed="false">
      <c r="A17" s="59"/>
      <c r="B17" s="60" t="s">
        <v>11032</v>
      </c>
      <c r="C17" s="70"/>
    </row>
    <row r="18" customFormat="false" ht="45" hidden="false" customHeight="false" outlineLevel="0" collapsed="false">
      <c r="A18" s="59"/>
      <c r="B18" s="60" t="s">
        <v>11033</v>
      </c>
      <c r="C18" s="70" t="s">
        <v>11034</v>
      </c>
    </row>
    <row r="19" customFormat="false" ht="12" hidden="false" customHeight="false" outlineLevel="0" collapsed="false">
      <c r="A19" s="59"/>
      <c r="B19" s="71" t="s">
        <v>11035</v>
      </c>
      <c r="C19" s="72"/>
    </row>
    <row r="20" customFormat="false" ht="11.25" hidden="false" customHeight="true" outlineLevel="0" collapsed="false">
      <c r="A20" s="73" t="n">
        <v>3</v>
      </c>
      <c r="B20" s="60" t="s">
        <v>11036</v>
      </c>
      <c r="C20" s="74" t="s">
        <v>11037</v>
      </c>
    </row>
    <row r="21" customFormat="false" ht="11.25" hidden="false" customHeight="false" outlineLevel="0" collapsed="false">
      <c r="A21" s="73"/>
      <c r="B21" s="60" t="s">
        <v>11038</v>
      </c>
      <c r="C21" s="74"/>
    </row>
    <row r="22" customFormat="false" ht="11.25" hidden="false" customHeight="false" outlineLevel="0" collapsed="false">
      <c r="A22" s="73"/>
      <c r="B22" s="60" t="s">
        <v>11039</v>
      </c>
      <c r="C22" s="74"/>
    </row>
    <row r="23" customFormat="false" ht="12" hidden="false" customHeight="false" outlineLevel="0" collapsed="false">
      <c r="A23" s="73"/>
      <c r="B23" s="71"/>
      <c r="C23" s="74"/>
    </row>
    <row r="24" customFormat="false" ht="11.25" hidden="false" customHeight="true" outlineLevel="0" collapsed="false">
      <c r="A24" s="73" t="n">
        <v>4</v>
      </c>
      <c r="B24" s="60" t="s">
        <v>11040</v>
      </c>
      <c r="C24" s="74" t="s">
        <v>11041</v>
      </c>
    </row>
    <row r="25" customFormat="false" ht="11.25" hidden="false" customHeight="false" outlineLevel="0" collapsed="false">
      <c r="A25" s="73"/>
      <c r="B25" s="60" t="s">
        <v>11014</v>
      </c>
      <c r="C25" s="74"/>
    </row>
    <row r="26" customFormat="false" ht="12" hidden="false" customHeight="false" outlineLevel="0" collapsed="false">
      <c r="A26" s="73"/>
      <c r="B26" s="71" t="s">
        <v>11042</v>
      </c>
      <c r="C26" s="74"/>
    </row>
    <row r="27" customFormat="false" ht="11.25" hidden="false" customHeight="true" outlineLevel="0" collapsed="false">
      <c r="A27" s="73" t="n">
        <v>5</v>
      </c>
      <c r="B27" s="60" t="s">
        <v>11043</v>
      </c>
      <c r="C27" s="74" t="s">
        <v>11044</v>
      </c>
    </row>
    <row r="28" customFormat="false" ht="11.25" hidden="false" customHeight="false" outlineLevel="0" collapsed="false">
      <c r="A28" s="73"/>
      <c r="B28" s="60" t="s">
        <v>11014</v>
      </c>
      <c r="C28" s="74"/>
    </row>
    <row r="29" customFormat="false" ht="12" hidden="false" customHeight="false" outlineLevel="0" collapsed="false">
      <c r="A29" s="73"/>
      <c r="B29" s="71" t="s">
        <v>11045</v>
      </c>
      <c r="C29" s="74"/>
    </row>
    <row r="30" customFormat="false" ht="57" hidden="false" customHeight="false" outlineLevel="0" collapsed="false">
      <c r="A30" s="75" t="n">
        <v>6</v>
      </c>
      <c r="B30" s="76" t="s">
        <v>11046</v>
      </c>
      <c r="C30" s="77" t="s">
        <v>11047</v>
      </c>
    </row>
    <row r="31" customFormat="false" ht="34.5" hidden="false" customHeight="false" outlineLevel="0" collapsed="false">
      <c r="A31" s="75" t="n">
        <v>7</v>
      </c>
      <c r="B31" s="76" t="s">
        <v>11048</v>
      </c>
      <c r="C31" s="77" t="s">
        <v>11049</v>
      </c>
    </row>
    <row r="32" customFormat="false" ht="90.75" hidden="false" customHeight="false" outlineLevel="0" collapsed="false">
      <c r="A32" s="78" t="n">
        <v>8</v>
      </c>
      <c r="B32" s="76" t="s">
        <v>11050</v>
      </c>
      <c r="C32" s="77" t="s">
        <v>11051</v>
      </c>
    </row>
    <row r="33" customFormat="false" ht="22.5" hidden="false" customHeight="false" outlineLevel="0" collapsed="false">
      <c r="A33" s="59" t="s">
        <v>11052</v>
      </c>
      <c r="B33" s="60" t="s">
        <v>11053</v>
      </c>
      <c r="C33" s="61" t="s">
        <v>11054</v>
      </c>
    </row>
    <row r="34" customFormat="false" ht="11.25" hidden="false" customHeight="false" outlineLevel="0" collapsed="false">
      <c r="A34" s="59"/>
      <c r="B34" s="60" t="s">
        <v>11032</v>
      </c>
      <c r="C34" s="70" t="s">
        <v>11055</v>
      </c>
    </row>
    <row r="35" customFormat="false" ht="11.25" hidden="false" customHeight="false" outlineLevel="0" collapsed="false">
      <c r="A35" s="59"/>
      <c r="B35" s="60" t="s">
        <v>11056</v>
      </c>
      <c r="C35" s="70" t="s">
        <v>11057</v>
      </c>
    </row>
    <row r="36" customFormat="false" ht="11.25" hidden="false" customHeight="false" outlineLevel="0" collapsed="false">
      <c r="A36" s="59"/>
      <c r="B36" s="60" t="s">
        <v>11058</v>
      </c>
      <c r="C36" s="70" t="s">
        <v>11059</v>
      </c>
    </row>
    <row r="37" customFormat="false" ht="11.25" hidden="false" customHeight="false" outlineLevel="0" collapsed="false">
      <c r="A37" s="59"/>
      <c r="B37" s="64"/>
      <c r="C37" s="70" t="s">
        <v>11060</v>
      </c>
    </row>
    <row r="38" customFormat="false" ht="11.25" hidden="false" customHeight="false" outlineLevel="0" collapsed="false">
      <c r="A38" s="59"/>
      <c r="B38" s="64"/>
      <c r="C38" s="70" t="s">
        <v>11061</v>
      </c>
    </row>
    <row r="39" customFormat="false" ht="11.25" hidden="false" customHeight="false" outlineLevel="0" collapsed="false">
      <c r="A39" s="59"/>
      <c r="B39" s="64"/>
      <c r="C39" s="70" t="s">
        <v>11062</v>
      </c>
    </row>
    <row r="40" customFormat="false" ht="11.25" hidden="false" customHeight="false" outlineLevel="0" collapsed="false">
      <c r="A40" s="59"/>
      <c r="B40" s="64"/>
      <c r="C40" s="70" t="s">
        <v>11063</v>
      </c>
    </row>
    <row r="41" customFormat="false" ht="11.25" hidden="false" customHeight="false" outlineLevel="0" collapsed="false">
      <c r="A41" s="59"/>
      <c r="B41" s="64"/>
      <c r="C41" s="70" t="s">
        <v>11064</v>
      </c>
    </row>
    <row r="42" customFormat="false" ht="12" hidden="false" customHeight="false" outlineLevel="0" collapsed="false">
      <c r="A42" s="59"/>
      <c r="B42" s="68"/>
      <c r="C42" s="79" t="s">
        <v>11065</v>
      </c>
    </row>
    <row r="43" customFormat="false" ht="11.25" hidden="false" customHeight="true" outlineLevel="0" collapsed="false">
      <c r="A43" s="59" t="s">
        <v>11066</v>
      </c>
      <c r="B43" s="60" t="s">
        <v>11067</v>
      </c>
      <c r="C43" s="74" t="s">
        <v>11068</v>
      </c>
    </row>
    <row r="44" customFormat="false" ht="11.25" hidden="false" customHeight="false" outlineLevel="0" collapsed="false">
      <c r="A44" s="59"/>
      <c r="B44" s="60" t="s">
        <v>11038</v>
      </c>
      <c r="C44" s="74"/>
    </row>
    <row r="45" customFormat="false" ht="11.25" hidden="false" customHeight="false" outlineLevel="0" collapsed="false">
      <c r="A45" s="59"/>
      <c r="B45" s="60" t="s">
        <v>11039</v>
      </c>
      <c r="C45" s="74"/>
    </row>
    <row r="46" customFormat="false" ht="12" hidden="false" customHeight="false" outlineLevel="0" collapsed="false">
      <c r="A46" s="59"/>
      <c r="B46" s="71"/>
      <c r="C46" s="74"/>
    </row>
    <row r="47" customFormat="false" ht="11.25" hidden="false" customHeight="true" outlineLevel="0" collapsed="false">
      <c r="A47" s="73" t="n">
        <v>23</v>
      </c>
      <c r="B47" s="60" t="s">
        <v>11069</v>
      </c>
      <c r="C47" s="74" t="s">
        <v>11070</v>
      </c>
    </row>
    <row r="48" customFormat="false" ht="11.25" hidden="false" customHeight="false" outlineLevel="0" collapsed="false">
      <c r="A48" s="73"/>
      <c r="B48" s="60" t="s">
        <v>11014</v>
      </c>
      <c r="C48" s="74"/>
    </row>
    <row r="49" customFormat="false" ht="12" hidden="false" customHeight="false" outlineLevel="0" collapsed="false">
      <c r="A49" s="73"/>
      <c r="B49" s="71" t="s">
        <v>11071</v>
      </c>
      <c r="C49" s="74"/>
    </row>
    <row r="50" customFormat="false" ht="11.25" hidden="false" customHeight="true" outlineLevel="0" collapsed="false">
      <c r="A50" s="73" t="n">
        <v>24</v>
      </c>
      <c r="B50" s="60" t="s">
        <v>11072</v>
      </c>
      <c r="C50" s="74" t="s">
        <v>11073</v>
      </c>
    </row>
    <row r="51" customFormat="false" ht="11.25" hidden="false" customHeight="false" outlineLevel="0" collapsed="false">
      <c r="A51" s="73"/>
      <c r="B51" s="60" t="s">
        <v>11074</v>
      </c>
      <c r="C51" s="74"/>
    </row>
    <row r="52" customFormat="false" ht="12" hidden="false" customHeight="false" outlineLevel="0" collapsed="false">
      <c r="A52" s="73"/>
      <c r="B52" s="71" t="s">
        <v>11075</v>
      </c>
      <c r="C52" s="74"/>
    </row>
    <row r="53" customFormat="false" ht="11.25" hidden="false" customHeight="false" outlineLevel="0" collapsed="false">
      <c r="A53" s="73" t="n">
        <v>25</v>
      </c>
      <c r="B53" s="60" t="s">
        <v>11076</v>
      </c>
      <c r="C53" s="80" t="s">
        <v>11077</v>
      </c>
    </row>
    <row r="54" customFormat="false" ht="11.25" hidden="false" customHeight="false" outlineLevel="0" collapsed="false">
      <c r="A54" s="73"/>
      <c r="B54" s="60" t="s">
        <v>11014</v>
      </c>
      <c r="C54" s="81" t="s">
        <v>11078</v>
      </c>
    </row>
    <row r="55" customFormat="false" ht="11.25" hidden="false" customHeight="false" outlineLevel="0" collapsed="false">
      <c r="A55" s="73"/>
      <c r="B55" s="60" t="s">
        <v>11079</v>
      </c>
      <c r="C55" s="81" t="s">
        <v>11080</v>
      </c>
    </row>
    <row r="56" customFormat="false" ht="12" hidden="false" customHeight="false" outlineLevel="0" collapsed="false">
      <c r="A56" s="73" t="n">
        <v>25</v>
      </c>
      <c r="B56" s="71" t="s">
        <v>11081</v>
      </c>
      <c r="C56" s="82" t="s">
        <v>11082</v>
      </c>
    </row>
    <row r="57" customFormat="false" ht="11.25" hidden="false" customHeight="false" outlineLevel="0" collapsed="false">
      <c r="A57" s="59" t="s">
        <v>11083</v>
      </c>
      <c r="B57" s="60" t="s">
        <v>11084</v>
      </c>
      <c r="C57" s="61" t="s">
        <v>11085</v>
      </c>
    </row>
    <row r="58" customFormat="false" ht="11.25" hidden="false" customHeight="false" outlineLevel="0" collapsed="false">
      <c r="A58" s="59"/>
      <c r="B58" s="60" t="s">
        <v>11014</v>
      </c>
      <c r="C58" s="70" t="s">
        <v>11086</v>
      </c>
    </row>
    <row r="59" customFormat="false" ht="11.25" hidden="false" customHeight="false" outlineLevel="0" collapsed="false">
      <c r="A59" s="59"/>
      <c r="B59" s="60" t="s">
        <v>11087</v>
      </c>
      <c r="C59" s="70" t="s">
        <v>11088</v>
      </c>
    </row>
    <row r="60" customFormat="false" ht="11.25" hidden="false" customHeight="false" outlineLevel="0" collapsed="false">
      <c r="A60" s="59"/>
      <c r="B60" s="60" t="s">
        <v>11089</v>
      </c>
      <c r="C60" s="70" t="s">
        <v>11090</v>
      </c>
    </row>
    <row r="61" customFormat="false" ht="11.25" hidden="false" customHeight="false" outlineLevel="0" collapsed="false">
      <c r="A61" s="59"/>
      <c r="B61" s="60"/>
      <c r="C61" s="70" t="s">
        <v>11091</v>
      </c>
    </row>
    <row r="62" customFormat="false" ht="11.25" hidden="false" customHeight="false" outlineLevel="0" collapsed="false">
      <c r="A62" s="59"/>
      <c r="B62" s="64"/>
      <c r="C62" s="70" t="s">
        <v>11092</v>
      </c>
    </row>
    <row r="63" customFormat="false" ht="11.25" hidden="false" customHeight="false" outlineLevel="0" collapsed="false">
      <c r="A63" s="59"/>
      <c r="B63" s="64"/>
      <c r="C63" s="70" t="s">
        <v>11093</v>
      </c>
    </row>
    <row r="64" customFormat="false" ht="22.5" hidden="false" customHeight="false" outlineLevel="0" collapsed="false">
      <c r="A64" s="59"/>
      <c r="B64" s="64"/>
      <c r="C64" s="70" t="s">
        <v>11094</v>
      </c>
    </row>
    <row r="65" customFormat="false" ht="11.25" hidden="false" customHeight="false" outlineLevel="0" collapsed="false">
      <c r="A65" s="59"/>
      <c r="B65" s="64"/>
      <c r="C65" s="61"/>
    </row>
    <row r="66" customFormat="false" ht="34.5" hidden="false" customHeight="false" outlineLevel="0" collapsed="false">
      <c r="A66" s="59"/>
      <c r="B66" s="68"/>
      <c r="C66" s="83" t="s">
        <v>11095</v>
      </c>
    </row>
    <row r="67" customFormat="false" ht="22.5" hidden="false" customHeight="false" outlineLevel="0" collapsed="false">
      <c r="A67" s="59" t="s">
        <v>11096</v>
      </c>
      <c r="B67" s="60" t="s">
        <v>11097</v>
      </c>
      <c r="C67" s="61" t="s">
        <v>11098</v>
      </c>
    </row>
    <row r="68" customFormat="false" ht="11.25" hidden="false" customHeight="false" outlineLevel="0" collapsed="false">
      <c r="A68" s="59"/>
      <c r="B68" s="60" t="s">
        <v>11032</v>
      </c>
      <c r="C68" s="70" t="s">
        <v>11099</v>
      </c>
    </row>
    <row r="69" customFormat="false" ht="11.25" hidden="false" customHeight="false" outlineLevel="0" collapsed="false">
      <c r="A69" s="59"/>
      <c r="B69" s="60" t="s">
        <v>11100</v>
      </c>
      <c r="C69" s="70" t="s">
        <v>11101</v>
      </c>
    </row>
    <row r="70" customFormat="false" ht="11.25" hidden="false" customHeight="false" outlineLevel="0" collapsed="false">
      <c r="A70" s="59"/>
      <c r="B70" s="60" t="s">
        <v>11058</v>
      </c>
      <c r="C70" s="70" t="s">
        <v>11102</v>
      </c>
    </row>
    <row r="71" customFormat="false" ht="11.25" hidden="false" customHeight="false" outlineLevel="0" collapsed="false">
      <c r="A71" s="59"/>
      <c r="B71" s="64"/>
      <c r="C71" s="70" t="s">
        <v>11103</v>
      </c>
    </row>
    <row r="72" customFormat="false" ht="11.25" hidden="false" customHeight="false" outlineLevel="0" collapsed="false">
      <c r="A72" s="59"/>
      <c r="B72" s="64"/>
      <c r="C72" s="70" t="s">
        <v>11104</v>
      </c>
    </row>
    <row r="73" customFormat="false" ht="11.25" hidden="false" customHeight="false" outlineLevel="0" collapsed="false">
      <c r="A73" s="59"/>
      <c r="B73" s="64"/>
      <c r="C73" s="70" t="s">
        <v>11105</v>
      </c>
    </row>
    <row r="74" customFormat="false" ht="11.25" hidden="false" customHeight="false" outlineLevel="0" collapsed="false">
      <c r="A74" s="59"/>
      <c r="B74" s="64"/>
      <c r="C74" s="61"/>
    </row>
    <row r="75" customFormat="false" ht="23.25" hidden="false" customHeight="false" outlineLevel="0" collapsed="false">
      <c r="A75" s="59"/>
      <c r="B75" s="68"/>
      <c r="C75" s="83" t="s">
        <v>11106</v>
      </c>
    </row>
    <row r="76" customFormat="false" ht="11.25" hidden="false" customHeight="true" outlineLevel="0" collapsed="false">
      <c r="A76" s="59" t="s">
        <v>11107</v>
      </c>
      <c r="B76" s="60" t="s">
        <v>11108</v>
      </c>
      <c r="C76" s="74" t="s">
        <v>11109</v>
      </c>
    </row>
    <row r="77" customFormat="false" ht="11.25" hidden="false" customHeight="false" outlineLevel="0" collapsed="false">
      <c r="A77" s="59"/>
      <c r="B77" s="60" t="s">
        <v>11032</v>
      </c>
      <c r="C77" s="74"/>
    </row>
    <row r="78" customFormat="false" ht="11.25" hidden="false" customHeight="false" outlineLevel="0" collapsed="false">
      <c r="A78" s="59"/>
      <c r="B78" s="60" t="s">
        <v>11110</v>
      </c>
      <c r="C78" s="74"/>
    </row>
    <row r="79" customFormat="false" ht="12" hidden="false" customHeight="false" outlineLevel="0" collapsed="false">
      <c r="A79" s="59"/>
      <c r="B79" s="71" t="s">
        <v>11111</v>
      </c>
      <c r="C79" s="74"/>
    </row>
    <row r="80" customFormat="false" ht="11.25" hidden="false" customHeight="true" outlineLevel="0" collapsed="false">
      <c r="A80" s="59" t="s">
        <v>11112</v>
      </c>
      <c r="B80" s="60" t="s">
        <v>11113</v>
      </c>
      <c r="C80" s="74" t="s">
        <v>11114</v>
      </c>
    </row>
    <row r="81" customFormat="false" ht="11.25" hidden="false" customHeight="false" outlineLevel="0" collapsed="false">
      <c r="A81" s="59"/>
      <c r="B81" s="60" t="s">
        <v>11032</v>
      </c>
      <c r="C81" s="74"/>
    </row>
    <row r="82" customFormat="false" ht="11.25" hidden="false" customHeight="false" outlineLevel="0" collapsed="false">
      <c r="A82" s="59"/>
      <c r="B82" s="60" t="s">
        <v>11056</v>
      </c>
      <c r="C82" s="74"/>
    </row>
    <row r="83" customFormat="false" ht="12" hidden="false" customHeight="false" outlineLevel="0" collapsed="false">
      <c r="A83" s="59"/>
      <c r="B83" s="71" t="s">
        <v>11058</v>
      </c>
      <c r="C83" s="74"/>
    </row>
    <row r="84" customFormat="false" ht="11.25" hidden="false" customHeight="true" outlineLevel="0" collapsed="false">
      <c r="A84" s="73" t="n">
        <v>45</v>
      </c>
      <c r="B84" s="60" t="s">
        <v>11115</v>
      </c>
      <c r="C84" s="74" t="s">
        <v>11116</v>
      </c>
    </row>
    <row r="85" customFormat="false" ht="11.25" hidden="false" customHeight="false" outlineLevel="0" collapsed="false">
      <c r="A85" s="73"/>
      <c r="B85" s="60" t="s">
        <v>11038</v>
      </c>
      <c r="C85" s="74"/>
    </row>
    <row r="86" customFormat="false" ht="11.25" hidden="false" customHeight="false" outlineLevel="0" collapsed="false">
      <c r="A86" s="73"/>
      <c r="B86" s="60" t="s">
        <v>11117</v>
      </c>
      <c r="C86" s="74"/>
    </row>
    <row r="87" customFormat="false" ht="12" hidden="false" customHeight="false" outlineLevel="0" collapsed="false">
      <c r="A87" s="73"/>
      <c r="B87" s="71"/>
      <c r="C87" s="74"/>
    </row>
    <row r="88" customFormat="false" ht="11.25" hidden="false" customHeight="true" outlineLevel="0" collapsed="false">
      <c r="A88" s="73" t="n">
        <v>46</v>
      </c>
      <c r="B88" s="60" t="s">
        <v>11118</v>
      </c>
      <c r="C88" s="74" t="s">
        <v>11119</v>
      </c>
    </row>
    <row r="89" customFormat="false" ht="11.25" hidden="false" customHeight="false" outlineLevel="0" collapsed="false">
      <c r="A89" s="73"/>
      <c r="B89" s="60" t="s">
        <v>11038</v>
      </c>
      <c r="C89" s="74"/>
    </row>
    <row r="90" customFormat="false" ht="11.25" hidden="false" customHeight="false" outlineLevel="0" collapsed="false">
      <c r="A90" s="73"/>
      <c r="B90" s="60" t="s">
        <v>11117</v>
      </c>
      <c r="C90" s="74"/>
    </row>
    <row r="91" customFormat="false" ht="12" hidden="false" customHeight="false" outlineLevel="0" collapsed="false">
      <c r="A91" s="73"/>
      <c r="B91" s="71"/>
      <c r="C91" s="74"/>
    </row>
    <row r="92" customFormat="false" ht="11.25" hidden="false" customHeight="true" outlineLevel="0" collapsed="false">
      <c r="A92" s="59" t="s">
        <v>11120</v>
      </c>
      <c r="B92" s="60" t="s">
        <v>11121</v>
      </c>
      <c r="C92" s="74" t="s">
        <v>11122</v>
      </c>
    </row>
    <row r="93" customFormat="false" ht="11.25" hidden="false" customHeight="false" outlineLevel="0" collapsed="false">
      <c r="A93" s="59"/>
      <c r="B93" s="60" t="s">
        <v>11038</v>
      </c>
      <c r="C93" s="74"/>
    </row>
    <row r="94" customFormat="false" ht="11.25" hidden="false" customHeight="false" outlineLevel="0" collapsed="false">
      <c r="A94" s="59"/>
      <c r="B94" s="60" t="s">
        <v>11039</v>
      </c>
      <c r="C94" s="74"/>
    </row>
    <row r="95" customFormat="false" ht="12" hidden="false" customHeight="false" outlineLevel="0" collapsed="false">
      <c r="A95" s="59"/>
      <c r="B95" s="71"/>
      <c r="C95" s="74"/>
    </row>
    <row r="96" customFormat="false" ht="11.25" hidden="false" customHeight="false" outlineLevel="0" collapsed="false">
      <c r="A96" s="73" t="n">
        <v>62</v>
      </c>
      <c r="B96" s="60" t="s">
        <v>11123</v>
      </c>
      <c r="C96" s="61" t="s">
        <v>11124</v>
      </c>
    </row>
    <row r="97" customFormat="false" ht="11.25" hidden="false" customHeight="false" outlineLevel="0" collapsed="false">
      <c r="A97" s="73"/>
      <c r="B97" s="60" t="s">
        <v>11014</v>
      </c>
      <c r="C97" s="70" t="s">
        <v>11125</v>
      </c>
    </row>
    <row r="98" customFormat="false" ht="11.25" hidden="false" customHeight="false" outlineLevel="0" collapsed="false">
      <c r="A98" s="73"/>
      <c r="B98" s="60" t="s">
        <v>11087</v>
      </c>
      <c r="C98" s="70" t="s">
        <v>11126</v>
      </c>
    </row>
    <row r="99" customFormat="false" ht="12" hidden="false" customHeight="false" outlineLevel="0" collapsed="false">
      <c r="A99" s="73"/>
      <c r="B99" s="71" t="s">
        <v>11127</v>
      </c>
      <c r="C99" s="72"/>
    </row>
    <row r="100" customFormat="false" ht="11.25" hidden="false" customHeight="true" outlineLevel="0" collapsed="false">
      <c r="A100" s="73" t="n">
        <v>63</v>
      </c>
      <c r="B100" s="60" t="s">
        <v>11128</v>
      </c>
      <c r="C100" s="74" t="s">
        <v>11129</v>
      </c>
    </row>
    <row r="101" customFormat="false" ht="11.25" hidden="false" customHeight="false" outlineLevel="0" collapsed="false">
      <c r="A101" s="73"/>
      <c r="B101" s="60" t="s">
        <v>11014</v>
      </c>
      <c r="C101" s="74"/>
    </row>
    <row r="102" customFormat="false" ht="12" hidden="false" customHeight="false" outlineLevel="0" collapsed="false">
      <c r="A102" s="73"/>
      <c r="B102" s="71" t="s">
        <v>11045</v>
      </c>
      <c r="C102" s="74"/>
    </row>
    <row r="103" customFormat="false" ht="11.25" hidden="false" customHeight="true" outlineLevel="0" collapsed="false">
      <c r="A103" s="73" t="n">
        <v>64</v>
      </c>
      <c r="B103" s="60" t="s">
        <v>11130</v>
      </c>
      <c r="C103" s="74" t="s">
        <v>11131</v>
      </c>
    </row>
    <row r="104" customFormat="false" ht="11.25" hidden="false" customHeight="false" outlineLevel="0" collapsed="false">
      <c r="A104" s="73"/>
      <c r="B104" s="60" t="s">
        <v>11014</v>
      </c>
      <c r="C104" s="74"/>
    </row>
    <row r="105" customFormat="false" ht="12" hidden="false" customHeight="false" outlineLevel="0" collapsed="false">
      <c r="A105" s="73"/>
      <c r="B105" s="71" t="s">
        <v>11132</v>
      </c>
      <c r="C105" s="74"/>
    </row>
    <row r="106" customFormat="false" ht="11.25" hidden="false" customHeight="true" outlineLevel="0" collapsed="false">
      <c r="A106" s="73" t="n">
        <v>65</v>
      </c>
      <c r="B106" s="60" t="s">
        <v>11133</v>
      </c>
      <c r="C106" s="74" t="s">
        <v>11134</v>
      </c>
    </row>
    <row r="107" customFormat="false" ht="11.25" hidden="false" customHeight="false" outlineLevel="0" collapsed="false">
      <c r="A107" s="73"/>
      <c r="B107" s="60" t="s">
        <v>11014</v>
      </c>
      <c r="C107" s="74"/>
    </row>
    <row r="108" customFormat="false" ht="12" hidden="false" customHeight="false" outlineLevel="0" collapsed="false">
      <c r="A108" s="73"/>
      <c r="B108" s="71" t="s">
        <v>11045</v>
      </c>
      <c r="C108" s="74"/>
    </row>
    <row r="109" customFormat="false" ht="11.25" hidden="false" customHeight="true" outlineLevel="0" collapsed="false">
      <c r="A109" s="73" t="n">
        <v>66</v>
      </c>
      <c r="B109" s="60" t="s">
        <v>11135</v>
      </c>
      <c r="C109" s="74" t="s">
        <v>11136</v>
      </c>
    </row>
    <row r="110" customFormat="false" ht="11.25" hidden="false" customHeight="false" outlineLevel="0" collapsed="false">
      <c r="A110" s="73"/>
      <c r="B110" s="60" t="s">
        <v>11014</v>
      </c>
      <c r="C110" s="74"/>
    </row>
    <row r="111" customFormat="false" ht="12" hidden="false" customHeight="false" outlineLevel="0" collapsed="false">
      <c r="A111" s="73"/>
      <c r="B111" s="71" t="s">
        <v>11132</v>
      </c>
      <c r="C111" s="74"/>
    </row>
    <row r="112" customFormat="false" ht="11.25" hidden="false" customHeight="true" outlineLevel="0" collapsed="false">
      <c r="A112" s="73" t="n">
        <v>67</v>
      </c>
      <c r="B112" s="60" t="s">
        <v>11137</v>
      </c>
      <c r="C112" s="74" t="s">
        <v>11138</v>
      </c>
    </row>
    <row r="113" customFormat="false" ht="11.25" hidden="false" customHeight="false" outlineLevel="0" collapsed="false">
      <c r="A113" s="73"/>
      <c r="B113" s="60" t="s">
        <v>11014</v>
      </c>
      <c r="C113" s="74"/>
    </row>
    <row r="114" customFormat="false" ht="12" hidden="false" customHeight="false" outlineLevel="0" collapsed="false">
      <c r="A114" s="73"/>
      <c r="B114" s="71" t="s">
        <v>11045</v>
      </c>
      <c r="C114" s="74"/>
    </row>
    <row r="115" customFormat="false" ht="11.25" hidden="false" customHeight="true" outlineLevel="0" collapsed="false">
      <c r="A115" s="73" t="n">
        <v>68</v>
      </c>
      <c r="B115" s="60" t="s">
        <v>11139</v>
      </c>
      <c r="C115" s="74" t="s">
        <v>11140</v>
      </c>
    </row>
    <row r="116" customFormat="false" ht="11.25" hidden="false" customHeight="false" outlineLevel="0" collapsed="false">
      <c r="A116" s="73"/>
      <c r="B116" s="60" t="s">
        <v>11014</v>
      </c>
      <c r="C116" s="74"/>
    </row>
    <row r="117" customFormat="false" ht="12" hidden="false" customHeight="false" outlineLevel="0" collapsed="false">
      <c r="A117" s="73"/>
      <c r="B117" s="71" t="s">
        <v>11132</v>
      </c>
      <c r="C117" s="74"/>
    </row>
    <row r="118" customFormat="false" ht="11.25" hidden="false" customHeight="true" outlineLevel="0" collapsed="false">
      <c r="A118" s="73" t="n">
        <v>69</v>
      </c>
      <c r="B118" s="60" t="s">
        <v>11141</v>
      </c>
      <c r="C118" s="74" t="s">
        <v>11142</v>
      </c>
    </row>
    <row r="119" customFormat="false" ht="11.25" hidden="false" customHeight="false" outlineLevel="0" collapsed="false">
      <c r="A119" s="73"/>
      <c r="B119" s="60" t="s">
        <v>11014</v>
      </c>
      <c r="C119" s="74"/>
    </row>
    <row r="120" customFormat="false" ht="12" hidden="false" customHeight="false" outlineLevel="0" collapsed="false">
      <c r="A120" s="73"/>
      <c r="B120" s="71" t="s">
        <v>11045</v>
      </c>
      <c r="C120" s="74"/>
    </row>
    <row r="121" customFormat="false" ht="11.25" hidden="false" customHeight="true" outlineLevel="0" collapsed="false">
      <c r="A121" s="73" t="n">
        <v>70</v>
      </c>
      <c r="B121" s="60" t="s">
        <v>11143</v>
      </c>
      <c r="C121" s="74" t="s">
        <v>11144</v>
      </c>
    </row>
    <row r="122" customFormat="false" ht="11.25" hidden="false" customHeight="false" outlineLevel="0" collapsed="false">
      <c r="A122" s="73"/>
      <c r="B122" s="60" t="s">
        <v>11014</v>
      </c>
      <c r="C122" s="74"/>
    </row>
    <row r="123" customFormat="false" ht="12" hidden="false" customHeight="false" outlineLevel="0" collapsed="false">
      <c r="A123" s="73"/>
      <c r="B123" s="71" t="s">
        <v>11045</v>
      </c>
      <c r="C123" s="74"/>
    </row>
    <row r="124" customFormat="false" ht="11.25" hidden="false" customHeight="true" outlineLevel="0" collapsed="false">
      <c r="A124" s="73" t="n">
        <v>71</v>
      </c>
      <c r="B124" s="60" t="s">
        <v>11145</v>
      </c>
      <c r="C124" s="74" t="s">
        <v>11146</v>
      </c>
    </row>
    <row r="125" customFormat="false" ht="11.25" hidden="false" customHeight="false" outlineLevel="0" collapsed="false">
      <c r="A125" s="73"/>
      <c r="B125" s="60" t="s">
        <v>11014</v>
      </c>
      <c r="C125" s="74"/>
    </row>
    <row r="126" customFormat="false" ht="12" hidden="false" customHeight="false" outlineLevel="0" collapsed="false">
      <c r="A126" s="73"/>
      <c r="B126" s="71" t="s">
        <v>11045</v>
      </c>
      <c r="C126" s="74"/>
    </row>
    <row r="127" customFormat="false" ht="11.25" hidden="false" customHeight="true" outlineLevel="0" collapsed="false">
      <c r="A127" s="73" t="n">
        <v>72</v>
      </c>
      <c r="B127" s="60" t="s">
        <v>11147</v>
      </c>
      <c r="C127" s="74" t="s">
        <v>11148</v>
      </c>
    </row>
    <row r="128" customFormat="false" ht="11.25" hidden="false" customHeight="false" outlineLevel="0" collapsed="false">
      <c r="A128" s="73"/>
      <c r="B128" s="60" t="s">
        <v>11014</v>
      </c>
      <c r="C128" s="74"/>
    </row>
    <row r="129" customFormat="false" ht="12" hidden="false" customHeight="false" outlineLevel="0" collapsed="false">
      <c r="A129" s="73"/>
      <c r="B129" s="71" t="s">
        <v>11045</v>
      </c>
      <c r="C129" s="74"/>
    </row>
    <row r="130" customFormat="false" ht="11.25" hidden="false" customHeight="true" outlineLevel="0" collapsed="false">
      <c r="A130" s="73" t="n">
        <v>73</v>
      </c>
      <c r="B130" s="60" t="s">
        <v>11149</v>
      </c>
      <c r="C130" s="74" t="s">
        <v>11150</v>
      </c>
    </row>
    <row r="131" customFormat="false" ht="11.25" hidden="false" customHeight="false" outlineLevel="0" collapsed="false">
      <c r="A131" s="73"/>
      <c r="B131" s="60" t="s">
        <v>11014</v>
      </c>
      <c r="C131" s="74"/>
    </row>
    <row r="132" customFormat="false" ht="12" hidden="false" customHeight="false" outlineLevel="0" collapsed="false">
      <c r="A132" s="73"/>
      <c r="B132" s="71" t="s">
        <v>11045</v>
      </c>
      <c r="C132" s="74"/>
    </row>
    <row r="133" customFormat="false" ht="11.25" hidden="false" customHeight="true" outlineLevel="0" collapsed="false">
      <c r="A133" s="73" t="n">
        <v>74</v>
      </c>
      <c r="B133" s="84" t="s">
        <v>11151</v>
      </c>
      <c r="C133" s="74" t="s">
        <v>11152</v>
      </c>
    </row>
    <row r="134" customFormat="false" ht="11.25" hidden="false" customHeight="false" outlineLevel="0" collapsed="false">
      <c r="A134" s="73"/>
      <c r="B134" s="60" t="s">
        <v>11014</v>
      </c>
      <c r="C134" s="74"/>
    </row>
    <row r="135" customFormat="false" ht="12" hidden="false" customHeight="false" outlineLevel="0" collapsed="false">
      <c r="A135" s="73"/>
      <c r="B135" s="71" t="s">
        <v>11153</v>
      </c>
      <c r="C135" s="74"/>
    </row>
    <row r="137" customFormat="false" ht="11.25" hidden="false" customHeight="false" outlineLevel="0" collapsed="false">
      <c r="A137" s="85" t="s">
        <v>1175</v>
      </c>
      <c r="B137" s="85"/>
    </row>
    <row r="138" s="89" customFormat="true" ht="12" hidden="false" customHeight="true" outlineLevel="0" collapsed="false">
      <c r="A138" s="86" t="s">
        <v>11154</v>
      </c>
      <c r="B138" s="87" t="s">
        <v>137</v>
      </c>
      <c r="C138" s="88"/>
    </row>
    <row r="139" s="89" customFormat="true" ht="12" hidden="false" customHeight="true" outlineLevel="0" collapsed="false">
      <c r="A139" s="90" t="n">
        <v>1</v>
      </c>
      <c r="B139" s="50" t="s">
        <v>11155</v>
      </c>
      <c r="C139" s="88"/>
    </row>
    <row r="140" s="89" customFormat="true" ht="12" hidden="false" customHeight="true" outlineLevel="0" collapsed="false">
      <c r="A140" s="90" t="n">
        <v>2</v>
      </c>
      <c r="B140" s="50" t="s">
        <v>11156</v>
      </c>
      <c r="C140" s="88"/>
    </row>
    <row r="141" s="89" customFormat="true" ht="12" hidden="false" customHeight="true" outlineLevel="0" collapsed="false">
      <c r="A141" s="90" t="n">
        <v>3</v>
      </c>
      <c r="B141" s="50" t="s">
        <v>11157</v>
      </c>
      <c r="C141" s="88"/>
    </row>
    <row r="142" s="89" customFormat="true" ht="12" hidden="false" customHeight="true" outlineLevel="0" collapsed="false">
      <c r="A142" s="90" t="n">
        <v>4</v>
      </c>
      <c r="B142" s="50" t="s">
        <v>11158</v>
      </c>
      <c r="C142" s="88"/>
    </row>
    <row r="143" s="89" customFormat="true" ht="12" hidden="false" customHeight="true" outlineLevel="0" collapsed="false">
      <c r="A143" s="90" t="n">
        <v>5</v>
      </c>
      <c r="B143" s="50" t="s">
        <v>11159</v>
      </c>
      <c r="C143" s="88"/>
    </row>
    <row r="144" s="89" customFormat="true" ht="12" hidden="false" customHeight="true" outlineLevel="0" collapsed="false">
      <c r="A144" s="91" t="n">
        <v>99</v>
      </c>
      <c r="B144" s="92" t="s">
        <v>11160</v>
      </c>
      <c r="C144" s="88"/>
    </row>
    <row r="146" s="89" customFormat="true" ht="12" hidden="false" customHeight="true" outlineLevel="0" collapsed="false">
      <c r="A146" s="85" t="s">
        <v>1180</v>
      </c>
      <c r="B146" s="85"/>
    </row>
    <row r="147" s="89" customFormat="true" ht="12" hidden="false" customHeight="true" outlineLevel="0" collapsed="false">
      <c r="A147" s="93" t="s">
        <v>110</v>
      </c>
      <c r="B147" s="94" t="s">
        <v>11161</v>
      </c>
    </row>
    <row r="148" s="89" customFormat="true" ht="12" hidden="false" customHeight="true" outlineLevel="0" collapsed="false">
      <c r="A148" s="90" t="n">
        <v>1</v>
      </c>
      <c r="B148" s="50" t="s">
        <v>11162</v>
      </c>
    </row>
    <row r="149" s="89" customFormat="true" ht="12" hidden="false" customHeight="true" outlineLevel="0" collapsed="false">
      <c r="A149" s="90" t="n">
        <v>2</v>
      </c>
      <c r="B149" s="50" t="s">
        <v>11163</v>
      </c>
    </row>
    <row r="150" s="89" customFormat="true" ht="12" hidden="false" customHeight="true" outlineLevel="0" collapsed="false">
      <c r="A150" s="90" t="n">
        <v>3</v>
      </c>
      <c r="B150" s="50" t="s">
        <v>11164</v>
      </c>
    </row>
    <row r="151" s="89" customFormat="true" ht="12" hidden="false" customHeight="true" outlineLevel="0" collapsed="false">
      <c r="A151" s="90" t="n">
        <v>4</v>
      </c>
      <c r="B151" s="95" t="s">
        <v>11165</v>
      </c>
    </row>
    <row r="152" s="89" customFormat="true" ht="12" hidden="false" customHeight="true" outlineLevel="0" collapsed="false">
      <c r="A152" s="90" t="n">
        <v>5</v>
      </c>
      <c r="B152" s="95" t="s">
        <v>11166</v>
      </c>
    </row>
    <row r="153" s="89" customFormat="true" ht="12" hidden="false" customHeight="true" outlineLevel="0" collapsed="false">
      <c r="A153" s="96"/>
      <c r="B153" s="88"/>
    </row>
    <row r="154" s="89" customFormat="true" ht="12" hidden="false" customHeight="true" outlineLevel="0" collapsed="false">
      <c r="A154" s="85" t="s">
        <v>1190</v>
      </c>
      <c r="B154" s="85"/>
    </row>
    <row r="155" s="89" customFormat="true" ht="12" hidden="false" customHeight="true" outlineLevel="0" collapsed="false">
      <c r="A155" s="93" t="s">
        <v>922</v>
      </c>
      <c r="B155" s="94" t="s">
        <v>11167</v>
      </c>
    </row>
    <row r="156" s="89" customFormat="true" ht="12" hidden="false" customHeight="true" outlineLevel="0" collapsed="false">
      <c r="A156" s="90" t="n">
        <v>1</v>
      </c>
      <c r="B156" s="50" t="s">
        <v>11168</v>
      </c>
    </row>
    <row r="157" s="89" customFormat="true" ht="12" hidden="false" customHeight="true" outlineLevel="0" collapsed="false">
      <c r="A157" s="90" t="n">
        <v>2</v>
      </c>
      <c r="B157" s="50" t="s">
        <v>11169</v>
      </c>
    </row>
    <row r="158" s="89" customFormat="true" ht="12" hidden="false" customHeight="true" outlineLevel="0" collapsed="false">
      <c r="A158" s="90" t="n">
        <v>3</v>
      </c>
      <c r="B158" s="50" t="s">
        <v>11170</v>
      </c>
    </row>
    <row r="159" s="89" customFormat="true" ht="12" hidden="false" customHeight="true" outlineLevel="0" collapsed="false">
      <c r="A159" s="91" t="n">
        <v>4</v>
      </c>
      <c r="B159" s="92" t="s">
        <v>11171</v>
      </c>
    </row>
    <row r="160" s="89" customFormat="true" ht="12" hidden="false" customHeight="true" outlineLevel="0" collapsed="false">
      <c r="A160" s="91" t="n">
        <v>5</v>
      </c>
      <c r="B160" s="92" t="s">
        <v>11172</v>
      </c>
    </row>
    <row r="161" s="89" customFormat="true" ht="12" hidden="false" customHeight="true" outlineLevel="0" collapsed="false">
      <c r="A161" s="91" t="n">
        <v>6</v>
      </c>
      <c r="B161" s="92" t="s">
        <v>11173</v>
      </c>
    </row>
    <row r="162" s="89" customFormat="true" ht="12" hidden="false" customHeight="true" outlineLevel="0" collapsed="false">
      <c r="A162" s="91" t="n">
        <v>7</v>
      </c>
      <c r="B162" s="92" t="s">
        <v>11174</v>
      </c>
    </row>
    <row r="163" s="89" customFormat="true" ht="12" hidden="false" customHeight="true" outlineLevel="0" collapsed="false">
      <c r="A163" s="91" t="n">
        <v>8</v>
      </c>
      <c r="B163" s="92" t="s">
        <v>11175</v>
      </c>
    </row>
    <row r="164" s="89" customFormat="true" ht="12" hidden="false" customHeight="true" outlineLevel="0" collapsed="false">
      <c r="A164" s="91" t="n">
        <v>9</v>
      </c>
      <c r="B164" s="92" t="s">
        <v>11176</v>
      </c>
    </row>
    <row r="165" s="89" customFormat="true" ht="12" hidden="false" customHeight="true" outlineLevel="0" collapsed="false">
      <c r="A165" s="90" t="n">
        <v>99</v>
      </c>
      <c r="B165" s="50" t="s">
        <v>11177</v>
      </c>
    </row>
    <row r="166" s="89" customFormat="true" ht="12" hidden="false" customHeight="true" outlineLevel="0" collapsed="false">
      <c r="A166" s="96"/>
      <c r="B166" s="88"/>
    </row>
    <row r="167" s="89" customFormat="true" ht="12" hidden="false" customHeight="true" outlineLevel="0" collapsed="false">
      <c r="A167" s="85" t="s">
        <v>1195</v>
      </c>
      <c r="B167" s="85"/>
    </row>
    <row r="168" s="89" customFormat="true" ht="12" hidden="false" customHeight="true" outlineLevel="0" collapsed="false">
      <c r="A168" s="93" t="s">
        <v>997</v>
      </c>
      <c r="B168" s="94" t="s">
        <v>11178</v>
      </c>
    </row>
    <row r="169" s="89" customFormat="true" ht="12" hidden="false" customHeight="true" outlineLevel="0" collapsed="false">
      <c r="A169" s="90" t="n">
        <v>1</v>
      </c>
      <c r="B169" s="50" t="s">
        <v>11179</v>
      </c>
    </row>
    <row r="170" s="89" customFormat="true" ht="12" hidden="false" customHeight="true" outlineLevel="0" collapsed="false">
      <c r="A170" s="90" t="n">
        <v>2</v>
      </c>
      <c r="B170" s="50" t="s">
        <v>11180</v>
      </c>
    </row>
    <row r="171" s="89" customFormat="true" ht="12" hidden="false" customHeight="true" outlineLevel="0" collapsed="false">
      <c r="A171" s="90" t="n">
        <v>3</v>
      </c>
      <c r="B171" s="50" t="s">
        <v>11181</v>
      </c>
    </row>
    <row r="172" s="89" customFormat="true" ht="12" hidden="false" customHeight="true" outlineLevel="0" collapsed="false">
      <c r="A172" s="90" t="n">
        <v>4</v>
      </c>
      <c r="B172" s="50" t="s">
        <v>11182</v>
      </c>
    </row>
    <row r="173" s="89" customFormat="true" ht="12" hidden="false" customHeight="true" outlineLevel="0" collapsed="false">
      <c r="A173" s="90" t="n">
        <v>5</v>
      </c>
      <c r="B173" s="50" t="s">
        <v>11183</v>
      </c>
    </row>
    <row r="174" s="89" customFormat="true" ht="12" hidden="false" customHeight="true" outlineLevel="0" collapsed="false">
      <c r="A174" s="90" t="n">
        <v>6</v>
      </c>
      <c r="B174" s="50" t="s">
        <v>11184</v>
      </c>
    </row>
    <row r="175" s="89" customFormat="true" ht="12" hidden="false" customHeight="true" outlineLevel="0" collapsed="false">
      <c r="A175" s="90" t="n">
        <v>7</v>
      </c>
      <c r="B175" s="50" t="s">
        <v>11185</v>
      </c>
    </row>
    <row r="176" s="89" customFormat="true" ht="12" hidden="false" customHeight="true" outlineLevel="0" collapsed="false">
      <c r="A176" s="90" t="n">
        <v>8</v>
      </c>
      <c r="B176" s="50" t="s">
        <v>11186</v>
      </c>
    </row>
    <row r="177" s="89" customFormat="true" ht="12" hidden="false" customHeight="true" outlineLevel="0" collapsed="false">
      <c r="A177" s="97" t="n">
        <v>99</v>
      </c>
      <c r="B177" s="95" t="s">
        <v>11187</v>
      </c>
    </row>
    <row r="178" s="89" customFormat="true" ht="12" hidden="false" customHeight="true" outlineLevel="0" collapsed="false">
      <c r="A178" s="96"/>
      <c r="B178" s="88"/>
    </row>
    <row r="179" s="89" customFormat="true" ht="12" hidden="false" customHeight="true" outlineLevel="0" collapsed="false">
      <c r="A179" s="98" t="s">
        <v>11188</v>
      </c>
      <c r="B179" s="98"/>
    </row>
    <row r="180" s="89" customFormat="true" ht="12" hidden="false" customHeight="true" outlineLevel="0" collapsed="false">
      <c r="A180" s="93" t="s">
        <v>634</v>
      </c>
      <c r="B180" s="94" t="s">
        <v>635</v>
      </c>
    </row>
    <row r="181" s="89" customFormat="true" ht="12" hidden="false" customHeight="true" outlineLevel="0" collapsed="false">
      <c r="A181" s="90" t="n">
        <v>1</v>
      </c>
      <c r="B181" s="50" t="s">
        <v>11155</v>
      </c>
    </row>
    <row r="182" s="89" customFormat="true" ht="12" hidden="false" customHeight="true" outlineLevel="0" collapsed="false">
      <c r="A182" s="90" t="n">
        <v>2</v>
      </c>
      <c r="B182" s="50" t="s">
        <v>11189</v>
      </c>
    </row>
    <row r="183" s="89" customFormat="true" ht="12" hidden="false" customHeight="true" outlineLevel="0" collapsed="false">
      <c r="A183" s="90" t="n">
        <v>3</v>
      </c>
      <c r="B183" s="50" t="s">
        <v>11190</v>
      </c>
    </row>
    <row r="184" s="89" customFormat="true" ht="12" hidden="false" customHeight="true" outlineLevel="0" collapsed="false">
      <c r="A184" s="90" t="n">
        <v>4</v>
      </c>
      <c r="B184" s="50" t="s">
        <v>11191</v>
      </c>
    </row>
    <row r="185" s="89" customFormat="true" ht="12" hidden="false" customHeight="true" outlineLevel="0" collapsed="false">
      <c r="A185" s="90" t="n">
        <v>5</v>
      </c>
      <c r="B185" s="50" t="s">
        <v>11192</v>
      </c>
    </row>
    <row r="186" s="89" customFormat="true" ht="12" hidden="false" customHeight="true" outlineLevel="0" collapsed="false">
      <c r="A186" s="90" t="n">
        <v>6</v>
      </c>
      <c r="B186" s="50" t="s">
        <v>11193</v>
      </c>
    </row>
    <row r="187" s="89" customFormat="true" ht="12" hidden="false" customHeight="true" outlineLevel="0" collapsed="false">
      <c r="A187" s="90" t="n">
        <v>7</v>
      </c>
      <c r="B187" s="50" t="s">
        <v>11194</v>
      </c>
    </row>
    <row r="188" s="89" customFormat="true" ht="12" hidden="false" customHeight="true" outlineLevel="0" collapsed="false">
      <c r="A188" s="90" t="n">
        <v>8</v>
      </c>
      <c r="B188" s="50" t="s">
        <v>11195</v>
      </c>
    </row>
    <row r="189" s="89" customFormat="true" ht="12" hidden="false" customHeight="true" outlineLevel="0" collapsed="false">
      <c r="A189" s="90" t="n">
        <v>9</v>
      </c>
      <c r="B189" s="50" t="s">
        <v>11196</v>
      </c>
    </row>
    <row r="190" s="89" customFormat="true" ht="12" hidden="false" customHeight="true" outlineLevel="0" collapsed="false">
      <c r="A190" s="90" t="n">
        <v>10</v>
      </c>
      <c r="B190" s="50" t="s">
        <v>11197</v>
      </c>
    </row>
    <row r="191" s="89" customFormat="true" ht="12" hidden="false" customHeight="true" outlineLevel="0" collapsed="false">
      <c r="A191" s="90" t="n">
        <v>11</v>
      </c>
      <c r="B191" s="50" t="s">
        <v>11198</v>
      </c>
    </row>
    <row r="192" s="89" customFormat="true" ht="12" hidden="false" customHeight="true" outlineLevel="0" collapsed="false">
      <c r="A192" s="90" t="n">
        <v>12</v>
      </c>
      <c r="B192" s="50" t="s">
        <v>11199</v>
      </c>
    </row>
    <row r="193" s="89" customFormat="true" ht="12" hidden="false" customHeight="true" outlineLevel="0" collapsed="false">
      <c r="A193" s="90" t="n">
        <v>13</v>
      </c>
      <c r="B193" s="50" t="s">
        <v>11200</v>
      </c>
    </row>
    <row r="194" s="89" customFormat="true" ht="12" hidden="false" customHeight="true" outlineLevel="0" collapsed="false">
      <c r="A194" s="90" t="n">
        <v>14</v>
      </c>
      <c r="B194" s="50" t="s">
        <v>11201</v>
      </c>
    </row>
    <row r="195" s="89" customFormat="true" ht="12" hidden="false" customHeight="true" outlineLevel="0" collapsed="false">
      <c r="A195" s="90" t="n">
        <v>15</v>
      </c>
      <c r="B195" s="50" t="s">
        <v>11202</v>
      </c>
    </row>
    <row r="196" s="89" customFormat="true" ht="12" hidden="false" customHeight="true" outlineLevel="0" collapsed="false">
      <c r="A196" s="90" t="n">
        <v>16</v>
      </c>
      <c r="B196" s="50" t="s">
        <v>11203</v>
      </c>
    </row>
    <row r="197" s="89" customFormat="true" ht="12" hidden="false" customHeight="true" outlineLevel="0" collapsed="false">
      <c r="A197" s="90" t="n">
        <v>17</v>
      </c>
      <c r="B197" s="50" t="s">
        <v>11204</v>
      </c>
    </row>
    <row r="198" s="89" customFormat="true" ht="12" hidden="false" customHeight="true" outlineLevel="0" collapsed="false">
      <c r="A198" s="90" t="n">
        <v>18</v>
      </c>
      <c r="B198" s="50" t="s">
        <v>11205</v>
      </c>
    </row>
    <row r="199" s="89" customFormat="true" ht="12" hidden="false" customHeight="true" outlineLevel="0" collapsed="false">
      <c r="A199" s="90" t="n">
        <v>19</v>
      </c>
      <c r="B199" s="50" t="s">
        <v>11206</v>
      </c>
    </row>
    <row r="200" s="89" customFormat="true" ht="12" hidden="false" customHeight="true" outlineLevel="0" collapsed="false">
      <c r="A200" s="90" t="n">
        <v>20</v>
      </c>
      <c r="B200" s="50" t="s">
        <v>11207</v>
      </c>
    </row>
    <row r="201" s="89" customFormat="true" ht="12" hidden="false" customHeight="true" outlineLevel="0" collapsed="false">
      <c r="A201" s="90" t="n">
        <v>21</v>
      </c>
      <c r="B201" s="50" t="s">
        <v>11208</v>
      </c>
    </row>
    <row r="202" s="89" customFormat="true" ht="12" hidden="false" customHeight="true" outlineLevel="0" collapsed="false">
      <c r="A202" s="90" t="n">
        <v>22</v>
      </c>
      <c r="B202" s="50" t="s">
        <v>11209</v>
      </c>
    </row>
    <row r="203" s="89" customFormat="true" ht="12" hidden="false" customHeight="true" outlineLevel="0" collapsed="false">
      <c r="A203" s="90" t="n">
        <v>23</v>
      </c>
      <c r="B203" s="50" t="s">
        <v>11210</v>
      </c>
    </row>
    <row r="204" s="89" customFormat="true" ht="12" hidden="false" customHeight="true" outlineLevel="0" collapsed="false">
      <c r="A204" s="90" t="n">
        <v>24</v>
      </c>
      <c r="B204" s="50" t="s">
        <v>11211</v>
      </c>
    </row>
    <row r="205" s="89" customFormat="true" ht="12" hidden="false" customHeight="true" outlineLevel="0" collapsed="false">
      <c r="A205" s="90" t="n">
        <v>25</v>
      </c>
      <c r="B205" s="50" t="s">
        <v>11212</v>
      </c>
    </row>
    <row r="206" s="89" customFormat="true" ht="12" hidden="false" customHeight="true" outlineLevel="0" collapsed="false">
      <c r="A206" s="90" t="n">
        <v>26</v>
      </c>
      <c r="B206" s="50" t="s">
        <v>11213</v>
      </c>
    </row>
    <row r="207" s="89" customFormat="true" ht="12" hidden="false" customHeight="true" outlineLevel="0" collapsed="false">
      <c r="A207" s="90" t="n">
        <v>27</v>
      </c>
      <c r="B207" s="50" t="s">
        <v>11214</v>
      </c>
    </row>
    <row r="208" s="89" customFormat="true" ht="12" hidden="false" customHeight="true" outlineLevel="0" collapsed="false">
      <c r="A208" s="90" t="n">
        <v>28</v>
      </c>
      <c r="B208" s="50" t="s">
        <v>11215</v>
      </c>
    </row>
    <row r="209" s="89" customFormat="true" ht="12" hidden="false" customHeight="true" outlineLevel="0" collapsed="false">
      <c r="A209" s="90" t="n">
        <v>29</v>
      </c>
      <c r="B209" s="50" t="s">
        <v>11216</v>
      </c>
    </row>
    <row r="210" s="89" customFormat="true" ht="12" hidden="false" customHeight="true" outlineLevel="0" collapsed="false">
      <c r="A210" s="90" t="n">
        <v>30</v>
      </c>
      <c r="B210" s="50" t="s">
        <v>11217</v>
      </c>
    </row>
    <row r="211" s="89" customFormat="true" ht="12" hidden="false" customHeight="true" outlineLevel="0" collapsed="false">
      <c r="A211" s="90" t="n">
        <v>31</v>
      </c>
      <c r="B211" s="50" t="s">
        <v>11218</v>
      </c>
    </row>
    <row r="212" s="89" customFormat="true" ht="12" hidden="false" customHeight="true" outlineLevel="0" collapsed="false">
      <c r="A212" s="90" t="n">
        <v>32</v>
      </c>
      <c r="B212" s="50" t="s">
        <v>11219</v>
      </c>
    </row>
    <row r="213" s="89" customFormat="true" ht="12" hidden="false" customHeight="true" outlineLevel="0" collapsed="false">
      <c r="A213" s="90" t="n">
        <v>33</v>
      </c>
      <c r="B213" s="50" t="s">
        <v>11220</v>
      </c>
    </row>
    <row r="214" s="89" customFormat="true" ht="12" hidden="false" customHeight="true" outlineLevel="0" collapsed="false">
      <c r="A214" s="90" t="n">
        <v>34</v>
      </c>
      <c r="B214" s="50" t="s">
        <v>11221</v>
      </c>
    </row>
    <row r="215" s="89" customFormat="true" ht="12" hidden="false" customHeight="true" outlineLevel="0" collapsed="false">
      <c r="A215" s="90" t="n">
        <v>35</v>
      </c>
      <c r="B215" s="50" t="s">
        <v>11222</v>
      </c>
    </row>
    <row r="216" s="89" customFormat="true" ht="12" hidden="false" customHeight="true" outlineLevel="0" collapsed="false">
      <c r="A216" s="90" t="n">
        <v>36</v>
      </c>
      <c r="B216" s="50" t="s">
        <v>11223</v>
      </c>
    </row>
    <row r="217" s="89" customFormat="true" ht="12" hidden="false" customHeight="true" outlineLevel="0" collapsed="false">
      <c r="A217" s="90" t="n">
        <v>37</v>
      </c>
      <c r="B217" s="50" t="s">
        <v>11224</v>
      </c>
    </row>
    <row r="218" s="89" customFormat="true" ht="12" hidden="false" customHeight="true" outlineLevel="0" collapsed="false">
      <c r="A218" s="90" t="n">
        <v>38</v>
      </c>
      <c r="B218" s="50" t="s">
        <v>11225</v>
      </c>
    </row>
    <row r="219" s="89" customFormat="true" ht="12" hidden="false" customHeight="true" outlineLevel="0" collapsed="false">
      <c r="A219" s="90" t="n">
        <v>39</v>
      </c>
      <c r="B219" s="50" t="s">
        <v>11226</v>
      </c>
    </row>
    <row r="220" s="89" customFormat="true" ht="12" hidden="false" customHeight="true" outlineLevel="0" collapsed="false">
      <c r="A220" s="90" t="n">
        <v>40</v>
      </c>
      <c r="B220" s="50" t="s">
        <v>11227</v>
      </c>
    </row>
    <row r="221" s="89" customFormat="true" ht="12" hidden="false" customHeight="true" outlineLevel="0" collapsed="false">
      <c r="A221" s="90" t="n">
        <v>41</v>
      </c>
      <c r="B221" s="50" t="s">
        <v>11228</v>
      </c>
    </row>
    <row r="222" s="89" customFormat="true" ht="12" hidden="false" customHeight="true" outlineLevel="0" collapsed="false">
      <c r="A222" s="90" t="n">
        <v>42</v>
      </c>
      <c r="B222" s="50" t="s">
        <v>11229</v>
      </c>
    </row>
    <row r="223" s="89" customFormat="true" ht="12" hidden="false" customHeight="true" outlineLevel="0" collapsed="false">
      <c r="A223" s="90" t="n">
        <v>43</v>
      </c>
      <c r="B223" s="50" t="s">
        <v>11230</v>
      </c>
    </row>
    <row r="224" s="89" customFormat="true" ht="12" hidden="false" customHeight="true" outlineLevel="0" collapsed="false">
      <c r="A224" s="90" t="n">
        <v>44</v>
      </c>
      <c r="B224" s="50" t="s">
        <v>11231</v>
      </c>
    </row>
    <row r="225" s="89" customFormat="true" ht="12" hidden="false" customHeight="true" outlineLevel="0" collapsed="false">
      <c r="A225" s="90" t="n">
        <v>45</v>
      </c>
      <c r="B225" s="50" t="s">
        <v>11217</v>
      </c>
    </row>
    <row r="226" s="89" customFormat="true" ht="12" hidden="false" customHeight="true" outlineLevel="0" collapsed="false">
      <c r="A226" s="90" t="n">
        <v>46</v>
      </c>
      <c r="B226" s="50" t="s">
        <v>11232</v>
      </c>
    </row>
    <row r="227" s="89" customFormat="true" ht="12" hidden="false" customHeight="true" outlineLevel="0" collapsed="false">
      <c r="A227" s="90" t="n">
        <v>47</v>
      </c>
      <c r="B227" s="50" t="s">
        <v>11233</v>
      </c>
    </row>
    <row r="228" s="89" customFormat="true" ht="12" hidden="false" customHeight="true" outlineLevel="0" collapsed="false">
      <c r="A228" s="90" t="n">
        <v>48</v>
      </c>
      <c r="B228" s="50" t="s">
        <v>11234</v>
      </c>
    </row>
    <row r="229" s="89" customFormat="true" ht="12" hidden="false" customHeight="true" outlineLevel="0" collapsed="false">
      <c r="A229" s="90" t="n">
        <v>49</v>
      </c>
      <c r="B229" s="50" t="s">
        <v>11235</v>
      </c>
    </row>
    <row r="230" s="89" customFormat="true" ht="12" hidden="false" customHeight="true" outlineLevel="0" collapsed="false">
      <c r="A230" s="90" t="n">
        <v>50</v>
      </c>
      <c r="B230" s="50" t="s">
        <v>11236</v>
      </c>
    </row>
    <row r="231" s="89" customFormat="true" ht="12" hidden="false" customHeight="true" outlineLevel="0" collapsed="false">
      <c r="A231" s="90" t="n">
        <v>51</v>
      </c>
      <c r="B231" s="50" t="s">
        <v>11237</v>
      </c>
    </row>
    <row r="232" s="89" customFormat="true" ht="12" hidden="false" customHeight="true" outlineLevel="0" collapsed="false">
      <c r="A232" s="90" t="n">
        <v>52</v>
      </c>
      <c r="B232" s="50" t="s">
        <v>11238</v>
      </c>
    </row>
    <row r="233" s="89" customFormat="true" ht="12" hidden="false" customHeight="true" outlineLevel="0" collapsed="false">
      <c r="A233" s="90" t="n">
        <v>53</v>
      </c>
      <c r="B233" s="50" t="s">
        <v>11239</v>
      </c>
    </row>
    <row r="234" s="89" customFormat="true" ht="12" hidden="false" customHeight="true" outlineLevel="0" collapsed="false">
      <c r="A234" s="90" t="n">
        <v>54</v>
      </c>
      <c r="B234" s="50" t="s">
        <v>11240</v>
      </c>
    </row>
    <row r="235" s="89" customFormat="true" ht="12" hidden="false" customHeight="true" outlineLevel="0" collapsed="false">
      <c r="A235" s="97"/>
      <c r="B235" s="95"/>
    </row>
    <row r="236" s="89" customFormat="true" ht="12" hidden="false" customHeight="true" outlineLevel="0" collapsed="false">
      <c r="A236" s="85" t="s">
        <v>1205</v>
      </c>
      <c r="B236" s="85"/>
    </row>
    <row r="237" s="89" customFormat="true" ht="12" hidden="false" customHeight="true" outlineLevel="0" collapsed="false">
      <c r="A237" s="93" t="s">
        <v>215</v>
      </c>
      <c r="B237" s="94" t="s">
        <v>11241</v>
      </c>
    </row>
    <row r="238" s="89" customFormat="true" ht="12" hidden="false" customHeight="true" outlineLevel="0" collapsed="false">
      <c r="A238" s="90" t="n">
        <v>1</v>
      </c>
      <c r="B238" s="50" t="s">
        <v>11242</v>
      </c>
    </row>
    <row r="239" s="89" customFormat="true" ht="12" hidden="false" customHeight="true" outlineLevel="0" collapsed="false">
      <c r="A239" s="90" t="n">
        <v>2</v>
      </c>
      <c r="B239" s="50" t="s">
        <v>11243</v>
      </c>
    </row>
    <row r="240" s="89" customFormat="true" ht="12" hidden="false" customHeight="true" outlineLevel="0" collapsed="false">
      <c r="A240" s="90" t="n">
        <v>3</v>
      </c>
      <c r="B240" s="50" t="s">
        <v>11244</v>
      </c>
    </row>
    <row r="241" s="89" customFormat="true" ht="12" hidden="false" customHeight="true" outlineLevel="0" collapsed="false">
      <c r="A241" s="90" t="n">
        <v>4</v>
      </c>
      <c r="B241" s="50" t="s">
        <v>11245</v>
      </c>
    </row>
    <row r="242" s="89" customFormat="true" ht="12" hidden="false" customHeight="true" outlineLevel="0" collapsed="false">
      <c r="A242" s="90" t="n">
        <v>5</v>
      </c>
      <c r="B242" s="50" t="s">
        <v>11246</v>
      </c>
    </row>
    <row r="243" s="89" customFormat="true" ht="12" hidden="false" customHeight="true" outlineLevel="0" collapsed="false">
      <c r="A243" s="90" t="n">
        <v>6</v>
      </c>
      <c r="B243" s="50" t="s">
        <v>11247</v>
      </c>
    </row>
    <row r="244" s="89" customFormat="true" ht="12" hidden="false" customHeight="true" outlineLevel="0" collapsed="false">
      <c r="A244" s="96"/>
      <c r="B244" s="88"/>
    </row>
    <row r="245" s="89" customFormat="true" ht="12" hidden="false" customHeight="true" outlineLevel="0" collapsed="false">
      <c r="A245" s="85" t="s">
        <v>1210</v>
      </c>
      <c r="B245" s="85"/>
    </row>
    <row r="246" s="89" customFormat="true" ht="12" hidden="false" customHeight="true" outlineLevel="0" collapsed="false">
      <c r="A246" s="93" t="s">
        <v>837</v>
      </c>
      <c r="B246" s="94" t="s">
        <v>11248</v>
      </c>
    </row>
    <row r="247" s="89" customFormat="true" ht="12" hidden="false" customHeight="true" outlineLevel="0" collapsed="false">
      <c r="A247" s="90" t="n">
        <v>1</v>
      </c>
      <c r="B247" s="50" t="s">
        <v>11249</v>
      </c>
    </row>
    <row r="248" s="89" customFormat="true" ht="12" hidden="false" customHeight="true" outlineLevel="0" collapsed="false">
      <c r="A248" s="90" t="n">
        <v>2</v>
      </c>
      <c r="B248" s="50" t="s">
        <v>11250</v>
      </c>
    </row>
    <row r="249" s="89" customFormat="true" ht="12" hidden="false" customHeight="true" outlineLevel="0" collapsed="false">
      <c r="A249" s="96"/>
      <c r="B249" s="88"/>
    </row>
    <row r="250" s="89" customFormat="true" ht="12" hidden="false" customHeight="true" outlineLevel="0" collapsed="false">
      <c r="A250" s="99" t="s">
        <v>11251</v>
      </c>
      <c r="B250" s="99"/>
    </row>
    <row r="251" s="89" customFormat="true" ht="12" hidden="false" customHeight="true" outlineLevel="0" collapsed="false">
      <c r="A251" s="93" t="s">
        <v>1120</v>
      </c>
      <c r="B251" s="94" t="s">
        <v>11252</v>
      </c>
    </row>
    <row r="252" s="89" customFormat="true" ht="12" hidden="false" customHeight="true" outlineLevel="0" collapsed="false">
      <c r="A252" s="90" t="n">
        <v>1</v>
      </c>
      <c r="B252" s="50" t="s">
        <v>11209</v>
      </c>
    </row>
    <row r="253" s="89" customFormat="true" ht="12" hidden="false" customHeight="true" outlineLevel="0" collapsed="false">
      <c r="A253" s="90" t="n">
        <v>2</v>
      </c>
      <c r="B253" s="50" t="s">
        <v>11195</v>
      </c>
    </row>
    <row r="254" s="89" customFormat="true" ht="12" hidden="false" customHeight="true" outlineLevel="0" collapsed="false">
      <c r="A254" s="90" t="n">
        <v>3</v>
      </c>
      <c r="B254" s="50" t="s">
        <v>11253</v>
      </c>
    </row>
    <row r="255" s="89" customFormat="true" ht="12" hidden="false" customHeight="true" outlineLevel="0" collapsed="false">
      <c r="A255" s="90" t="n">
        <v>4</v>
      </c>
      <c r="B255" s="50" t="s">
        <v>11254</v>
      </c>
    </row>
    <row r="257" s="89" customFormat="true" ht="12" hidden="false" customHeight="true" outlineLevel="0" collapsed="false">
      <c r="A257" s="85" t="s">
        <v>1219</v>
      </c>
      <c r="B257" s="85"/>
    </row>
    <row r="258" s="89" customFormat="true" ht="12" hidden="false" customHeight="true" outlineLevel="0" collapsed="false">
      <c r="A258" s="93" t="s">
        <v>1111</v>
      </c>
      <c r="B258" s="94" t="s">
        <v>11255</v>
      </c>
    </row>
    <row r="259" s="89" customFormat="true" ht="12" hidden="false" customHeight="true" outlineLevel="0" collapsed="false">
      <c r="A259" s="90" t="n">
        <v>1</v>
      </c>
      <c r="B259" s="50" t="s">
        <v>11256</v>
      </c>
    </row>
    <row r="260" s="89" customFormat="true" ht="12" hidden="false" customHeight="true" outlineLevel="0" collapsed="false">
      <c r="A260" s="90" t="n">
        <v>2</v>
      </c>
      <c r="B260" s="50" t="s">
        <v>11257</v>
      </c>
    </row>
    <row r="261" s="89" customFormat="true" ht="12" hidden="false" customHeight="true" outlineLevel="0" collapsed="false">
      <c r="A261" s="90" t="n">
        <v>3</v>
      </c>
      <c r="B261" s="50" t="s">
        <v>11254</v>
      </c>
    </row>
    <row r="262" s="89" customFormat="true" ht="12" hidden="false" customHeight="true" outlineLevel="0" collapsed="false">
      <c r="A262" s="96"/>
      <c r="B262" s="88"/>
    </row>
    <row r="263" s="89" customFormat="true" ht="12" hidden="false" customHeight="true" outlineLevel="0" collapsed="false">
      <c r="A263" s="85" t="s">
        <v>1224</v>
      </c>
      <c r="B263" s="85"/>
    </row>
    <row r="264" s="89" customFormat="true" ht="12" hidden="false" customHeight="true" outlineLevel="0" collapsed="false">
      <c r="A264" s="93" t="s">
        <v>11258</v>
      </c>
      <c r="B264" s="94" t="s">
        <v>11259</v>
      </c>
    </row>
    <row r="265" s="89" customFormat="true" ht="12" hidden="false" customHeight="true" outlineLevel="0" collapsed="false">
      <c r="A265" s="90" t="n">
        <v>1</v>
      </c>
      <c r="B265" s="50" t="s">
        <v>11260</v>
      </c>
    </row>
    <row r="266" s="89" customFormat="true" ht="12" hidden="false" customHeight="true" outlineLevel="0" collapsed="false">
      <c r="A266" s="90" t="n">
        <v>2</v>
      </c>
      <c r="B266" s="50" t="s">
        <v>11261</v>
      </c>
    </row>
    <row r="267" s="89" customFormat="true" ht="12" hidden="false" customHeight="true" outlineLevel="0" collapsed="false">
      <c r="A267" s="90" t="n">
        <v>3</v>
      </c>
      <c r="B267" s="50" t="s">
        <v>11262</v>
      </c>
    </row>
    <row r="268" s="89" customFormat="true" ht="12" hidden="false" customHeight="true" outlineLevel="0" collapsed="false">
      <c r="A268" s="90" t="n">
        <v>4</v>
      </c>
      <c r="B268" s="50" t="s">
        <v>11263</v>
      </c>
    </row>
    <row r="269" s="89" customFormat="true" ht="12" hidden="false" customHeight="true" outlineLevel="0" collapsed="false">
      <c r="A269" s="90" t="n">
        <v>5</v>
      </c>
      <c r="B269" s="50" t="s">
        <v>11264</v>
      </c>
    </row>
    <row r="271" s="89" customFormat="true" ht="12" hidden="false" customHeight="true" outlineLevel="0" collapsed="false">
      <c r="A271" s="85" t="s">
        <v>1238</v>
      </c>
      <c r="B271" s="85"/>
    </row>
    <row r="272" s="89" customFormat="true" ht="12" hidden="false" customHeight="true" outlineLevel="0" collapsed="false">
      <c r="A272" s="93" t="s">
        <v>206</v>
      </c>
      <c r="B272" s="94" t="s">
        <v>11265</v>
      </c>
    </row>
    <row r="273" s="89" customFormat="true" ht="12" hidden="false" customHeight="true" outlineLevel="0" collapsed="false">
      <c r="A273" s="90" t="n">
        <v>1</v>
      </c>
      <c r="B273" s="50" t="s">
        <v>11187</v>
      </c>
    </row>
    <row r="274" s="89" customFormat="true" ht="12" hidden="false" customHeight="true" outlineLevel="0" collapsed="false">
      <c r="A274" s="90" t="n">
        <v>2</v>
      </c>
      <c r="B274" s="50" t="s">
        <v>11266</v>
      </c>
    </row>
    <row r="275" s="89" customFormat="true" ht="12" hidden="false" customHeight="true" outlineLevel="0" collapsed="false">
      <c r="A275" s="90" t="n">
        <v>3</v>
      </c>
      <c r="B275" s="50" t="s">
        <v>11267</v>
      </c>
    </row>
    <row r="276" s="89" customFormat="true" ht="12" hidden="false" customHeight="true" outlineLevel="0" collapsed="false">
      <c r="A276" s="90" t="n">
        <v>4</v>
      </c>
      <c r="B276" s="50" t="s">
        <v>11268</v>
      </c>
    </row>
    <row r="277" s="89" customFormat="true" ht="12" hidden="false" customHeight="true" outlineLevel="0" collapsed="false">
      <c r="A277" s="90" t="n">
        <v>5</v>
      </c>
      <c r="B277" s="50" t="s">
        <v>11254</v>
      </c>
    </row>
    <row r="278" s="89" customFormat="true" ht="12" hidden="false" customHeight="true" outlineLevel="0" collapsed="false">
      <c r="A278" s="97" t="n">
        <v>6</v>
      </c>
      <c r="B278" s="95" t="s">
        <v>11269</v>
      </c>
    </row>
    <row r="279" s="89" customFormat="true" ht="12" hidden="false" customHeight="true" outlineLevel="0" collapsed="false">
      <c r="A279" s="96"/>
      <c r="B279" s="88"/>
    </row>
    <row r="280" s="89" customFormat="true" ht="12" hidden="false" customHeight="true" outlineLevel="0" collapsed="false">
      <c r="A280" s="85" t="s">
        <v>1252</v>
      </c>
      <c r="B280" s="85"/>
    </row>
    <row r="281" s="89" customFormat="true" ht="12" hidden="false" customHeight="true" outlineLevel="0" collapsed="false">
      <c r="A281" s="93" t="s">
        <v>664</v>
      </c>
      <c r="B281" s="94" t="s">
        <v>11270</v>
      </c>
    </row>
    <row r="282" s="89" customFormat="true" ht="12" hidden="false" customHeight="true" outlineLevel="0" collapsed="false">
      <c r="A282" s="90" t="n">
        <v>1</v>
      </c>
      <c r="B282" s="50" t="s">
        <v>11271</v>
      </c>
    </row>
    <row r="283" s="89" customFormat="true" ht="12" hidden="false" customHeight="true" outlineLevel="0" collapsed="false">
      <c r="A283" s="90" t="n">
        <v>2</v>
      </c>
      <c r="B283" s="50" t="s">
        <v>11272</v>
      </c>
    </row>
    <row r="284" s="89" customFormat="true" ht="12" hidden="false" customHeight="true" outlineLevel="0" collapsed="false">
      <c r="A284" s="90" t="n">
        <v>3</v>
      </c>
      <c r="B284" s="50" t="s">
        <v>11273</v>
      </c>
    </row>
    <row r="285" s="89" customFormat="true" ht="12" hidden="false" customHeight="true" outlineLevel="0" collapsed="false">
      <c r="A285" s="90" t="n">
        <v>4</v>
      </c>
      <c r="B285" s="50" t="s">
        <v>11274</v>
      </c>
    </row>
    <row r="286" s="89" customFormat="true" ht="12" hidden="false" customHeight="true" outlineLevel="0" collapsed="false">
      <c r="A286" s="96"/>
      <c r="B286" s="88"/>
    </row>
    <row r="287" s="89" customFormat="true" ht="12" hidden="false" customHeight="true" outlineLevel="0" collapsed="false">
      <c r="A287" s="85" t="s">
        <v>1257</v>
      </c>
      <c r="B287" s="85"/>
    </row>
    <row r="288" s="89" customFormat="true" ht="12" hidden="false" customHeight="true" outlineLevel="0" collapsed="false">
      <c r="A288" s="93" t="s">
        <v>191</v>
      </c>
      <c r="B288" s="94" t="s">
        <v>11275</v>
      </c>
    </row>
    <row r="289" s="89" customFormat="true" ht="12" hidden="false" customHeight="true" outlineLevel="0" collapsed="false">
      <c r="A289" s="90" t="n">
        <v>1</v>
      </c>
      <c r="B289" s="50" t="s">
        <v>11276</v>
      </c>
    </row>
    <row r="290" s="89" customFormat="true" ht="12" hidden="false" customHeight="true" outlineLevel="0" collapsed="false">
      <c r="A290" s="90" t="n">
        <v>2</v>
      </c>
      <c r="B290" s="50" t="s">
        <v>11277</v>
      </c>
    </row>
    <row r="291" s="89" customFormat="true" ht="12" hidden="false" customHeight="true" outlineLevel="0" collapsed="false">
      <c r="A291" s="90" t="n">
        <v>3</v>
      </c>
      <c r="B291" s="50" t="s">
        <v>11278</v>
      </c>
    </row>
    <row r="292" s="89" customFormat="true" ht="12" hidden="false" customHeight="true" outlineLevel="0" collapsed="false">
      <c r="A292" s="90" t="n">
        <v>4</v>
      </c>
      <c r="B292" s="50" t="s">
        <v>11279</v>
      </c>
    </row>
    <row r="293" s="89" customFormat="true" ht="12" hidden="false" customHeight="true" outlineLevel="0" collapsed="false">
      <c r="A293" s="96"/>
      <c r="B293" s="88"/>
    </row>
    <row r="294" s="89" customFormat="true" ht="12" hidden="false" customHeight="true" outlineLevel="0" collapsed="false">
      <c r="A294" s="85" t="s">
        <v>1262</v>
      </c>
      <c r="B294" s="85"/>
    </row>
    <row r="295" s="89" customFormat="true" ht="12" hidden="false" customHeight="true" outlineLevel="0" collapsed="false">
      <c r="A295" s="93" t="s">
        <v>413</v>
      </c>
      <c r="B295" s="94" t="s">
        <v>11280</v>
      </c>
    </row>
    <row r="296" s="89" customFormat="true" ht="12" hidden="false" customHeight="true" outlineLevel="0" collapsed="false">
      <c r="A296" s="90" t="n">
        <v>1</v>
      </c>
      <c r="B296" s="50" t="s">
        <v>11281</v>
      </c>
    </row>
    <row r="297" s="89" customFormat="true" ht="12" hidden="false" customHeight="true" outlineLevel="0" collapsed="false">
      <c r="A297" s="90" t="n">
        <v>2</v>
      </c>
      <c r="B297" s="50" t="s">
        <v>11162</v>
      </c>
    </row>
    <row r="298" s="89" customFormat="true" ht="12" hidden="false" customHeight="true" outlineLevel="0" collapsed="false">
      <c r="A298" s="90" t="n">
        <v>3</v>
      </c>
      <c r="B298" s="50" t="s">
        <v>11163</v>
      </c>
    </row>
    <row r="299" s="89" customFormat="true" ht="12" hidden="false" customHeight="true" outlineLevel="0" collapsed="false">
      <c r="A299" s="90" t="n">
        <v>4</v>
      </c>
      <c r="B299" s="50" t="s">
        <v>11164</v>
      </c>
    </row>
    <row r="300" s="89" customFormat="true" ht="12" hidden="false" customHeight="true" outlineLevel="0" collapsed="false">
      <c r="A300" s="100" t="n">
        <v>5</v>
      </c>
      <c r="B300" s="101" t="s">
        <v>11282</v>
      </c>
    </row>
    <row r="301" s="89" customFormat="true" ht="12" hidden="false" customHeight="true" outlineLevel="0" collapsed="false">
      <c r="A301" s="96"/>
      <c r="B301" s="88"/>
    </row>
    <row r="302" s="89" customFormat="true" ht="12" hidden="false" customHeight="true" outlineLevel="0" collapsed="false">
      <c r="A302" s="85" t="s">
        <v>1267</v>
      </c>
      <c r="B302" s="85"/>
    </row>
    <row r="303" s="89" customFormat="true" ht="12" hidden="false" customHeight="true" outlineLevel="0" collapsed="false">
      <c r="A303" s="93" t="s">
        <v>474</v>
      </c>
      <c r="B303" s="94" t="s">
        <v>11283</v>
      </c>
    </row>
    <row r="304" s="89" customFormat="true" ht="12" hidden="false" customHeight="true" outlineLevel="0" collapsed="false">
      <c r="A304" s="90" t="n">
        <v>1</v>
      </c>
      <c r="B304" s="50" t="s">
        <v>11284</v>
      </c>
    </row>
    <row r="305" s="89" customFormat="true" ht="12" hidden="false" customHeight="true" outlineLevel="0" collapsed="false">
      <c r="A305" s="90" t="n">
        <v>2</v>
      </c>
      <c r="B305" s="50" t="s">
        <v>11285</v>
      </c>
    </row>
    <row r="306" s="89" customFormat="true" ht="12" hidden="false" customHeight="true" outlineLevel="0" collapsed="false">
      <c r="A306" s="90" t="n">
        <v>3</v>
      </c>
      <c r="B306" s="50" t="s">
        <v>11286</v>
      </c>
    </row>
    <row r="307" s="89" customFormat="true" ht="12" hidden="false" customHeight="true" outlineLevel="0" collapsed="false">
      <c r="A307" s="96"/>
      <c r="B307" s="88"/>
    </row>
    <row r="308" s="89" customFormat="true" ht="12" hidden="false" customHeight="true" outlineLevel="0" collapsed="false">
      <c r="A308" s="85" t="s">
        <v>1272</v>
      </c>
      <c r="B308" s="85"/>
    </row>
    <row r="309" s="89" customFormat="true" ht="12" hidden="false" customHeight="true" outlineLevel="0" collapsed="false">
      <c r="A309" s="93" t="s">
        <v>462</v>
      </c>
      <c r="B309" s="94" t="s">
        <v>11287</v>
      </c>
    </row>
    <row r="310" s="89" customFormat="true" ht="12" hidden="false" customHeight="true" outlineLevel="0" collapsed="false">
      <c r="A310" s="90" t="n">
        <v>1</v>
      </c>
      <c r="B310" s="50" t="s">
        <v>11187</v>
      </c>
    </row>
    <row r="311" s="89" customFormat="true" ht="12" hidden="false" customHeight="true" outlineLevel="0" collapsed="false">
      <c r="A311" s="90" t="n">
        <v>2</v>
      </c>
      <c r="B311" s="50" t="s">
        <v>11288</v>
      </c>
    </row>
    <row r="312" s="89" customFormat="true" ht="12" hidden="false" customHeight="true" outlineLevel="0" collapsed="false">
      <c r="A312" s="90" t="n">
        <v>3</v>
      </c>
      <c r="B312" s="50" t="s">
        <v>11289</v>
      </c>
    </row>
    <row r="313" s="89" customFormat="true" ht="12" hidden="false" customHeight="true" outlineLevel="0" collapsed="false">
      <c r="A313" s="90" t="n">
        <v>4</v>
      </c>
      <c r="B313" s="50" t="s">
        <v>11254</v>
      </c>
    </row>
    <row r="314" s="89" customFormat="true" ht="12" hidden="false" customHeight="true" outlineLevel="0" collapsed="false">
      <c r="A314" s="96"/>
      <c r="B314" s="88"/>
    </row>
    <row r="315" s="89" customFormat="true" ht="12" hidden="false" customHeight="true" outlineLevel="0" collapsed="false">
      <c r="A315" s="85" t="s">
        <v>1277</v>
      </c>
      <c r="B315" s="85"/>
    </row>
    <row r="316" s="89" customFormat="true" ht="12" hidden="false" customHeight="true" outlineLevel="0" collapsed="false">
      <c r="A316" s="93" t="s">
        <v>465</v>
      </c>
      <c r="B316" s="94" t="s">
        <v>11290</v>
      </c>
    </row>
    <row r="317" s="89" customFormat="true" ht="12" hidden="false" customHeight="true" outlineLevel="0" collapsed="false">
      <c r="A317" s="90" t="n">
        <v>1</v>
      </c>
      <c r="B317" s="50" t="s">
        <v>11284</v>
      </c>
    </row>
    <row r="318" s="89" customFormat="true" ht="12" hidden="false" customHeight="true" outlineLevel="0" collapsed="false">
      <c r="A318" s="90" t="n">
        <v>2</v>
      </c>
      <c r="B318" s="50" t="s">
        <v>11291</v>
      </c>
    </row>
    <row r="319" s="89" customFormat="true" ht="12" hidden="false" customHeight="true" outlineLevel="0" collapsed="false">
      <c r="A319" s="90" t="n">
        <v>3</v>
      </c>
      <c r="B319" s="50" t="s">
        <v>11292</v>
      </c>
    </row>
    <row r="320" s="89" customFormat="true" ht="12" hidden="false" customHeight="true" outlineLevel="0" collapsed="false">
      <c r="A320" s="90" t="n">
        <v>4</v>
      </c>
      <c r="B320" s="50" t="s">
        <v>11293</v>
      </c>
    </row>
    <row r="321" s="89" customFormat="true" ht="12" hidden="false" customHeight="true" outlineLevel="0" collapsed="false">
      <c r="A321" s="90" t="n">
        <v>5</v>
      </c>
      <c r="B321" s="50" t="s">
        <v>11254</v>
      </c>
    </row>
    <row r="322" s="89" customFormat="true" ht="12" hidden="false" customHeight="true" outlineLevel="0" collapsed="false">
      <c r="A322" s="96"/>
      <c r="B322" s="88"/>
    </row>
    <row r="323" s="89" customFormat="true" ht="12" hidden="false" customHeight="true" outlineLevel="0" collapsed="false">
      <c r="A323" s="85" t="s">
        <v>11294</v>
      </c>
      <c r="B323" s="85"/>
    </row>
    <row r="324" s="89" customFormat="true" ht="12" hidden="false" customHeight="true" outlineLevel="0" collapsed="false">
      <c r="A324" s="93" t="s">
        <v>1006</v>
      </c>
      <c r="B324" s="94" t="s">
        <v>11295</v>
      </c>
    </row>
    <row r="325" s="89" customFormat="true" ht="12" hidden="false" customHeight="true" outlineLevel="0" collapsed="false">
      <c r="A325" s="90" t="n">
        <v>1</v>
      </c>
      <c r="B325" s="50" t="s">
        <v>11284</v>
      </c>
    </row>
    <row r="326" s="89" customFormat="true" ht="12" hidden="false" customHeight="true" outlineLevel="0" collapsed="false">
      <c r="A326" s="90" t="n">
        <v>2</v>
      </c>
      <c r="B326" s="50" t="s">
        <v>11296</v>
      </c>
    </row>
    <row r="327" s="89" customFormat="true" ht="12" hidden="false" customHeight="true" outlineLevel="0" collapsed="false">
      <c r="A327" s="90" t="n">
        <v>3</v>
      </c>
      <c r="B327" s="50" t="s">
        <v>11297</v>
      </c>
    </row>
    <row r="328" s="89" customFormat="true" ht="12" hidden="false" customHeight="true" outlineLevel="0" collapsed="false">
      <c r="A328" s="96"/>
      <c r="B328" s="88"/>
    </row>
    <row r="329" s="89" customFormat="true" ht="12" hidden="false" customHeight="true" outlineLevel="0" collapsed="false">
      <c r="A329" s="85" t="s">
        <v>1287</v>
      </c>
      <c r="B329" s="85"/>
    </row>
    <row r="330" s="89" customFormat="true" ht="12" hidden="false" customHeight="true" outlineLevel="0" collapsed="false">
      <c r="A330" s="93" t="s">
        <v>1027</v>
      </c>
      <c r="B330" s="94" t="s">
        <v>11298</v>
      </c>
    </row>
    <row r="331" s="89" customFormat="true" ht="12" hidden="false" customHeight="true" outlineLevel="0" collapsed="false">
      <c r="A331" s="90" t="n">
        <v>1</v>
      </c>
      <c r="B331" s="50" t="s">
        <v>11299</v>
      </c>
    </row>
    <row r="332" s="89" customFormat="true" ht="12" hidden="false" customHeight="true" outlineLevel="0" collapsed="false">
      <c r="A332" s="90" t="n">
        <v>2</v>
      </c>
      <c r="B332" s="50" t="s">
        <v>11300</v>
      </c>
    </row>
    <row r="333" s="89" customFormat="true" ht="12" hidden="false" customHeight="true" outlineLevel="0" collapsed="false">
      <c r="A333" s="90" t="n">
        <v>3</v>
      </c>
      <c r="B333" s="50" t="s">
        <v>11254</v>
      </c>
    </row>
    <row r="334" s="89" customFormat="true" ht="12" hidden="false" customHeight="true" outlineLevel="0" collapsed="false">
      <c r="A334" s="100" t="n">
        <v>4</v>
      </c>
      <c r="B334" s="101" t="s">
        <v>11301</v>
      </c>
    </row>
    <row r="335" s="89" customFormat="true" ht="12" hidden="false" customHeight="true" outlineLevel="0" collapsed="false">
      <c r="A335" s="100" t="n">
        <v>5</v>
      </c>
      <c r="B335" s="101" t="s">
        <v>11302</v>
      </c>
    </row>
    <row r="337" s="89" customFormat="true" ht="12" hidden="false" customHeight="true" outlineLevel="0" collapsed="false">
      <c r="A337" s="85" t="s">
        <v>1292</v>
      </c>
      <c r="B337" s="85"/>
    </row>
    <row r="338" s="89" customFormat="true" ht="12" hidden="false" customHeight="true" outlineLevel="0" collapsed="false">
      <c r="A338" s="93" t="s">
        <v>1018</v>
      </c>
      <c r="B338" s="94" t="s">
        <v>1019</v>
      </c>
    </row>
    <row r="339" s="89" customFormat="true" ht="12" hidden="false" customHeight="true" outlineLevel="0" collapsed="false">
      <c r="A339" s="90" t="n">
        <v>1</v>
      </c>
      <c r="B339" s="50" t="s">
        <v>11284</v>
      </c>
    </row>
    <row r="340" s="89" customFormat="true" ht="12" hidden="false" customHeight="true" outlineLevel="0" collapsed="false">
      <c r="A340" s="90" t="n">
        <v>2</v>
      </c>
      <c r="B340" s="50" t="s">
        <v>11303</v>
      </c>
    </row>
    <row r="341" s="89" customFormat="true" ht="12" hidden="false" customHeight="true" outlineLevel="0" collapsed="false">
      <c r="A341" s="90" t="n">
        <v>3</v>
      </c>
      <c r="B341" s="50" t="s">
        <v>11304</v>
      </c>
    </row>
    <row r="342" s="89" customFormat="true" ht="12" hidden="false" customHeight="true" outlineLevel="0" collapsed="false">
      <c r="A342" s="90" t="n">
        <v>4</v>
      </c>
      <c r="B342" s="50" t="s">
        <v>11305</v>
      </c>
    </row>
    <row r="343" customFormat="false" ht="12" hidden="false" customHeight="true" outlineLevel="0" collapsed="false"/>
    <row r="344" customFormat="false" ht="12" hidden="false" customHeight="true" outlineLevel="0" collapsed="false">
      <c r="A344" s="85" t="s">
        <v>11306</v>
      </c>
      <c r="B344" s="85"/>
    </row>
    <row r="345" s="89" customFormat="true" ht="12" hidden="false" customHeight="true" outlineLevel="0" collapsed="false">
      <c r="A345" s="86" t="s">
        <v>1114</v>
      </c>
      <c r="B345" s="87" t="s">
        <v>11307</v>
      </c>
    </row>
    <row r="346" s="89" customFormat="true" ht="47.25" hidden="false" customHeight="true" outlineLevel="0" collapsed="false">
      <c r="A346" s="102" t="s">
        <v>11163</v>
      </c>
      <c r="B346" s="50" t="s">
        <v>11308</v>
      </c>
    </row>
    <row r="347" s="89" customFormat="true" ht="67.5" hidden="false" customHeight="false" outlineLevel="0" collapsed="false">
      <c r="A347" s="102" t="s">
        <v>11309</v>
      </c>
      <c r="B347" s="50" t="s">
        <v>11310</v>
      </c>
    </row>
    <row r="348" s="89" customFormat="true" ht="67.5" hidden="false" customHeight="false" outlineLevel="0" collapsed="false">
      <c r="A348" s="102" t="s">
        <v>11311</v>
      </c>
      <c r="B348" s="50" t="s">
        <v>11312</v>
      </c>
    </row>
    <row r="349" customFormat="false" ht="12.75" hidden="false" customHeight="true" outlineLevel="0" collapsed="false"/>
    <row r="350" customFormat="false" ht="12" hidden="false" customHeight="true" outlineLevel="0" collapsed="false">
      <c r="A350" s="85" t="s">
        <v>1185</v>
      </c>
      <c r="B350" s="85"/>
    </row>
    <row r="351" s="89" customFormat="true" ht="12" hidden="false" customHeight="true" outlineLevel="0" collapsed="false">
      <c r="A351" s="86" t="s">
        <v>11313</v>
      </c>
      <c r="B351" s="87" t="s">
        <v>11314</v>
      </c>
    </row>
    <row r="352" s="89" customFormat="true" ht="67.5" hidden="false" customHeight="false" outlineLevel="0" collapsed="false">
      <c r="A352" s="102" t="s">
        <v>11315</v>
      </c>
      <c r="B352" s="50" t="s">
        <v>11316</v>
      </c>
    </row>
    <row r="353" s="89" customFormat="true" ht="45" hidden="false" customHeight="false" outlineLevel="0" collapsed="false">
      <c r="A353" s="102" t="s">
        <v>11317</v>
      </c>
      <c r="B353" s="50" t="s">
        <v>11318</v>
      </c>
      <c r="C353" s="88"/>
      <c r="D353" s="88"/>
    </row>
    <row r="354" s="89" customFormat="true" ht="56.25" hidden="false" customHeight="false" outlineLevel="0" collapsed="false">
      <c r="A354" s="102" t="s">
        <v>11319</v>
      </c>
      <c r="B354" s="50" t="s">
        <v>11320</v>
      </c>
      <c r="C354" s="88"/>
      <c r="D354" s="88"/>
    </row>
    <row r="355" s="89" customFormat="true" ht="56.25" hidden="false" customHeight="false" outlineLevel="0" collapsed="false">
      <c r="A355" s="102" t="s">
        <v>11321</v>
      </c>
      <c r="B355" s="50" t="s">
        <v>11322</v>
      </c>
      <c r="C355" s="88"/>
      <c r="D355" s="88"/>
    </row>
    <row r="356" s="89" customFormat="true" ht="22.5" hidden="false" customHeight="false" outlineLevel="0" collapsed="false">
      <c r="A356" s="102" t="s">
        <v>11323</v>
      </c>
      <c r="B356" s="50" t="s">
        <v>11324</v>
      </c>
      <c r="C356" s="88"/>
      <c r="D356" s="88"/>
    </row>
    <row r="357" customFormat="false" ht="12.75" hidden="false" customHeight="true" outlineLevel="0" collapsed="false"/>
    <row r="358" s="89" customFormat="true" ht="12" hidden="false" customHeight="true" outlineLevel="0" collapsed="false">
      <c r="A358" s="103" t="s">
        <v>11325</v>
      </c>
      <c r="B358" s="103"/>
      <c r="C358" s="88"/>
      <c r="D358" s="88"/>
    </row>
    <row r="359" s="89" customFormat="true" ht="12" hidden="false" customHeight="true" outlineLevel="0" collapsed="false">
      <c r="A359" s="93" t="s">
        <v>11326</v>
      </c>
      <c r="B359" s="94" t="s">
        <v>11327</v>
      </c>
      <c r="C359" s="94" t="s">
        <v>11328</v>
      </c>
      <c r="D359" s="94" t="s">
        <v>11329</v>
      </c>
    </row>
    <row r="360" s="89" customFormat="true" ht="12" hidden="false" customHeight="true" outlineLevel="0" collapsed="false">
      <c r="A360" s="90" t="n">
        <v>1</v>
      </c>
      <c r="B360" s="50" t="s">
        <v>11330</v>
      </c>
      <c r="C360" s="104" t="n">
        <v>0</v>
      </c>
      <c r="D360" s="104" t="s">
        <v>11331</v>
      </c>
    </row>
    <row r="361" s="89" customFormat="true" ht="12" hidden="false" customHeight="true" outlineLevel="0" collapsed="false">
      <c r="A361" s="90" t="n">
        <v>2</v>
      </c>
      <c r="B361" s="50" t="s">
        <v>11332</v>
      </c>
      <c r="C361" s="104" t="n">
        <v>0</v>
      </c>
      <c r="D361" s="104" t="s">
        <v>11331</v>
      </c>
    </row>
    <row r="362" s="89" customFormat="true" ht="12" hidden="false" customHeight="true" outlineLevel="0" collapsed="false">
      <c r="A362" s="90" t="n">
        <v>3</v>
      </c>
      <c r="B362" s="50" t="s">
        <v>11333</v>
      </c>
      <c r="C362" s="104" t="n">
        <v>0.1</v>
      </c>
      <c r="D362" s="104" t="s">
        <v>11334</v>
      </c>
    </row>
    <row r="363" s="89" customFormat="true" ht="12" hidden="false" customHeight="true" outlineLevel="0" collapsed="false">
      <c r="A363" s="90" t="n">
        <v>4</v>
      </c>
      <c r="B363" s="50" t="s">
        <v>11335</v>
      </c>
      <c r="C363" s="104" t="n">
        <v>5</v>
      </c>
      <c r="D363" s="104" t="s">
        <v>11334</v>
      </c>
    </row>
    <row r="364" s="89" customFormat="true" ht="12" hidden="false" customHeight="true" outlineLevel="0" collapsed="false">
      <c r="A364" s="90" t="n">
        <v>5</v>
      </c>
      <c r="B364" s="50" t="s">
        <v>11336</v>
      </c>
      <c r="C364" s="104" t="n">
        <v>10</v>
      </c>
      <c r="D364" s="104" t="s">
        <v>11334</v>
      </c>
    </row>
    <row r="365" s="89" customFormat="true" ht="12" hidden="false" customHeight="true" outlineLevel="0" collapsed="false">
      <c r="A365" s="90" t="n">
        <v>6</v>
      </c>
      <c r="B365" s="50" t="s">
        <v>11337</v>
      </c>
      <c r="C365" s="104" t="n">
        <v>1</v>
      </c>
      <c r="D365" s="104" t="s">
        <v>11334</v>
      </c>
    </row>
    <row r="366" s="89" customFormat="true" ht="12" hidden="false" customHeight="true" outlineLevel="0" collapsed="false">
      <c r="A366" s="90" t="n">
        <v>7</v>
      </c>
      <c r="B366" s="50" t="s">
        <v>11338</v>
      </c>
      <c r="C366" s="104" t="n">
        <v>0.01</v>
      </c>
      <c r="D366" s="104" t="s">
        <v>11334</v>
      </c>
    </row>
    <row r="367" s="89" customFormat="true" ht="12" hidden="false" customHeight="true" outlineLevel="0" collapsed="false">
      <c r="A367" s="90" t="n">
        <v>8</v>
      </c>
      <c r="B367" s="50" t="s">
        <v>11339</v>
      </c>
      <c r="C367" s="104" t="n">
        <v>1</v>
      </c>
      <c r="D367" s="104" t="s">
        <v>11334</v>
      </c>
    </row>
    <row r="368" s="89" customFormat="true" ht="12" hidden="false" customHeight="true" outlineLevel="0" collapsed="false">
      <c r="A368" s="90" t="n">
        <v>9</v>
      </c>
      <c r="B368" s="50" t="s">
        <v>11340</v>
      </c>
      <c r="C368" s="104" t="n">
        <v>10</v>
      </c>
      <c r="D368" s="104" t="s">
        <v>11334</v>
      </c>
    </row>
    <row r="369" s="89" customFormat="true" ht="12" hidden="false" customHeight="true" outlineLevel="0" collapsed="false">
      <c r="A369" s="90" t="n">
        <v>10</v>
      </c>
      <c r="B369" s="50" t="s">
        <v>11341</v>
      </c>
      <c r="C369" s="104" t="n">
        <v>5</v>
      </c>
      <c r="D369" s="104" t="s">
        <v>11334</v>
      </c>
    </row>
    <row r="370" s="89" customFormat="true" ht="12" hidden="false" customHeight="true" outlineLevel="0" collapsed="false">
      <c r="A370" s="90" t="n">
        <v>11</v>
      </c>
      <c r="B370" s="50" t="s">
        <v>11342</v>
      </c>
      <c r="C370" s="104" t="n">
        <v>50</v>
      </c>
      <c r="D370" s="104" t="s">
        <v>11334</v>
      </c>
    </row>
    <row r="371" s="89" customFormat="true" ht="12" hidden="false" customHeight="true" outlineLevel="0" collapsed="false">
      <c r="A371" s="90" t="n">
        <v>12</v>
      </c>
      <c r="B371" s="50" t="s">
        <v>11343</v>
      </c>
      <c r="C371" s="104" t="n">
        <v>10</v>
      </c>
      <c r="D371" s="104" t="s">
        <v>903</v>
      </c>
    </row>
    <row r="372" s="89" customFormat="true" ht="12" hidden="false" customHeight="true" outlineLevel="0" collapsed="false">
      <c r="A372" s="90" t="n">
        <v>13</v>
      </c>
      <c r="B372" s="50" t="s">
        <v>11344</v>
      </c>
      <c r="C372" s="104" t="n">
        <v>50</v>
      </c>
      <c r="D372" s="104" t="s">
        <v>11334</v>
      </c>
    </row>
    <row r="373" s="89" customFormat="true" ht="12" hidden="false" customHeight="true" outlineLevel="0" collapsed="false">
      <c r="A373" s="90" t="n">
        <v>14</v>
      </c>
      <c r="B373" s="50" t="s">
        <v>11345</v>
      </c>
      <c r="C373" s="104" t="n">
        <v>3</v>
      </c>
      <c r="D373" s="104" t="s">
        <v>11334</v>
      </c>
    </row>
    <row r="374" s="89" customFormat="true" ht="12" hidden="false" customHeight="true" outlineLevel="0" collapsed="false">
      <c r="A374" s="90" t="n">
        <v>15</v>
      </c>
      <c r="B374" s="50" t="s">
        <v>11346</v>
      </c>
      <c r="C374" s="104" t="n">
        <v>0.1</v>
      </c>
      <c r="D374" s="104" t="s">
        <v>11334</v>
      </c>
    </row>
    <row r="375" s="89" customFormat="true" ht="12" hidden="false" customHeight="true" outlineLevel="0" collapsed="false">
      <c r="A375" s="90" t="n">
        <v>16</v>
      </c>
      <c r="B375" s="50" t="s">
        <v>11347</v>
      </c>
      <c r="C375" s="104" t="n">
        <v>1.5</v>
      </c>
      <c r="D375" s="104" t="s">
        <v>903</v>
      </c>
    </row>
    <row r="376" s="89" customFormat="true" ht="12" hidden="false" customHeight="true" outlineLevel="0" collapsed="false">
      <c r="A376" s="90" t="n">
        <v>17</v>
      </c>
      <c r="B376" s="50" t="s">
        <v>11217</v>
      </c>
      <c r="C376" s="104" t="n">
        <v>10</v>
      </c>
      <c r="D376" s="104" t="s">
        <v>11334</v>
      </c>
    </row>
    <row r="377" s="89" customFormat="true" ht="12" hidden="false" customHeight="true" outlineLevel="0" collapsed="false">
      <c r="A377" s="90" t="n">
        <v>18</v>
      </c>
      <c r="B377" s="50" t="s">
        <v>11348</v>
      </c>
      <c r="C377" s="104" t="n">
        <v>1</v>
      </c>
      <c r="D377" s="104" t="s">
        <v>11334</v>
      </c>
    </row>
    <row r="378" s="89" customFormat="true" ht="12" hidden="false" customHeight="true" outlineLevel="0" collapsed="false">
      <c r="A378" s="90" t="n">
        <v>19</v>
      </c>
      <c r="B378" s="50" t="s">
        <v>11349</v>
      </c>
      <c r="C378" s="104" t="n">
        <v>20</v>
      </c>
      <c r="D378" s="104" t="s">
        <v>11334</v>
      </c>
    </row>
    <row r="379" s="89" customFormat="true" ht="12" hidden="false" customHeight="true" outlineLevel="0" collapsed="false">
      <c r="A379" s="90" t="n">
        <v>20</v>
      </c>
      <c r="B379" s="50" t="s">
        <v>11350</v>
      </c>
      <c r="C379" s="104" t="n">
        <v>50</v>
      </c>
      <c r="D379" s="104" t="s">
        <v>903</v>
      </c>
    </row>
    <row r="380" s="89" customFormat="true" ht="12" hidden="false" customHeight="true" outlineLevel="0" collapsed="false">
      <c r="A380" s="90" t="n">
        <v>21</v>
      </c>
      <c r="B380" s="50" t="s">
        <v>11351</v>
      </c>
      <c r="C380" s="104" t="n">
        <v>0.5</v>
      </c>
      <c r="D380" s="104" t="s">
        <v>903</v>
      </c>
    </row>
    <row r="381" s="89" customFormat="true" ht="12" hidden="false" customHeight="true" outlineLevel="0" collapsed="false">
      <c r="A381" s="90" t="n">
        <v>22</v>
      </c>
      <c r="B381" s="50" t="s">
        <v>11352</v>
      </c>
      <c r="C381" s="104" t="n">
        <v>0.1</v>
      </c>
      <c r="D381" s="104" t="s">
        <v>11334</v>
      </c>
    </row>
    <row r="382" s="89" customFormat="true" ht="12" hidden="false" customHeight="true" outlineLevel="0" collapsed="false">
      <c r="A382" s="90" t="n">
        <v>23</v>
      </c>
      <c r="B382" s="50" t="s">
        <v>11353</v>
      </c>
      <c r="C382" s="104" t="n">
        <v>0.5</v>
      </c>
      <c r="D382" s="104" t="s">
        <v>11334</v>
      </c>
    </row>
    <row r="383" s="89" customFormat="true" ht="12" hidden="false" customHeight="true" outlineLevel="0" collapsed="false">
      <c r="A383" s="90" t="n">
        <v>24</v>
      </c>
      <c r="B383" s="50" t="s">
        <v>11354</v>
      </c>
      <c r="C383" s="104" t="n">
        <v>0.1</v>
      </c>
      <c r="D383" s="104" t="s">
        <v>11334</v>
      </c>
    </row>
    <row r="384" s="89" customFormat="true" ht="12" hidden="false" customHeight="true" outlineLevel="0" collapsed="false">
      <c r="A384" s="90" t="n">
        <v>25</v>
      </c>
      <c r="B384" s="50" t="s">
        <v>11355</v>
      </c>
      <c r="C384" s="104" t="n">
        <v>10</v>
      </c>
      <c r="D384" s="104" t="s">
        <v>11334</v>
      </c>
    </row>
    <row r="385" s="89" customFormat="true" ht="12" hidden="false" customHeight="true" outlineLevel="0" collapsed="false">
      <c r="A385" s="90" t="n">
        <v>26</v>
      </c>
      <c r="B385" s="50" t="s">
        <v>11356</v>
      </c>
      <c r="C385" s="104" t="n">
        <v>10</v>
      </c>
      <c r="D385" s="104" t="s">
        <v>11334</v>
      </c>
    </row>
    <row r="386" s="89" customFormat="true" ht="12" hidden="false" customHeight="true" outlineLevel="0" collapsed="false">
      <c r="A386" s="90" t="n">
        <v>27</v>
      </c>
      <c r="B386" s="50" t="s">
        <v>11357</v>
      </c>
      <c r="C386" s="104" t="n">
        <v>30</v>
      </c>
      <c r="D386" s="104" t="s">
        <v>11334</v>
      </c>
    </row>
    <row r="387" s="89" customFormat="true" ht="12" hidden="false" customHeight="true" outlineLevel="0" collapsed="false">
      <c r="A387" s="90" t="n">
        <v>28</v>
      </c>
      <c r="B387" s="50" t="s">
        <v>11358</v>
      </c>
      <c r="C387" s="104" t="n">
        <v>0.5</v>
      </c>
      <c r="D387" s="104" t="s">
        <v>11334</v>
      </c>
    </row>
    <row r="388" s="89" customFormat="true" ht="12" hidden="false" customHeight="true" outlineLevel="0" collapsed="false">
      <c r="A388" s="90" t="n">
        <v>29</v>
      </c>
      <c r="B388" s="50" t="s">
        <v>11359</v>
      </c>
      <c r="C388" s="104" t="n">
        <v>200</v>
      </c>
      <c r="D388" s="104" t="s">
        <v>11334</v>
      </c>
    </row>
    <row r="389" s="89" customFormat="true" ht="12" hidden="false" customHeight="true" outlineLevel="0" collapsed="false">
      <c r="A389" s="90" t="n">
        <v>30</v>
      </c>
      <c r="B389" s="50" t="s">
        <v>11360</v>
      </c>
      <c r="C389" s="104" t="n">
        <v>50</v>
      </c>
      <c r="D389" s="104" t="s">
        <v>11334</v>
      </c>
    </row>
    <row r="390" s="89" customFormat="true" ht="12" hidden="false" customHeight="true" outlineLevel="0" collapsed="false">
      <c r="A390" s="90" t="n">
        <v>31</v>
      </c>
      <c r="B390" s="50" t="s">
        <v>11361</v>
      </c>
      <c r="C390" s="104" t="n">
        <v>100</v>
      </c>
      <c r="D390" s="104" t="s">
        <v>11362</v>
      </c>
    </row>
    <row r="391" s="89" customFormat="true" ht="12" hidden="false" customHeight="true" outlineLevel="0" collapsed="false">
      <c r="A391" s="90" t="n">
        <v>32</v>
      </c>
      <c r="B391" s="50" t="s">
        <v>11363</v>
      </c>
      <c r="C391" s="104" t="n">
        <v>0.1</v>
      </c>
      <c r="D391" s="104" t="s">
        <v>11364</v>
      </c>
    </row>
    <row r="392" s="89" customFormat="true" ht="12" hidden="false" customHeight="true" outlineLevel="0" collapsed="false">
      <c r="A392" s="96"/>
      <c r="B392" s="88"/>
      <c r="C392" s="88"/>
      <c r="D392" s="88"/>
    </row>
    <row r="393" customFormat="false" ht="12.75" hidden="false" customHeight="true" outlineLevel="0" collapsed="false"/>
    <row r="394" s="89" customFormat="true" ht="12.75" hidden="false" customHeight="true" outlineLevel="0" collapsed="false">
      <c r="A394" s="105" t="s">
        <v>11365</v>
      </c>
      <c r="B394" s="105" t="s">
        <v>11366</v>
      </c>
      <c r="C394" s="105" t="s">
        <v>11367</v>
      </c>
      <c r="D394" s="105" t="s">
        <v>11368</v>
      </c>
      <c r="E394" s="105" t="s">
        <v>11369</v>
      </c>
      <c r="F394" s="105" t="s">
        <v>11370</v>
      </c>
      <c r="G394" s="105" t="s">
        <v>11258</v>
      </c>
      <c r="H394" s="105" t="s">
        <v>11371</v>
      </c>
    </row>
    <row r="395" s="89" customFormat="true" ht="12.75" hidden="false" customHeight="true" outlineLevel="0" collapsed="false">
      <c r="A395" s="106" t="n">
        <v>1</v>
      </c>
      <c r="B395" s="107" t="s">
        <v>11372</v>
      </c>
      <c r="C395" s="107" t="s">
        <v>11373</v>
      </c>
      <c r="D395" s="107" t="s">
        <v>11374</v>
      </c>
      <c r="E395" s="107" t="s">
        <v>11375</v>
      </c>
      <c r="F395" s="107"/>
      <c r="G395" s="108" t="n">
        <v>2</v>
      </c>
      <c r="H395" s="108" t="n">
        <v>0</v>
      </c>
    </row>
    <row r="396" s="89" customFormat="true" ht="12.75" hidden="false" customHeight="true" outlineLevel="0" collapsed="false">
      <c r="A396" s="106" t="n">
        <v>2</v>
      </c>
      <c r="B396" s="107" t="s">
        <v>11376</v>
      </c>
      <c r="C396" s="107" t="s">
        <v>11377</v>
      </c>
      <c r="D396" s="107" t="s">
        <v>11378</v>
      </c>
      <c r="E396" s="107" t="s">
        <v>11379</v>
      </c>
      <c r="F396" s="107"/>
      <c r="G396" s="108" t="n">
        <v>2</v>
      </c>
      <c r="H396" s="108" t="n">
        <v>0</v>
      </c>
    </row>
    <row r="397" s="89" customFormat="true" ht="12.75" hidden="false" customHeight="true" outlineLevel="0" collapsed="false">
      <c r="A397" s="106" t="n">
        <v>3</v>
      </c>
      <c r="B397" s="107" t="s">
        <v>11380</v>
      </c>
      <c r="C397" s="107" t="s">
        <v>11381</v>
      </c>
      <c r="D397" s="107" t="s">
        <v>11382</v>
      </c>
      <c r="E397" s="107" t="s">
        <v>11383</v>
      </c>
      <c r="F397" s="107"/>
      <c r="G397" s="108" t="n">
        <v>2</v>
      </c>
      <c r="H397" s="108" t="n">
        <v>0</v>
      </c>
    </row>
    <row r="398" s="89" customFormat="true" ht="12.75" hidden="false" customHeight="true" outlineLevel="0" collapsed="false">
      <c r="A398" s="106" t="n">
        <v>4</v>
      </c>
      <c r="B398" s="107" t="s">
        <v>11384</v>
      </c>
      <c r="C398" s="107" t="s">
        <v>11385</v>
      </c>
      <c r="D398" s="107" t="s">
        <v>11386</v>
      </c>
      <c r="E398" s="107" t="s">
        <v>11387</v>
      </c>
      <c r="F398" s="107"/>
      <c r="G398" s="108" t="n">
        <v>2</v>
      </c>
      <c r="H398" s="108" t="n">
        <v>0</v>
      </c>
    </row>
    <row r="399" s="89" customFormat="true" ht="12.75" hidden="false" customHeight="true" outlineLevel="0" collapsed="false">
      <c r="A399" s="106" t="n">
        <v>21</v>
      </c>
      <c r="B399" s="107" t="s">
        <v>11388</v>
      </c>
      <c r="C399" s="107" t="s">
        <v>11389</v>
      </c>
      <c r="D399" s="107" t="s">
        <v>11390</v>
      </c>
      <c r="E399" s="107" t="s">
        <v>11391</v>
      </c>
      <c r="F399" s="107"/>
      <c r="G399" s="108" t="n">
        <v>2</v>
      </c>
      <c r="H399" s="108" t="n">
        <v>0</v>
      </c>
    </row>
    <row r="400" s="89" customFormat="true" ht="12.75" hidden="false" customHeight="true" outlineLevel="0" collapsed="false">
      <c r="A400" s="106" t="n">
        <v>5</v>
      </c>
      <c r="B400" s="107" t="s">
        <v>11392</v>
      </c>
      <c r="C400" s="107" t="s">
        <v>11393</v>
      </c>
      <c r="D400" s="107" t="s">
        <v>11394</v>
      </c>
      <c r="E400" s="107" t="s">
        <v>11395</v>
      </c>
      <c r="F400" s="107"/>
      <c r="G400" s="108" t="n">
        <v>2</v>
      </c>
      <c r="H400" s="108" t="n">
        <v>0</v>
      </c>
    </row>
    <row r="401" s="89" customFormat="true" ht="12.75" hidden="false" customHeight="true" outlineLevel="0" collapsed="false">
      <c r="A401" s="106" t="n">
        <v>6</v>
      </c>
      <c r="B401" s="107" t="s">
        <v>11396</v>
      </c>
      <c r="C401" s="107" t="s">
        <v>554</v>
      </c>
      <c r="D401" s="107" t="s">
        <v>11397</v>
      </c>
      <c r="E401" s="107" t="s">
        <v>11398</v>
      </c>
      <c r="F401" s="107"/>
      <c r="G401" s="108" t="n">
        <v>2</v>
      </c>
      <c r="H401" s="108" t="n">
        <v>1</v>
      </c>
    </row>
    <row r="402" s="89" customFormat="true" ht="12.75" hidden="false" customHeight="true" outlineLevel="0" collapsed="false">
      <c r="A402" s="106" t="n">
        <v>7</v>
      </c>
      <c r="B402" s="107" t="s">
        <v>11399</v>
      </c>
      <c r="C402" s="107" t="s">
        <v>11400</v>
      </c>
      <c r="D402" s="107" t="s">
        <v>11401</v>
      </c>
      <c r="E402" s="107" t="s">
        <v>11402</v>
      </c>
      <c r="F402" s="107"/>
      <c r="G402" s="108" t="n">
        <v>2</v>
      </c>
      <c r="H402" s="108" t="n">
        <v>0</v>
      </c>
    </row>
    <row r="403" s="89" customFormat="true" ht="12.75" hidden="false" customHeight="true" outlineLevel="0" collapsed="false">
      <c r="A403" s="106" t="n">
        <v>8</v>
      </c>
      <c r="B403" s="107" t="s">
        <v>11403</v>
      </c>
      <c r="C403" s="107" t="s">
        <v>11404</v>
      </c>
      <c r="D403" s="107" t="s">
        <v>11405</v>
      </c>
      <c r="E403" s="107" t="s">
        <v>11406</v>
      </c>
      <c r="F403" s="107"/>
      <c r="G403" s="108" t="n">
        <v>2</v>
      </c>
      <c r="H403" s="108" t="n">
        <v>0</v>
      </c>
    </row>
    <row r="404" s="89" customFormat="true" ht="12.75" hidden="false" customHeight="true" outlineLevel="0" collapsed="false">
      <c r="A404" s="106" t="n">
        <v>9</v>
      </c>
      <c r="B404" s="107" t="s">
        <v>11407</v>
      </c>
      <c r="C404" s="107" t="s">
        <v>11408</v>
      </c>
      <c r="D404" s="107" t="s">
        <v>11409</v>
      </c>
      <c r="E404" s="107" t="s">
        <v>11410</v>
      </c>
      <c r="F404" s="107"/>
      <c r="G404" s="108" t="n">
        <v>2</v>
      </c>
      <c r="H404" s="108" t="n">
        <v>1</v>
      </c>
    </row>
    <row r="405" s="89" customFormat="true" ht="12.75" hidden="false" customHeight="true" outlineLevel="0" collapsed="false">
      <c r="A405" s="106" t="n">
        <v>10</v>
      </c>
      <c r="B405" s="107" t="s">
        <v>11411</v>
      </c>
      <c r="C405" s="107" t="s">
        <v>11412</v>
      </c>
      <c r="D405" s="107" t="s">
        <v>11413</v>
      </c>
      <c r="E405" s="107" t="s">
        <v>11414</v>
      </c>
      <c r="F405" s="107"/>
      <c r="G405" s="108" t="n">
        <v>3</v>
      </c>
      <c r="H405" s="108" t="n">
        <v>1</v>
      </c>
    </row>
    <row r="406" s="89" customFormat="true" ht="12.75" hidden="false" customHeight="true" outlineLevel="0" collapsed="false">
      <c r="A406" s="106" t="n">
        <v>13</v>
      </c>
      <c r="B406" s="107" t="s">
        <v>11415</v>
      </c>
      <c r="C406" s="107" t="s">
        <v>11416</v>
      </c>
      <c r="D406" s="107" t="s">
        <v>11417</v>
      </c>
      <c r="E406" s="107" t="s">
        <v>11418</v>
      </c>
      <c r="F406" s="107"/>
      <c r="G406" s="108" t="n">
        <v>3</v>
      </c>
      <c r="H406" s="108" t="n">
        <v>0</v>
      </c>
    </row>
    <row r="407" s="89" customFormat="true" ht="12.75" hidden="false" customHeight="true" outlineLevel="0" collapsed="false">
      <c r="A407" s="106" t="n">
        <v>14</v>
      </c>
      <c r="B407" s="107" t="s">
        <v>11419</v>
      </c>
      <c r="C407" s="107" t="s">
        <v>861</v>
      </c>
      <c r="D407" s="107" t="s">
        <v>11420</v>
      </c>
      <c r="E407" s="107" t="s">
        <v>11421</v>
      </c>
      <c r="F407" s="107"/>
      <c r="G407" s="108" t="n">
        <v>3</v>
      </c>
      <c r="H407" s="108" t="n">
        <v>1</v>
      </c>
    </row>
    <row r="408" s="89" customFormat="true" ht="12.75" hidden="false" customHeight="true" outlineLevel="0" collapsed="false">
      <c r="A408" s="106" t="n">
        <v>15</v>
      </c>
      <c r="B408" s="107" t="s">
        <v>11422</v>
      </c>
      <c r="C408" s="107" t="s">
        <v>11423</v>
      </c>
      <c r="D408" s="107" t="s">
        <v>11424</v>
      </c>
      <c r="E408" s="107" t="s">
        <v>11425</v>
      </c>
      <c r="F408" s="107"/>
      <c r="G408" s="108" t="n">
        <v>3</v>
      </c>
      <c r="H408" s="108" t="n">
        <v>0</v>
      </c>
    </row>
    <row r="409" s="89" customFormat="true" ht="12.75" hidden="false" customHeight="true" outlineLevel="0" collapsed="false">
      <c r="A409" s="106" t="n">
        <v>16</v>
      </c>
      <c r="B409" s="107" t="s">
        <v>11426</v>
      </c>
      <c r="C409" s="107" t="s">
        <v>11427</v>
      </c>
      <c r="D409" s="107" t="s">
        <v>11428</v>
      </c>
      <c r="E409" s="107" t="s">
        <v>11429</v>
      </c>
      <c r="F409" s="107"/>
      <c r="G409" s="108" t="n">
        <v>3</v>
      </c>
      <c r="H409" s="108" t="n">
        <v>0</v>
      </c>
    </row>
    <row r="410" s="89" customFormat="true" ht="12.75" hidden="false" customHeight="true" outlineLevel="0" collapsed="false">
      <c r="A410" s="106" t="n">
        <v>18</v>
      </c>
      <c r="B410" s="107" t="s">
        <v>11430</v>
      </c>
      <c r="C410" s="107" t="s">
        <v>11431</v>
      </c>
      <c r="D410" s="107" t="s">
        <v>11432</v>
      </c>
      <c r="E410" s="107" t="s">
        <v>11433</v>
      </c>
      <c r="F410" s="107"/>
      <c r="G410" s="108" t="n">
        <v>3</v>
      </c>
      <c r="H410" s="108" t="n">
        <v>0</v>
      </c>
    </row>
    <row r="411" s="89" customFormat="true" ht="12.75" hidden="false" customHeight="true" outlineLevel="0" collapsed="false">
      <c r="A411" s="106" t="n">
        <v>19</v>
      </c>
      <c r="B411" s="107" t="s">
        <v>11434</v>
      </c>
      <c r="C411" s="107" t="s">
        <v>11435</v>
      </c>
      <c r="D411" s="107" t="s">
        <v>11436</v>
      </c>
      <c r="E411" s="107" t="s">
        <v>11437</v>
      </c>
      <c r="F411" s="107"/>
      <c r="G411" s="108" t="n">
        <v>2</v>
      </c>
      <c r="H411" s="108" t="n">
        <v>0</v>
      </c>
    </row>
    <row r="412" s="89" customFormat="true" ht="12.75" hidden="false" customHeight="true" outlineLevel="0" collapsed="false">
      <c r="A412" s="106" t="n">
        <v>20</v>
      </c>
      <c r="B412" s="107" t="s">
        <v>11438</v>
      </c>
      <c r="C412" s="107" t="s">
        <v>11439</v>
      </c>
      <c r="D412" s="107" t="s">
        <v>11440</v>
      </c>
      <c r="E412" s="107" t="s">
        <v>11441</v>
      </c>
      <c r="F412" s="107"/>
      <c r="G412" s="108" t="n">
        <v>1</v>
      </c>
      <c r="H412" s="108" t="n">
        <v>0</v>
      </c>
    </row>
  </sheetData>
  <mergeCells count="78">
    <mergeCell ref="A1:A2"/>
    <mergeCell ref="C1:C2"/>
    <mergeCell ref="A3:A15"/>
    <mergeCell ref="A16:A19"/>
    <mergeCell ref="A20:A23"/>
    <mergeCell ref="C20:C23"/>
    <mergeCell ref="A24:A26"/>
    <mergeCell ref="C24:C26"/>
    <mergeCell ref="A27:A29"/>
    <mergeCell ref="C27:C29"/>
    <mergeCell ref="A33:A42"/>
    <mergeCell ref="A43:A46"/>
    <mergeCell ref="C43:C46"/>
    <mergeCell ref="A47:A49"/>
    <mergeCell ref="C47:C49"/>
    <mergeCell ref="A50:A52"/>
    <mergeCell ref="C50:C52"/>
    <mergeCell ref="A53:A56"/>
    <mergeCell ref="A57:A66"/>
    <mergeCell ref="A67:A75"/>
    <mergeCell ref="A76:A79"/>
    <mergeCell ref="C76:C79"/>
    <mergeCell ref="A80:A83"/>
    <mergeCell ref="C80:C83"/>
    <mergeCell ref="A84:A87"/>
    <mergeCell ref="C84:C87"/>
    <mergeCell ref="A88:A91"/>
    <mergeCell ref="C88:C91"/>
    <mergeCell ref="A92:A95"/>
    <mergeCell ref="C92:C95"/>
    <mergeCell ref="A96:A99"/>
    <mergeCell ref="A100:A102"/>
    <mergeCell ref="C100:C102"/>
    <mergeCell ref="A103:A105"/>
    <mergeCell ref="C103:C105"/>
    <mergeCell ref="A106:A108"/>
    <mergeCell ref="C106:C108"/>
    <mergeCell ref="A109:A111"/>
    <mergeCell ref="C109:C111"/>
    <mergeCell ref="A112:A114"/>
    <mergeCell ref="C112:C114"/>
    <mergeCell ref="A115:A117"/>
    <mergeCell ref="C115:C117"/>
    <mergeCell ref="A118:A120"/>
    <mergeCell ref="C118:C120"/>
    <mergeCell ref="A121:A123"/>
    <mergeCell ref="C121:C123"/>
    <mergeCell ref="A124:A126"/>
    <mergeCell ref="C124:C126"/>
    <mergeCell ref="A127:A129"/>
    <mergeCell ref="C127:C129"/>
    <mergeCell ref="A130:A132"/>
    <mergeCell ref="C130:C132"/>
    <mergeCell ref="A133:A135"/>
    <mergeCell ref="C133:C135"/>
    <mergeCell ref="A137:B137"/>
    <mergeCell ref="A146:B146"/>
    <mergeCell ref="A154:B154"/>
    <mergeCell ref="A167:B167"/>
    <mergeCell ref="A179:B179"/>
    <mergeCell ref="A236:B236"/>
    <mergeCell ref="A245:B245"/>
    <mergeCell ref="A250:B250"/>
    <mergeCell ref="A257:B257"/>
    <mergeCell ref="A263:B263"/>
    <mergeCell ref="A271:B271"/>
    <mergeCell ref="A280:B280"/>
    <mergeCell ref="A287:B287"/>
    <mergeCell ref="A294:B294"/>
    <mergeCell ref="A302:B302"/>
    <mergeCell ref="A308:B308"/>
    <mergeCell ref="A315:B315"/>
    <mergeCell ref="A323:B323"/>
    <mergeCell ref="A329:B329"/>
    <mergeCell ref="A337:B337"/>
    <mergeCell ref="A344:B344"/>
    <mergeCell ref="A350:B350"/>
    <mergeCell ref="A358:B358"/>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A4" activeCellId="0" sqref="A4"/>
    </sheetView>
  </sheetViews>
  <sheetFormatPr defaultColWidth="8.6953125" defaultRowHeight="12.75" zeroHeight="false" outlineLevelRow="0" outlineLevelCol="0"/>
  <cols>
    <col collapsed="false" customWidth="true" hidden="false" outlineLevel="0" max="1" min="1" style="118" width="21.71"/>
    <col collapsed="false" customWidth="true" hidden="false" outlineLevel="0" max="3" min="2" style="118" width="21.29"/>
    <col collapsed="false" customWidth="true" hidden="false" outlineLevel="0" max="5" min="5" style="142" width="14.15"/>
    <col collapsed="false" customWidth="true" hidden="false" outlineLevel="0" max="7" min="7" style="0" width="19.57"/>
    <col collapsed="false" customWidth="true" hidden="false" outlineLevel="0" max="8" min="8" style="0" width="29.14"/>
  </cols>
  <sheetData>
    <row r="1" customFormat="false" ht="33.75" hidden="false" customHeight="false" outlineLevel="0" collapsed="false">
      <c r="A1" s="119" t="s">
        <v>11633</v>
      </c>
      <c r="B1" s="119" t="s">
        <v>12702</v>
      </c>
      <c r="C1" s="119" t="s">
        <v>12703</v>
      </c>
      <c r="D1" s="121" t="s">
        <v>11510</v>
      </c>
      <c r="G1" s="190" t="s">
        <v>11636</v>
      </c>
      <c r="H1" s="190" t="e">
        <f aca="false">+IF(SUM(E:E)=0,"OK","Codici stato opera non accettabili")</f>
        <v>#N/A</v>
      </c>
    </row>
    <row r="2" customFormat="false" ht="33.75" hidden="false" customHeight="false" outlineLevel="0" collapsed="false">
      <c r="A2" s="126" t="s">
        <v>11637</v>
      </c>
      <c r="B2" s="126" t="s">
        <v>12704</v>
      </c>
      <c r="C2" s="126" t="s">
        <v>12705</v>
      </c>
      <c r="D2" s="128"/>
      <c r="G2" s="137" t="s">
        <v>11640</v>
      </c>
      <c r="H2" s="137" t="n">
        <f aca="false">+COUNTA(A:A)+COUNTA(B:B)+COUNTA(C:C)-9</f>
        <v>0</v>
      </c>
    </row>
    <row r="3" customFormat="false" ht="38.25" hidden="false" customHeight="false" outlineLevel="0" collapsed="false">
      <c r="A3" s="133" t="s">
        <v>12706</v>
      </c>
      <c r="B3" s="133" t="s">
        <v>12707</v>
      </c>
      <c r="C3" s="133" t="s">
        <v>12708</v>
      </c>
      <c r="D3" s="134"/>
      <c r="E3" s="135" t="s">
        <v>12709</v>
      </c>
    </row>
    <row r="4" customFormat="false" ht="12.75" hidden="false" customHeight="false" outlineLevel="0" collapsed="false">
      <c r="A4" s="139"/>
      <c r="E4" s="156" t="e">
        <f aca="false">+IF(VLOOKUP(A4,Depuratori!B:CA,78,FALSE())&lt;3,0,1)</f>
        <v>#N/A</v>
      </c>
    </row>
  </sheetData>
  <conditionalFormatting sqref="A4">
    <cfRule type="duplicateValues" priority="2" aboveAverage="0" equalAverage="0" bottom="0" percent="0" rank="0" text="" dxfId="13"/>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L9"/>
  <sheetViews>
    <sheetView showFormulas="false" showGridLines="true" showRowColHeaders="true" showZeros="true" rightToLeft="false" tabSelected="false" showOutlineSymbols="true" defaultGridColor="true" view="normal" topLeftCell="BJ1" colorId="64" zoomScale="100" zoomScaleNormal="100" zoomScalePageLayoutView="100" workbookViewId="0">
      <selection pane="topLeft" activeCell="A4" activeCellId="0" sqref="A4"/>
    </sheetView>
  </sheetViews>
  <sheetFormatPr defaultColWidth="10.72265625" defaultRowHeight="12.75" zeroHeight="false" outlineLevelRow="0" outlineLevelCol="0"/>
  <cols>
    <col collapsed="false" customWidth="true" hidden="false" outlineLevel="0" max="2" min="1" style="0" width="9"/>
    <col collapsed="false" customWidth="true" hidden="false" outlineLevel="0" max="3" min="3" style="0" width="45.3"/>
    <col collapsed="false" customWidth="true" hidden="false" outlineLevel="0" max="5" min="4" style="0" width="12.57"/>
    <col collapsed="false" customWidth="true" hidden="false" outlineLevel="0" max="7" min="6" style="0" width="9"/>
    <col collapsed="false" customWidth="true" hidden="false" outlineLevel="0" max="8" min="8" style="0" width="33"/>
    <col collapsed="false" customWidth="true" hidden="false" outlineLevel="0" max="11" min="9" style="0" width="9"/>
    <col collapsed="false" customWidth="true" hidden="false" outlineLevel="0" max="12" min="12" style="0" width="13.29"/>
    <col collapsed="false" customWidth="true" hidden="false" outlineLevel="0" max="18" min="13" style="0" width="9"/>
    <col collapsed="false" customWidth="true" hidden="false" outlineLevel="0" max="19" min="19" style="0" width="15.15"/>
    <col collapsed="false" customWidth="true" hidden="false" outlineLevel="0" max="20" min="20" style="0" width="55.29"/>
    <col collapsed="false" customWidth="true" hidden="false" outlineLevel="0" max="22" min="21" style="0" width="9"/>
    <col collapsed="false" customWidth="true" hidden="false" outlineLevel="0" max="23" min="23" style="0" width="15.57"/>
    <col collapsed="false" customWidth="true" hidden="false" outlineLevel="0" max="26" min="24" style="0" width="9"/>
    <col collapsed="false" customWidth="true" hidden="false" outlineLevel="0" max="27" min="27" style="0" width="18.13"/>
    <col collapsed="false" customWidth="true" hidden="false" outlineLevel="0" max="28" min="28" style="0" width="9"/>
    <col collapsed="false" customWidth="true" hidden="false" outlineLevel="0" max="29" min="29" style="156" width="14.43"/>
    <col collapsed="false" customWidth="true" hidden="false" outlineLevel="0" max="30" min="30" style="0" width="16.14"/>
    <col collapsed="false" customWidth="true" hidden="false" outlineLevel="0" max="33" min="31" style="156" width="20.42"/>
    <col collapsed="false" customWidth="true" hidden="false" outlineLevel="0" max="34" min="34" style="142" width="16.29"/>
    <col collapsed="false" customWidth="true" hidden="false" outlineLevel="0" max="35" min="35" style="142" width="15.71"/>
    <col collapsed="false" customWidth="true" hidden="false" outlineLevel="0" max="36" min="36" style="156" width="17.41"/>
    <col collapsed="false" customWidth="false" hidden="false" outlineLevel="0" max="45" min="37" style="156" width="10.71"/>
    <col collapsed="false" customWidth="true" hidden="false" outlineLevel="0" max="46" min="46" style="156" width="13.29"/>
    <col collapsed="false" customWidth="false" hidden="false" outlineLevel="0" max="61" min="47" style="156" width="10.71"/>
    <col collapsed="false" customWidth="true" hidden="false" outlineLevel="0" max="62" min="62" style="118" width="10.99"/>
    <col collapsed="false" customWidth="true" hidden="false" outlineLevel="0" max="63" min="63" style="118" width="53.99"/>
    <col collapsed="false" customWidth="true" hidden="false" outlineLevel="0" max="64" min="64" style="118" width="43.42"/>
    <col collapsed="false" customWidth="false" hidden="false" outlineLevel="0" max="1024" min="65" style="118" width="10.71"/>
  </cols>
  <sheetData>
    <row r="1" s="130" customFormat="true" ht="112.5" hidden="false" customHeight="false" outlineLevel="0" collapsed="false">
      <c r="A1" s="119" t="s">
        <v>11456</v>
      </c>
      <c r="B1" s="119" t="s">
        <v>11457</v>
      </c>
      <c r="C1" s="119" t="s">
        <v>11458</v>
      </c>
      <c r="D1" s="119" t="s">
        <v>11459</v>
      </c>
      <c r="E1" s="119" t="s">
        <v>11460</v>
      </c>
      <c r="F1" s="119" t="s">
        <v>11461</v>
      </c>
      <c r="G1" s="119" t="s">
        <v>11464</v>
      </c>
      <c r="H1" s="119" t="s">
        <v>11465</v>
      </c>
      <c r="I1" s="119" t="s">
        <v>11466</v>
      </c>
      <c r="J1" s="119" t="s">
        <v>12710</v>
      </c>
      <c r="K1" s="220" t="s">
        <v>12711</v>
      </c>
      <c r="L1" s="120" t="s">
        <v>12712</v>
      </c>
      <c r="M1" s="119" t="s">
        <v>11473</v>
      </c>
      <c r="N1" s="119" t="s">
        <v>11474</v>
      </c>
      <c r="O1" s="119" t="s">
        <v>12713</v>
      </c>
      <c r="P1" s="119" t="s">
        <v>12714</v>
      </c>
      <c r="Q1" s="119" t="s">
        <v>12715</v>
      </c>
      <c r="R1" s="119" t="s">
        <v>12716</v>
      </c>
      <c r="S1" s="119" t="s">
        <v>11492</v>
      </c>
      <c r="T1" s="119" t="s">
        <v>12717</v>
      </c>
      <c r="U1" s="119" t="s">
        <v>12718</v>
      </c>
      <c r="V1" s="119" t="s">
        <v>11475</v>
      </c>
      <c r="W1" s="119" t="s">
        <v>11491</v>
      </c>
      <c r="X1" s="119" t="s">
        <v>11499</v>
      </c>
      <c r="Y1" s="119" t="s">
        <v>11501</v>
      </c>
      <c r="Z1" s="119" t="s">
        <v>11502</v>
      </c>
      <c r="AA1" s="119" t="s">
        <v>11509</v>
      </c>
      <c r="AB1" s="121" t="s">
        <v>11510</v>
      </c>
      <c r="AC1" s="135"/>
      <c r="AE1" s="135"/>
      <c r="AF1" s="135"/>
      <c r="AG1" s="135"/>
      <c r="AH1" s="122"/>
      <c r="AI1" s="122" t="s">
        <v>11511</v>
      </c>
      <c r="AJ1" s="122" t="n">
        <f aca="false">+COUNTA(B:B)-3</f>
        <v>0</v>
      </c>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35"/>
      <c r="BK1" s="125" t="s">
        <v>11512</v>
      </c>
      <c r="BL1" s="125" t="str">
        <f aca="false">IF(SUM(AC:AC)=SUM(AD:AD),"OK","Errore: ripetizione codice origine")</f>
        <v>OK</v>
      </c>
    </row>
    <row r="2" s="158" customFormat="true" ht="37.5" hidden="false" customHeight="true" outlineLevel="0" collapsed="false">
      <c r="A2" s="126" t="s">
        <v>12719</v>
      </c>
      <c r="B2" s="126" t="s">
        <v>11514</v>
      </c>
      <c r="C2" s="126" t="s">
        <v>11515</v>
      </c>
      <c r="D2" s="126" t="s">
        <v>11516</v>
      </c>
      <c r="E2" s="126" t="s">
        <v>11517</v>
      </c>
      <c r="F2" s="126" t="s">
        <v>11518</v>
      </c>
      <c r="G2" s="126" t="s">
        <v>11521</v>
      </c>
      <c r="H2" s="126" t="s">
        <v>11522</v>
      </c>
      <c r="I2" s="126" t="s">
        <v>11523</v>
      </c>
      <c r="J2" s="126" t="s">
        <v>12720</v>
      </c>
      <c r="K2" s="221" t="s">
        <v>220</v>
      </c>
      <c r="L2" s="127" t="s">
        <v>12721</v>
      </c>
      <c r="M2" s="126" t="s">
        <v>11530</v>
      </c>
      <c r="N2" s="126" t="s">
        <v>11531</v>
      </c>
      <c r="O2" s="126" t="s">
        <v>12722</v>
      </c>
      <c r="P2" s="126" t="s">
        <v>12723</v>
      </c>
      <c r="Q2" s="126" t="s">
        <v>12724</v>
      </c>
      <c r="R2" s="126" t="s">
        <v>12725</v>
      </c>
      <c r="S2" s="126" t="s">
        <v>11549</v>
      </c>
      <c r="T2" s="126" t="s">
        <v>12726</v>
      </c>
      <c r="U2" s="126" t="s">
        <v>12727</v>
      </c>
      <c r="V2" s="126" t="s">
        <v>11532</v>
      </c>
      <c r="W2" s="126" t="s">
        <v>11548</v>
      </c>
      <c r="X2" s="126" t="s">
        <v>11556</v>
      </c>
      <c r="Y2" s="126" t="s">
        <v>11558</v>
      </c>
      <c r="Z2" s="126" t="s">
        <v>11559</v>
      </c>
      <c r="AA2" s="126" t="s">
        <v>11566</v>
      </c>
      <c r="AB2" s="128"/>
      <c r="AC2" s="135"/>
      <c r="AD2" s="129"/>
      <c r="AE2" s="135"/>
      <c r="AF2" s="135"/>
      <c r="AG2" s="135"/>
      <c r="AH2" s="122"/>
      <c r="AI2" s="122" t="s">
        <v>11567</v>
      </c>
      <c r="AJ2" s="122" t="n">
        <f aca="false">+COUNTA([2]Scaricatori!B$1:B$1048576)-3</f>
        <v>1</v>
      </c>
      <c r="AK2" s="122"/>
      <c r="AL2" s="122"/>
      <c r="AM2" s="122"/>
      <c r="AN2" s="122"/>
      <c r="AO2" s="122"/>
      <c r="AP2" s="122"/>
      <c r="AQ2" s="122"/>
      <c r="AR2" s="122"/>
      <c r="AS2" s="122"/>
      <c r="AT2" s="122"/>
      <c r="AU2" s="122"/>
      <c r="AV2" s="122"/>
      <c r="AW2" s="122"/>
      <c r="AX2" s="122"/>
      <c r="AY2" s="122"/>
      <c r="AZ2" s="122"/>
      <c r="BA2" s="122"/>
      <c r="BB2" s="122"/>
      <c r="BC2" s="122"/>
      <c r="BD2" s="122"/>
      <c r="BE2" s="122"/>
      <c r="BF2" s="122"/>
      <c r="BG2" s="122"/>
      <c r="BH2" s="122"/>
      <c r="BI2" s="135"/>
      <c r="BJ2" s="130"/>
      <c r="BK2" s="131" t="s">
        <v>11665</v>
      </c>
      <c r="BL2" s="132" t="str">
        <f aca="false">+IF(SUM(AE:AE)=0,"OK","NO, stato nuove opere non congruente")</f>
        <v>OK</v>
      </c>
    </row>
    <row r="3" s="130" customFormat="true" ht="102" hidden="false" customHeight="false" outlineLevel="0" collapsed="false">
      <c r="A3" s="133" t="s">
        <v>12728</v>
      </c>
      <c r="B3" s="133" t="s">
        <v>12729</v>
      </c>
      <c r="C3" s="133" t="s">
        <v>12730</v>
      </c>
      <c r="D3" s="133" t="s">
        <v>12731</v>
      </c>
      <c r="E3" s="133" t="s">
        <v>12732</v>
      </c>
      <c r="F3" s="133" t="s">
        <v>12733</v>
      </c>
      <c r="G3" s="133" t="s">
        <v>12734</v>
      </c>
      <c r="H3" s="133" t="s">
        <v>12735</v>
      </c>
      <c r="I3" s="133" t="s">
        <v>12736</v>
      </c>
      <c r="J3" s="133" t="s">
        <v>12737</v>
      </c>
      <c r="K3" s="133" t="s">
        <v>12738</v>
      </c>
      <c r="L3" s="133" t="n">
        <v>116100</v>
      </c>
      <c r="M3" s="133" t="s">
        <v>12739</v>
      </c>
      <c r="N3" s="133" t="s">
        <v>12740</v>
      </c>
      <c r="O3" s="133" t="s">
        <v>12741</v>
      </c>
      <c r="P3" s="133" t="s">
        <v>12742</v>
      </c>
      <c r="Q3" s="133" t="s">
        <v>12743</v>
      </c>
      <c r="R3" s="133" t="s">
        <v>12744</v>
      </c>
      <c r="S3" s="133" t="s">
        <v>12745</v>
      </c>
      <c r="T3" s="133" t="s">
        <v>12746</v>
      </c>
      <c r="U3" s="133" t="s">
        <v>12747</v>
      </c>
      <c r="V3" s="133" t="s">
        <v>12748</v>
      </c>
      <c r="W3" s="133" t="s">
        <v>12749</v>
      </c>
      <c r="X3" s="133" t="s">
        <v>12750</v>
      </c>
      <c r="Y3" s="133" t="s">
        <v>12751</v>
      </c>
      <c r="Z3" s="133" t="s">
        <v>12752</v>
      </c>
      <c r="AA3" s="133" t="s">
        <v>12753</v>
      </c>
      <c r="AB3" s="134"/>
      <c r="AC3" s="135" t="s">
        <v>11620</v>
      </c>
      <c r="AD3" s="136" t="s">
        <v>11621</v>
      </c>
      <c r="AE3" s="135" t="s">
        <v>11622</v>
      </c>
      <c r="AF3" s="135" t="s">
        <v>12754</v>
      </c>
      <c r="AG3" s="135" t="s">
        <v>12755</v>
      </c>
      <c r="AH3" s="122" t="s">
        <v>11625</v>
      </c>
      <c r="AI3" s="122" t="str">
        <f aca="false">+A1</f>
        <v>codice opera [idt]</v>
      </c>
      <c r="AJ3" s="122" t="str">
        <f aca="false">+B1</f>
        <v>codice origine [testo]</v>
      </c>
      <c r="AK3" s="122" t="str">
        <f aca="false">+C1</f>
        <v>descrizione impianto [testo]</v>
      </c>
      <c r="AL3" s="122" t="str">
        <f aca="false">+D1</f>
        <v>g.boaga NORD [m]</v>
      </c>
      <c r="AM3" s="122" t="str">
        <f aca="false">+E1</f>
        <v>g.boaga EST [m]</v>
      </c>
      <c r="AN3" s="122" t="str">
        <f aca="false">+F1</f>
        <v>fuso RIF. [nr]</v>
      </c>
      <c r="AO3" s="122" t="str">
        <f aca="false">+G1</f>
        <v>quota s.l.m [m]</v>
      </c>
      <c r="AP3" s="122" t="str">
        <f aca="false">+H1</f>
        <v>località [testo]</v>
      </c>
      <c r="AQ3" s="122" t="str">
        <f aca="false">+I1</f>
        <v>comune [istat]</v>
      </c>
      <c r="AR3" s="122" t="str">
        <f aca="false">+J1</f>
        <v>tipo scolmatore [idn]</v>
      </c>
      <c r="AS3" s="122" t="str">
        <f aca="false">+K1</f>
        <v>codice classificazione regionale (A2, B1, B2) [idt]</v>
      </c>
      <c r="AT3" s="188" t="str">
        <f aca="false">+L1</f>
        <v>Scolmatore di Baypass impianto [sn]</v>
      </c>
      <c r="AU3" s="122" t="str">
        <f aca="false">+M1</f>
        <v>anno costruzione [anno]</v>
      </c>
      <c r="AV3" s="122" t="str">
        <f aca="false">+N1</f>
        <v>anno ristrutturazione [anno]</v>
      </c>
      <c r="AW3" s="122" t="str">
        <f aca="false">+O1</f>
        <v>materiale scolmatore [idn] (vedi.tabella: tinfra_inv_scol_materiali)</v>
      </c>
      <c r="AX3" s="122" t="str">
        <f aca="false">+P1</f>
        <v>larghezza utile pozzetto [m]</v>
      </c>
      <c r="AY3" s="122" t="str">
        <f aca="false">+Q1</f>
        <v>lunghezza utile pozzetto [m]</v>
      </c>
      <c r="AZ3" s="122" t="str">
        <f aca="false">+R1</f>
        <v>rapporto diluizione (Q.Iniz.Sfioro/Q.Nera) [nr]</v>
      </c>
      <c r="BA3" s="122" t="str">
        <f aca="false">+S1</f>
        <v>misura portata [sn]</v>
      </c>
      <c r="BB3" s="122" t="str">
        <f aca="false">+T1</f>
        <v>tipo di recapito [testo]</v>
      </c>
      <c r="BC3" s="122" t="str">
        <f aca="false">+U1</f>
        <v>descrizione recapito [testo]</v>
      </c>
      <c r="BD3" s="122" t="str">
        <f aca="false">+V1</f>
        <v>conservazione [idn]</v>
      </c>
      <c r="BE3" s="122" t="str">
        <f aca="false">+W1</f>
        <v>tipo telecontrollo [idn]</v>
      </c>
      <c r="BF3" s="122" t="str">
        <f aca="false">+X1</f>
        <v>opera stato [idn]</v>
      </c>
      <c r="BG3" s="122" t="str">
        <f aca="false">+Y1</f>
        <v>ind.conf. anno costruzione [idt]</v>
      </c>
      <c r="BH3" s="122" t="str">
        <f aca="false">+Z1</f>
        <v>ind.conf. anno ristrutturazione [idt]</v>
      </c>
      <c r="BI3" s="137" t="s">
        <v>11626</v>
      </c>
      <c r="BJ3" s="158"/>
      <c r="BK3" s="131" t="s">
        <v>11627</v>
      </c>
      <c r="BL3" s="131" t="str">
        <f aca="false">+IF(SUM(AF:AF)=0,"OK","Dati non completi")</f>
        <v>Dati non completi</v>
      </c>
    </row>
    <row r="4" s="118" customFormat="true" ht="15" hidden="false" customHeight="false" outlineLevel="0" collapsed="false">
      <c r="B4" s="162"/>
      <c r="C4" s="162"/>
      <c r="D4" s="163"/>
      <c r="E4" s="163"/>
      <c r="AA4" s="165"/>
      <c r="AB4" s="0"/>
      <c r="AC4" s="142" t="n">
        <f aca="false">+IF(B4&gt;0,1,0)</f>
        <v>0</v>
      </c>
      <c r="AD4" s="135" t="n">
        <f aca="false">COUNTIF(B:B,B4)</f>
        <v>0</v>
      </c>
      <c r="AE4" s="156" t="n">
        <f aca="false">+IF(M4=9999,0,IF(M4&lt;'[3]Input anno'!$A$1,0,IF(X4&lt;4,0,1)))</f>
        <v>0</v>
      </c>
      <c r="AF4" s="147" t="n">
        <f aca="false">+IF(OR(X4&gt;=3,L4="s"),0,IF(COUNTIF(Scaricat_infog!A:A,B4)&gt;0,0,1))</f>
        <v>1</v>
      </c>
      <c r="AG4" s="147" t="n">
        <f aca="false">IF(AND(X4&lt;3,L4&lt;&gt;1,L4&lt;&gt;""),1,0)</f>
        <v>0</v>
      </c>
      <c r="AH4" s="144"/>
      <c r="AI4" s="144" t="n">
        <f aca="false">+COUNTA(A:A)-3</f>
        <v>0</v>
      </c>
      <c r="AJ4" s="144" t="n">
        <f aca="false">+COUNTA(B:B)-3</f>
        <v>0</v>
      </c>
      <c r="AK4" s="144" t="n">
        <f aca="false">+COUNTA(C:C)-3</f>
        <v>0</v>
      </c>
      <c r="AL4" s="144" t="n">
        <f aca="false">+COUNTA(D:D)-3</f>
        <v>0</v>
      </c>
      <c r="AM4" s="144" t="n">
        <f aca="false">+COUNTA(E:E)-3</f>
        <v>0</v>
      </c>
      <c r="AN4" s="144" t="n">
        <f aca="false">+COUNTA(F:F)-3</f>
        <v>0</v>
      </c>
      <c r="AO4" s="144" t="n">
        <f aca="false">+COUNTA(G:G)-3</f>
        <v>0</v>
      </c>
      <c r="AP4" s="144" t="n">
        <f aca="false">+COUNTA(H:H)-3</f>
        <v>0</v>
      </c>
      <c r="AQ4" s="144" t="n">
        <f aca="false">+COUNTA(I:I)-3</f>
        <v>0</v>
      </c>
      <c r="AR4" s="144" t="n">
        <f aca="false">+COUNTA(J:J)-3</f>
        <v>0</v>
      </c>
      <c r="AS4" s="144" t="n">
        <f aca="false">+COUNTA(K:K)-3</f>
        <v>0</v>
      </c>
      <c r="AT4" s="144" t="n">
        <f aca="false">+COUNTA(L:L)-3</f>
        <v>0</v>
      </c>
      <c r="AU4" s="144" t="n">
        <f aca="false">+COUNTA(M:M)-3</f>
        <v>0</v>
      </c>
      <c r="AV4" s="144" t="n">
        <f aca="false">+COUNTA(N:N)-3</f>
        <v>0</v>
      </c>
      <c r="AW4" s="144" t="n">
        <f aca="false">+COUNTA(O:O)-3</f>
        <v>0</v>
      </c>
      <c r="AX4" s="144" t="n">
        <f aca="false">+COUNTA(P:P)-3</f>
        <v>0</v>
      </c>
      <c r="AY4" s="144" t="n">
        <f aca="false">+COUNTA(Q:Q)-3</f>
        <v>0</v>
      </c>
      <c r="AZ4" s="144" t="n">
        <f aca="false">+COUNTA(R:R)-3</f>
        <v>0</v>
      </c>
      <c r="BA4" s="144" t="n">
        <f aca="false">+COUNTA(S:S)-3</f>
        <v>0</v>
      </c>
      <c r="BB4" s="144" t="n">
        <f aca="false">+COUNTA(T:T)-3</f>
        <v>0</v>
      </c>
      <c r="BC4" s="144" t="n">
        <f aca="false">+COUNTA(U:U)-3</f>
        <v>0</v>
      </c>
      <c r="BD4" s="144" t="n">
        <f aca="false">+COUNTA(V:V)-3</f>
        <v>0</v>
      </c>
      <c r="BE4" s="144" t="n">
        <f aca="false">+COUNTA(W:W)-3</f>
        <v>0</v>
      </c>
      <c r="BF4" s="144" t="n">
        <f aca="false">+COUNTA(X:X)-3</f>
        <v>0</v>
      </c>
      <c r="BG4" s="144" t="n">
        <f aca="false">+COUNTA(Y:Y)-3</f>
        <v>0</v>
      </c>
      <c r="BH4" s="144" t="n">
        <f aca="false">+COUNTA(Z:Z)-3</f>
        <v>0</v>
      </c>
      <c r="BI4" s="145" t="n">
        <f aca="false">SUM(AI4:BH4)</f>
        <v>0</v>
      </c>
      <c r="BK4" s="131" t="s">
        <v>11630</v>
      </c>
      <c r="BL4" s="150" t="e">
        <f aca="false">+IF(MIN(AI8:BH8)=0%,"OK","Grado di compilazione inferiore a quello del DBI A-1")</f>
        <v>#DIV/0!</v>
      </c>
    </row>
    <row r="5" s="118" customFormat="true" ht="12.75" hidden="false" customHeight="false" outlineLevel="0" collapsed="false">
      <c r="D5" s="163"/>
      <c r="E5" s="163"/>
      <c r="AA5" s="165"/>
      <c r="AB5" s="0"/>
      <c r="AC5" s="156"/>
      <c r="AD5" s="142"/>
      <c r="AE5" s="156"/>
      <c r="AF5" s="156"/>
      <c r="AG5" s="156"/>
      <c r="AH5" s="148" t="s">
        <v>11629</v>
      </c>
      <c r="AI5" s="149" t="e">
        <f aca="false">+AI4/$AJ$1</f>
        <v>#DIV/0!</v>
      </c>
      <c r="AJ5" s="149" t="e">
        <f aca="false">+AJ4/$AJ$1</f>
        <v>#DIV/0!</v>
      </c>
      <c r="AK5" s="149" t="e">
        <f aca="false">+AK4/$AJ$1</f>
        <v>#DIV/0!</v>
      </c>
      <c r="AL5" s="149" t="e">
        <f aca="false">+AL4/$AJ$1</f>
        <v>#DIV/0!</v>
      </c>
      <c r="AM5" s="149" t="e">
        <f aca="false">+AM4/$AJ$1</f>
        <v>#DIV/0!</v>
      </c>
      <c r="AN5" s="149" t="e">
        <f aca="false">+AN4/$AJ$1</f>
        <v>#DIV/0!</v>
      </c>
      <c r="AO5" s="149" t="e">
        <f aca="false">+AO4/$AJ$1</f>
        <v>#DIV/0!</v>
      </c>
      <c r="AP5" s="149" t="e">
        <f aca="false">+AP4/$AJ$1</f>
        <v>#DIV/0!</v>
      </c>
      <c r="AQ5" s="149" t="e">
        <f aca="false">+AQ4/$AJ$1</f>
        <v>#DIV/0!</v>
      </c>
      <c r="AR5" s="149" t="e">
        <f aca="false">+AR4/$AJ$1</f>
        <v>#DIV/0!</v>
      </c>
      <c r="AS5" s="149" t="e">
        <f aca="false">+AS4/$AJ$1</f>
        <v>#DIV/0!</v>
      </c>
      <c r="AT5" s="149" t="e">
        <f aca="false">+AT4/$AJ$1</f>
        <v>#DIV/0!</v>
      </c>
      <c r="AU5" s="149" t="e">
        <f aca="false">+AU4/$AJ$1</f>
        <v>#DIV/0!</v>
      </c>
      <c r="AV5" s="149" t="e">
        <f aca="false">+AV4/$AJ$1</f>
        <v>#DIV/0!</v>
      </c>
      <c r="AW5" s="149" t="e">
        <f aca="false">+AW4/$AJ$1</f>
        <v>#DIV/0!</v>
      </c>
      <c r="AX5" s="149" t="e">
        <f aca="false">+AX4/$AJ$1</f>
        <v>#DIV/0!</v>
      </c>
      <c r="AY5" s="149" t="e">
        <f aca="false">+AY4/$AJ$1</f>
        <v>#DIV/0!</v>
      </c>
      <c r="AZ5" s="149" t="e">
        <f aca="false">+AZ4/$AJ$1</f>
        <v>#DIV/0!</v>
      </c>
      <c r="BA5" s="149" t="e">
        <f aca="false">+BA4/$AJ$1</f>
        <v>#DIV/0!</v>
      </c>
      <c r="BB5" s="149" t="e">
        <f aca="false">+BB4/$AJ$1</f>
        <v>#DIV/0!</v>
      </c>
      <c r="BC5" s="149" t="e">
        <f aca="false">+BC4/$AJ$1</f>
        <v>#DIV/0!</v>
      </c>
      <c r="BD5" s="149" t="e">
        <f aca="false">+BD4/$AJ$1</f>
        <v>#DIV/0!</v>
      </c>
      <c r="BE5" s="149" t="e">
        <f aca="false">+BE4/$AJ$1</f>
        <v>#DIV/0!</v>
      </c>
      <c r="BF5" s="149" t="e">
        <f aca="false">+BF4/$AJ$1</f>
        <v>#DIV/0!</v>
      </c>
      <c r="BG5" s="149" t="e">
        <f aca="false">+BG4/$AJ$1</f>
        <v>#DIV/0!</v>
      </c>
      <c r="BH5" s="149" t="e">
        <f aca="false">+BH4/$AJ$1</f>
        <v>#DIV/0!</v>
      </c>
      <c r="BI5" s="145"/>
      <c r="BJ5" s="218"/>
    </row>
    <row r="6" s="118" customFormat="true" ht="12.75" hidden="false" customHeight="false" outlineLevel="0" collapsed="false">
      <c r="D6" s="163"/>
      <c r="E6" s="163"/>
      <c r="AA6" s="165"/>
      <c r="AB6" s="0"/>
      <c r="AC6" s="156"/>
      <c r="AD6" s="142"/>
      <c r="AE6" s="156"/>
      <c r="AF6" s="156"/>
      <c r="AG6" s="156"/>
      <c r="AH6" s="148"/>
      <c r="AI6" s="144" t="n">
        <f aca="false">+COUNTA([2]Scaricatori!A$1:A$1048576)-3</f>
        <v>0</v>
      </c>
      <c r="AJ6" s="144" t="n">
        <f aca="false">+COUNTA([2]Scaricatori!B$1:B$1048576)-3</f>
        <v>1</v>
      </c>
      <c r="AK6" s="144" t="n">
        <f aca="false">+COUNTA([2]Scaricatori!C$1:C$1048576)-3</f>
        <v>1</v>
      </c>
      <c r="AL6" s="144" t="n">
        <f aca="false">+COUNTA([2]Scaricatori!D$1:D$1048576)-3</f>
        <v>0</v>
      </c>
      <c r="AM6" s="144" t="n">
        <f aca="false">+COUNTA([2]Scaricatori!E$1:E$1048576)-3</f>
        <v>0</v>
      </c>
      <c r="AN6" s="144" t="n">
        <f aca="false">+COUNTA([2]Scaricatori!F$1:F$1048576)-3</f>
        <v>0</v>
      </c>
      <c r="AO6" s="144" t="n">
        <f aca="false">+COUNTA([2]Scaricatori!G$1:G$1048576)-3</f>
        <v>0</v>
      </c>
      <c r="AP6" s="144" t="n">
        <f aca="false">+COUNTA([2]Scaricatori!H$1:H$1048576)-3</f>
        <v>0</v>
      </c>
      <c r="AQ6" s="144" t="n">
        <f aca="false">+COUNTA([2]Scaricatori!I$1:I$1048576)-3</f>
        <v>0</v>
      </c>
      <c r="AR6" s="144" t="n">
        <f aca="false">+COUNTA([2]Scaricatori!J$1:J$1048576)-3</f>
        <v>0</v>
      </c>
      <c r="AS6" s="144" t="n">
        <f aca="false">+COUNTA([2]Scaricatori!K$1:K$1048576)-3</f>
        <v>0</v>
      </c>
      <c r="AT6" s="144" t="n">
        <f aca="false">+COUNTA([2]Scaricatori!L$1:L$1048576)-3</f>
        <v>0</v>
      </c>
      <c r="AU6" s="144" t="n">
        <f aca="false">+COUNTA([2]Scaricatori!M$1:M$1048576)-3</f>
        <v>0</v>
      </c>
      <c r="AV6" s="144" t="n">
        <f aca="false">+COUNTA([2]Scaricatori!N$1:N$1048576)-3</f>
        <v>0</v>
      </c>
      <c r="AW6" s="144" t="n">
        <f aca="false">+COUNTA([2]Scaricatori!O$1:O$1048576)-3</f>
        <v>0</v>
      </c>
      <c r="AX6" s="144" t="n">
        <f aca="false">+COUNTA([2]Scaricatori!P$1:P$1048576)-3</f>
        <v>0</v>
      </c>
      <c r="AY6" s="144" t="n">
        <f aca="false">+COUNTA([2]Scaricatori!Q$1:Q$1048576)-3</f>
        <v>0</v>
      </c>
      <c r="AZ6" s="144" t="n">
        <f aca="false">+COUNTA([2]Scaricatori!R$1:R$1048576)-3</f>
        <v>0</v>
      </c>
      <c r="BA6" s="144" t="n">
        <f aca="false">+COUNTA([2]Scaricatori!S$1:S$1048576)-3</f>
        <v>0</v>
      </c>
      <c r="BB6" s="144" t="n">
        <f aca="false">+COUNTA([2]Scaricatori!T$1:T$1048576)-3</f>
        <v>0</v>
      </c>
      <c r="BC6" s="144" t="n">
        <f aca="false">+COUNTA([2]Scaricatori!U$1:U$1048576)-3</f>
        <v>0</v>
      </c>
      <c r="BD6" s="144" t="n">
        <f aca="false">+COUNTA([2]Scaricatori!V$1:V$1048576)-3</f>
        <v>0</v>
      </c>
      <c r="BE6" s="144" t="n">
        <f aca="false">+COUNTA([2]Scaricatori!W$1:W$1048576)-3</f>
        <v>0</v>
      </c>
      <c r="BF6" s="144" t="n">
        <f aca="false">+COUNTA([2]Scaricatori!X$1:X$1048576)-3</f>
        <v>1</v>
      </c>
      <c r="BG6" s="144" t="n">
        <f aca="false">+COUNTA([2]Scaricatori!Y$1:Y$1048576)-3</f>
        <v>0</v>
      </c>
      <c r="BH6" s="144" t="n">
        <f aca="false">+COUNTA([2]Scaricatori!Z$1:Z$1048576)-3</f>
        <v>0</v>
      </c>
      <c r="BI6" s="145" t="n">
        <f aca="false">SUM(AI6:BH6)</f>
        <v>3</v>
      </c>
      <c r="BJ6" s="155"/>
    </row>
    <row r="7" s="118" customFormat="true" ht="12.75" hidden="false" customHeight="false" outlineLevel="0" collapsed="false">
      <c r="D7" s="163"/>
      <c r="E7" s="163"/>
      <c r="AA7" s="165"/>
      <c r="AB7" s="0"/>
      <c r="AC7" s="156"/>
      <c r="AD7" s="142"/>
      <c r="AE7" s="156"/>
      <c r="AF7" s="156"/>
      <c r="AG7" s="156"/>
      <c r="AH7" s="148" t="s">
        <v>11631</v>
      </c>
      <c r="AI7" s="149" t="n">
        <f aca="false">+AI6/$AJ$2</f>
        <v>0</v>
      </c>
      <c r="AJ7" s="149" t="n">
        <f aca="false">+AJ6/$AJ$2</f>
        <v>1</v>
      </c>
      <c r="AK7" s="149" t="n">
        <f aca="false">+AK6/$AJ$2</f>
        <v>1</v>
      </c>
      <c r="AL7" s="149" t="n">
        <f aca="false">+AL6/$AJ$2</f>
        <v>0</v>
      </c>
      <c r="AM7" s="149" t="n">
        <f aca="false">+AM6/$AJ$2</f>
        <v>0</v>
      </c>
      <c r="AN7" s="149" t="n">
        <f aca="false">+AN6/$AJ$2</f>
        <v>0</v>
      </c>
      <c r="AO7" s="149" t="n">
        <f aca="false">+AO6/$AJ$2</f>
        <v>0</v>
      </c>
      <c r="AP7" s="149" t="n">
        <f aca="false">+AP6/$AJ$2</f>
        <v>0</v>
      </c>
      <c r="AQ7" s="149" t="n">
        <f aca="false">+AQ6/$AJ$2</f>
        <v>0</v>
      </c>
      <c r="AR7" s="149" t="n">
        <f aca="false">+AR6/$AJ$2</f>
        <v>0</v>
      </c>
      <c r="AS7" s="149" t="n">
        <f aca="false">+AS6/$AJ$2</f>
        <v>0</v>
      </c>
      <c r="AT7" s="149" t="n">
        <f aca="false">+AT6/$AJ$2</f>
        <v>0</v>
      </c>
      <c r="AU7" s="149" t="n">
        <f aca="false">+AU6/$AJ$2</f>
        <v>0</v>
      </c>
      <c r="AV7" s="149" t="n">
        <f aca="false">+AV6/$AJ$2</f>
        <v>0</v>
      </c>
      <c r="AW7" s="149" t="n">
        <f aca="false">+AW6/$AJ$2</f>
        <v>0</v>
      </c>
      <c r="AX7" s="149" t="n">
        <f aca="false">+AX6/$AJ$2</f>
        <v>0</v>
      </c>
      <c r="AY7" s="149" t="n">
        <f aca="false">+AY6/$AJ$2</f>
        <v>0</v>
      </c>
      <c r="AZ7" s="149" t="n">
        <f aca="false">+AZ6/$AJ$2</f>
        <v>0</v>
      </c>
      <c r="BA7" s="149" t="n">
        <f aca="false">+BA6/$AJ$2</f>
        <v>0</v>
      </c>
      <c r="BB7" s="149" t="n">
        <f aca="false">+BB6/$AJ$2</f>
        <v>0</v>
      </c>
      <c r="BC7" s="149" t="n">
        <f aca="false">+BC6/$AJ$2</f>
        <v>0</v>
      </c>
      <c r="BD7" s="149" t="n">
        <f aca="false">+BD6/$AJ$2</f>
        <v>0</v>
      </c>
      <c r="BE7" s="149" t="n">
        <f aca="false">+BE6/$AJ$2</f>
        <v>0</v>
      </c>
      <c r="BF7" s="149" t="n">
        <f aca="false">+BF6/$AJ$2</f>
        <v>1</v>
      </c>
      <c r="BG7" s="149" t="n">
        <f aca="false">+BG6/$AJ$2</f>
        <v>0</v>
      </c>
      <c r="BH7" s="149" t="n">
        <f aca="false">+BH6/$AJ$2</f>
        <v>0</v>
      </c>
      <c r="BI7" s="145"/>
      <c r="BJ7" s="218"/>
    </row>
    <row r="8" s="118" customFormat="true" ht="12.75" hidden="false" customHeight="false" outlineLevel="0" collapsed="false">
      <c r="D8" s="163"/>
      <c r="E8" s="163"/>
      <c r="AA8" s="165"/>
      <c r="AB8" s="0"/>
      <c r="AC8" s="156"/>
      <c r="AD8" s="142"/>
      <c r="AE8" s="156"/>
      <c r="AF8" s="156"/>
      <c r="AG8" s="156"/>
      <c r="AH8" s="148" t="s">
        <v>11632</v>
      </c>
      <c r="AI8" s="151" t="e">
        <f aca="false">+AI5-AI7</f>
        <v>#DIV/0!</v>
      </c>
      <c r="AJ8" s="151" t="e">
        <f aca="false">+AJ5-AJ7</f>
        <v>#DIV/0!</v>
      </c>
      <c r="AK8" s="151" t="e">
        <f aca="false">+AK5-AK7</f>
        <v>#DIV/0!</v>
      </c>
      <c r="AL8" s="151" t="e">
        <f aca="false">+AL5-AL7</f>
        <v>#DIV/0!</v>
      </c>
      <c r="AM8" s="151" t="e">
        <f aca="false">+AM5-AM7</f>
        <v>#DIV/0!</v>
      </c>
      <c r="AN8" s="151" t="e">
        <f aca="false">+AN5-AN7</f>
        <v>#DIV/0!</v>
      </c>
      <c r="AO8" s="151" t="e">
        <f aca="false">+AO5-AO7</f>
        <v>#DIV/0!</v>
      </c>
      <c r="AP8" s="151" t="e">
        <f aca="false">+AP5-AP7</f>
        <v>#DIV/0!</v>
      </c>
      <c r="AQ8" s="151" t="e">
        <f aca="false">+AQ5-AQ7</f>
        <v>#DIV/0!</v>
      </c>
      <c r="AR8" s="151" t="e">
        <f aca="false">+AR5-AR7</f>
        <v>#DIV/0!</v>
      </c>
      <c r="AS8" s="151" t="e">
        <f aca="false">+AS5-AS7</f>
        <v>#DIV/0!</v>
      </c>
      <c r="AT8" s="151" t="e">
        <f aca="false">+AT5-AT7</f>
        <v>#DIV/0!</v>
      </c>
      <c r="AU8" s="151" t="e">
        <f aca="false">+AU5-AU7</f>
        <v>#DIV/0!</v>
      </c>
      <c r="AV8" s="151" t="e">
        <f aca="false">+AV5-AV7</f>
        <v>#DIV/0!</v>
      </c>
      <c r="AW8" s="151" t="e">
        <f aca="false">+AW5-AW7</f>
        <v>#DIV/0!</v>
      </c>
      <c r="AX8" s="151" t="e">
        <f aca="false">+AX5-AX7</f>
        <v>#DIV/0!</v>
      </c>
      <c r="AY8" s="151" t="e">
        <f aca="false">+AY5-AY7</f>
        <v>#DIV/0!</v>
      </c>
      <c r="AZ8" s="151" t="e">
        <f aca="false">+AZ5-AZ7</f>
        <v>#DIV/0!</v>
      </c>
      <c r="BA8" s="151" t="e">
        <f aca="false">+BA5-BA7</f>
        <v>#DIV/0!</v>
      </c>
      <c r="BB8" s="151" t="e">
        <f aca="false">+BB5-BB7</f>
        <v>#DIV/0!</v>
      </c>
      <c r="BC8" s="151" t="e">
        <f aca="false">+BC5-BC7</f>
        <v>#DIV/0!</v>
      </c>
      <c r="BD8" s="151" t="e">
        <f aca="false">+BD5-BD7</f>
        <v>#DIV/0!</v>
      </c>
      <c r="BE8" s="151" t="e">
        <f aca="false">+BE5-BE7</f>
        <v>#DIV/0!</v>
      </c>
      <c r="BF8" s="151" t="e">
        <f aca="false">+BF5-BF7</f>
        <v>#DIV/0!</v>
      </c>
      <c r="BG8" s="151" t="e">
        <f aca="false">+BG5-BG7</f>
        <v>#DIV/0!</v>
      </c>
      <c r="BH8" s="151" t="e">
        <f aca="false">+BH5-BH7</f>
        <v>#DIV/0!</v>
      </c>
      <c r="BI8" s="145" t="n">
        <f aca="false">+BI4-BI6</f>
        <v>-3</v>
      </c>
      <c r="BJ8" s="219"/>
    </row>
    <row r="9" customFormat="false" ht="12.75" hidden="false" customHeight="false" outlineLevel="0" collapsed="false">
      <c r="A9" s="118"/>
      <c r="B9" s="118"/>
      <c r="C9" s="118"/>
      <c r="D9" s="163"/>
      <c r="E9" s="163"/>
      <c r="F9" s="118"/>
      <c r="G9" s="118"/>
      <c r="H9" s="118"/>
      <c r="I9" s="118"/>
      <c r="J9" s="118"/>
      <c r="K9" s="118"/>
      <c r="L9" s="118"/>
      <c r="M9" s="118"/>
      <c r="N9" s="118"/>
      <c r="O9" s="118"/>
      <c r="P9" s="118"/>
      <c r="Q9" s="118"/>
      <c r="R9" s="118"/>
      <c r="S9" s="118"/>
      <c r="T9" s="118"/>
      <c r="U9" s="118"/>
      <c r="V9" s="118"/>
      <c r="W9" s="118"/>
      <c r="X9" s="118"/>
      <c r="Y9" s="118"/>
      <c r="Z9" s="118"/>
      <c r="AA9" s="165"/>
      <c r="AD9" s="142"/>
      <c r="BI9" s="217" t="n">
        <f aca="false">+BI8/BI6</f>
        <v>-1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6953125" defaultRowHeight="12.75" zeroHeight="false" outlineLevelRow="0" outlineLevelCol="0"/>
  <cols>
    <col collapsed="false" customWidth="true" hidden="false" outlineLevel="0" max="1" min="1" style="118" width="20.14"/>
    <col collapsed="false" customWidth="true" hidden="false" outlineLevel="0" max="3" min="2" style="118" width="21.29"/>
    <col collapsed="false" customWidth="true" hidden="false" outlineLevel="0" max="5" min="5" style="142" width="19.71"/>
    <col collapsed="false" customWidth="true" hidden="false" outlineLevel="0" max="7" min="7" style="0" width="23.71"/>
    <col collapsed="false" customWidth="true" hidden="false" outlineLevel="0" max="8" min="8" style="0" width="29.14"/>
  </cols>
  <sheetData>
    <row r="1" customFormat="false" ht="45" hidden="false" customHeight="false" outlineLevel="0" collapsed="false">
      <c r="A1" s="119" t="s">
        <v>11633</v>
      </c>
      <c r="B1" s="119" t="s">
        <v>12756</v>
      </c>
      <c r="C1" s="119" t="s">
        <v>12757</v>
      </c>
      <c r="D1" s="121" t="s">
        <v>11510</v>
      </c>
      <c r="G1" s="190" t="s">
        <v>11636</v>
      </c>
      <c r="H1" s="190" t="e">
        <f aca="false">+IF(SUM(E:E)=0,"OK","Codici stato opera non accettabili")</f>
        <v>#N/A</v>
      </c>
    </row>
    <row r="2" customFormat="false" ht="45" hidden="false" customHeight="false" outlineLevel="0" collapsed="false">
      <c r="A2" s="126" t="s">
        <v>11637</v>
      </c>
      <c r="B2" s="126" t="s">
        <v>12758</v>
      </c>
      <c r="C2" s="126" t="s">
        <v>12759</v>
      </c>
      <c r="D2" s="128"/>
      <c r="G2" s="137" t="s">
        <v>11640</v>
      </c>
      <c r="H2" s="137" t="n">
        <f aca="false">+COUNTA(A:A)+COUNTA(B:B)+COUNTA(C:C)-9</f>
        <v>0</v>
      </c>
    </row>
    <row r="3" customFormat="false" ht="25.5" hidden="false" customHeight="false" outlineLevel="0" collapsed="false">
      <c r="A3" s="133" t="s">
        <v>12760</v>
      </c>
      <c r="B3" s="133" t="s">
        <v>12761</v>
      </c>
      <c r="C3" s="133" t="s">
        <v>12762</v>
      </c>
      <c r="D3" s="134"/>
      <c r="E3" s="135" t="s">
        <v>12709</v>
      </c>
    </row>
    <row r="4" customFormat="false" ht="12.75" hidden="false" customHeight="false" outlineLevel="0" collapsed="false">
      <c r="A4" s="162"/>
      <c r="E4" s="156" t="e">
        <f aca="false">+IF(VLOOKUP(A4,Scaricatori!B:X,23,FALSE())&lt;3,0,1)</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X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U15" activeCellId="0" sqref="U15"/>
    </sheetView>
  </sheetViews>
  <sheetFormatPr defaultColWidth="10.72265625" defaultRowHeight="12.75" zeroHeight="false" outlineLevelRow="0" outlineLevelCol="0"/>
  <cols>
    <col collapsed="false" customWidth="true" hidden="false" outlineLevel="0" max="1" min="1" style="118" width="22.57"/>
    <col collapsed="false" customWidth="false" hidden="false" outlineLevel="0" max="22" min="2" style="118" width="10.71"/>
    <col collapsed="false" customWidth="true" hidden="false" outlineLevel="0" max="23" min="23" style="142" width="23.15"/>
    <col collapsed="false" customWidth="true" hidden="false" outlineLevel="0" max="24" min="24" style="0" width="16.14"/>
    <col collapsed="false" customWidth="true" hidden="false" outlineLevel="0" max="25" min="25" style="0" width="10.13"/>
    <col collapsed="false" customWidth="true" hidden="false" outlineLevel="0" max="26" min="26" style="142" width="25.41"/>
    <col collapsed="false" customWidth="true" hidden="false" outlineLevel="0" max="27" min="27" style="142" width="15.71"/>
    <col collapsed="false" customWidth="true" hidden="false" outlineLevel="0" max="28" min="28" style="142" width="13.57"/>
    <col collapsed="false" customWidth="true" hidden="false" outlineLevel="0" max="46" min="29" style="142" width="15.57"/>
    <col collapsed="false" customWidth="false" hidden="false" outlineLevel="0" max="48" min="48" style="118" width="10.71"/>
    <col collapsed="false" customWidth="true" hidden="false" outlineLevel="0" max="49" min="49" style="118" width="69"/>
    <col collapsed="false" customWidth="true" hidden="false" outlineLevel="0" max="50" min="50" style="118" width="21.43"/>
    <col collapsed="false" customWidth="false" hidden="false" outlineLevel="0" max="1024" min="51" style="118" width="10.71"/>
  </cols>
  <sheetData>
    <row r="1" s="130" customFormat="true" ht="56.25" hidden="false" customHeight="false" outlineLevel="0" collapsed="false">
      <c r="A1" s="119" t="s">
        <v>11456</v>
      </c>
      <c r="B1" s="119" t="s">
        <v>11457</v>
      </c>
      <c r="C1" s="119" t="s">
        <v>11458</v>
      </c>
      <c r="D1" s="119" t="s">
        <v>12763</v>
      </c>
      <c r="E1" s="119" t="s">
        <v>12764</v>
      </c>
      <c r="F1" s="119" t="s">
        <v>12765</v>
      </c>
      <c r="G1" s="119" t="s">
        <v>12766</v>
      </c>
      <c r="H1" s="119" t="s">
        <v>12767</v>
      </c>
      <c r="I1" s="119" t="s">
        <v>12768</v>
      </c>
      <c r="J1" s="119" t="s">
        <v>12158</v>
      </c>
      <c r="K1" s="119" t="s">
        <v>11909</v>
      </c>
      <c r="L1" s="119" t="s">
        <v>12769</v>
      </c>
      <c r="M1" s="119" t="s">
        <v>12770</v>
      </c>
      <c r="N1" s="119" t="s">
        <v>12431</v>
      </c>
      <c r="O1" s="119" t="s">
        <v>11491</v>
      </c>
      <c r="P1" s="119" t="s">
        <v>11492</v>
      </c>
      <c r="Q1" s="119" t="s">
        <v>11499</v>
      </c>
      <c r="R1" s="119" t="s">
        <v>12771</v>
      </c>
      <c r="S1" s="119" t="s">
        <v>12772</v>
      </c>
      <c r="T1" s="119" t="s">
        <v>12432</v>
      </c>
      <c r="U1" s="119" t="s">
        <v>11509</v>
      </c>
      <c r="V1" s="179" t="s">
        <v>11510</v>
      </c>
      <c r="W1" s="135"/>
      <c r="Z1" s="122"/>
      <c r="AA1" s="122" t="s">
        <v>11511</v>
      </c>
      <c r="AB1" s="122" t="n">
        <f aca="false">+COUNTA(B:B)-3</f>
        <v>0</v>
      </c>
      <c r="AC1" s="122"/>
      <c r="AD1" s="122"/>
      <c r="AE1" s="122"/>
      <c r="AF1" s="122"/>
      <c r="AG1" s="122"/>
      <c r="AH1" s="122"/>
      <c r="AI1" s="122"/>
      <c r="AJ1" s="122"/>
      <c r="AK1" s="122"/>
      <c r="AL1" s="122"/>
      <c r="AM1" s="122"/>
      <c r="AN1" s="122"/>
      <c r="AO1" s="122"/>
      <c r="AP1" s="122"/>
      <c r="AQ1" s="122"/>
      <c r="AR1" s="122"/>
      <c r="AS1" s="122"/>
      <c r="AT1" s="122"/>
      <c r="AW1" s="125" t="s">
        <v>11512</v>
      </c>
      <c r="AX1" s="125" t="str">
        <f aca="false">IF(SUM(W:W)=SUM(X:X),"OK","Errore: ripetizione codice origine")</f>
        <v>OK</v>
      </c>
    </row>
    <row r="2" s="158" customFormat="true" ht="78.75" hidden="false" customHeight="false" outlineLevel="0" collapsed="false">
      <c r="A2" s="126" t="s">
        <v>12773</v>
      </c>
      <c r="B2" s="126" t="s">
        <v>11514</v>
      </c>
      <c r="C2" s="126" t="s">
        <v>11515</v>
      </c>
      <c r="D2" s="126" t="s">
        <v>11516</v>
      </c>
      <c r="E2" s="126" t="s">
        <v>11517</v>
      </c>
      <c r="F2" s="126" t="s">
        <v>11518</v>
      </c>
      <c r="G2" s="126" t="s">
        <v>11521</v>
      </c>
      <c r="H2" s="126" t="s">
        <v>11522</v>
      </c>
      <c r="I2" s="126" t="s">
        <v>11523</v>
      </c>
      <c r="J2" s="126" t="s">
        <v>12165</v>
      </c>
      <c r="K2" s="126" t="s">
        <v>12774</v>
      </c>
      <c r="L2" s="126" t="s">
        <v>12775</v>
      </c>
      <c r="M2" s="126" t="s">
        <v>12776</v>
      </c>
      <c r="N2" s="126" t="s">
        <v>12437</v>
      </c>
      <c r="O2" s="126" t="s">
        <v>11548</v>
      </c>
      <c r="P2" s="126" t="s">
        <v>11549</v>
      </c>
      <c r="Q2" s="126" t="s">
        <v>11556</v>
      </c>
      <c r="R2" s="126" t="s">
        <v>12777</v>
      </c>
      <c r="S2" s="126" t="s">
        <v>12778</v>
      </c>
      <c r="T2" s="126" t="s">
        <v>12440</v>
      </c>
      <c r="U2" s="126" t="s">
        <v>11566</v>
      </c>
      <c r="V2" s="182"/>
      <c r="W2" s="135"/>
      <c r="X2" s="129"/>
      <c r="Y2" s="129"/>
      <c r="Z2" s="122"/>
      <c r="AA2" s="122" t="s">
        <v>11567</v>
      </c>
      <c r="AB2" s="122" t="n">
        <f aca="false">+COUNTA([2]Condottemarine!$B$1:$B$1048576)-3</f>
        <v>1</v>
      </c>
      <c r="AC2" s="122"/>
      <c r="AD2" s="122"/>
      <c r="AE2" s="122"/>
      <c r="AF2" s="122"/>
      <c r="AG2" s="122"/>
      <c r="AH2" s="122"/>
      <c r="AI2" s="122"/>
      <c r="AJ2" s="122"/>
      <c r="AK2" s="122"/>
      <c r="AL2" s="122"/>
      <c r="AM2" s="122"/>
      <c r="AN2" s="122"/>
      <c r="AO2" s="122"/>
      <c r="AP2" s="122"/>
      <c r="AQ2" s="122"/>
      <c r="AR2" s="122"/>
      <c r="AS2" s="122"/>
      <c r="AT2" s="122"/>
      <c r="AV2" s="130"/>
      <c r="AW2" s="131" t="s">
        <v>11630</v>
      </c>
      <c r="AX2" s="150" t="e">
        <f aca="false">+IF(MIN(AA8:AQ8)=0%,"OK","Grado di compilazione inferiore a quello del DBI A-1")</f>
        <v>#DIV/0!</v>
      </c>
    </row>
    <row r="3" s="130" customFormat="true" ht="32.25" hidden="false" customHeight="true" outlineLevel="0" collapsed="false">
      <c r="A3" s="133" t="s">
        <v>12779</v>
      </c>
      <c r="B3" s="133" t="s">
        <v>12780</v>
      </c>
      <c r="C3" s="133" t="s">
        <v>12781</v>
      </c>
      <c r="D3" s="133" t="s">
        <v>12782</v>
      </c>
      <c r="E3" s="133" t="s">
        <v>12783</v>
      </c>
      <c r="F3" s="133" t="s">
        <v>12784</v>
      </c>
      <c r="G3" s="133" t="s">
        <v>12785</v>
      </c>
      <c r="H3" s="133" t="s">
        <v>12786</v>
      </c>
      <c r="I3" s="133" t="s">
        <v>12787</v>
      </c>
      <c r="J3" s="133" t="s">
        <v>12788</v>
      </c>
      <c r="K3" s="133" t="s">
        <v>12789</v>
      </c>
      <c r="L3" s="133" t="s">
        <v>12790</v>
      </c>
      <c r="M3" s="133" t="s">
        <v>12791</v>
      </c>
      <c r="N3" s="133" t="s">
        <v>12792</v>
      </c>
      <c r="O3" s="133" t="s">
        <v>12793</v>
      </c>
      <c r="P3" s="133" t="s">
        <v>12794</v>
      </c>
      <c r="Q3" s="133" t="s">
        <v>12795</v>
      </c>
      <c r="R3" s="133" t="s">
        <v>12796</v>
      </c>
      <c r="S3" s="133" t="s">
        <v>12797</v>
      </c>
      <c r="T3" s="133" t="s">
        <v>12798</v>
      </c>
      <c r="U3" s="133" t="s">
        <v>12799</v>
      </c>
      <c r="V3" s="183"/>
      <c r="W3" s="135" t="s">
        <v>11620</v>
      </c>
      <c r="X3" s="136" t="s">
        <v>11621</v>
      </c>
      <c r="Y3" s="135"/>
      <c r="Z3" s="122" t="s">
        <v>11625</v>
      </c>
      <c r="AA3" s="122" t="str">
        <f aca="false">+A1</f>
        <v>codice opera [idt]</v>
      </c>
      <c r="AB3" s="122" t="str">
        <f aca="false">+B1</f>
        <v>codice origine [testo]</v>
      </c>
      <c r="AC3" s="122" t="str">
        <f aca="false">+C1</f>
        <v>descrizione impianto [testo]</v>
      </c>
      <c r="AD3" s="122" t="str">
        <f aca="false">+D1</f>
        <v>g.boaga NORD p.terra [m]</v>
      </c>
      <c r="AE3" s="122" t="str">
        <f aca="false">+E1</f>
        <v>g.boaga EST p.terra [m]</v>
      </c>
      <c r="AF3" s="122" t="str">
        <f aca="false">+F1</f>
        <v>fuso RIF. p.terra [nr]</v>
      </c>
      <c r="AG3" s="122" t="str">
        <f aca="false">+G1</f>
        <v>quota slm p.terra [m]</v>
      </c>
      <c r="AH3" s="122" t="str">
        <f aca="false">+H1</f>
        <v>localita p.terra [testo]</v>
      </c>
      <c r="AI3" s="122" t="str">
        <f aca="false">+I1</f>
        <v>comune p.terra [istat]</v>
      </c>
      <c r="AJ3" s="122" t="str">
        <f aca="false">+J1</f>
        <v>materiale [idn]</v>
      </c>
      <c r="AK3" s="122" t="str">
        <f aca="false">+K1</f>
        <v>diametro [mm]</v>
      </c>
      <c r="AL3" s="122" t="str">
        <f aca="false">+L1</f>
        <v>lunghezza diffusione [m]</v>
      </c>
      <c r="AM3" s="122" t="str">
        <f aca="false">+M1</f>
        <v>distanza diffusori costa [m]</v>
      </c>
      <c r="AN3" s="122" t="str">
        <f aca="false">+N1</f>
        <v>volume trasportato [mc/anno]</v>
      </c>
      <c r="AO3" s="122" t="str">
        <f aca="false">+O1</f>
        <v>tipo telecontrollo [idn]</v>
      </c>
      <c r="AP3" s="122" t="str">
        <f aca="false">+P1</f>
        <v>misura portata [sn]</v>
      </c>
      <c r="AQ3" s="122" t="str">
        <f aca="false">+Q1</f>
        <v>opera stato [idn]</v>
      </c>
      <c r="AR3" s="122" t="str">
        <f aca="false">+R1</f>
        <v>ind.conf. lunghezza diffusione [idt]</v>
      </c>
      <c r="AS3" s="122" t="str">
        <f aca="false">+S1</f>
        <v>ind.conf. distanza diffusori costa [idt]</v>
      </c>
      <c r="AT3" s="122" t="str">
        <f aca="false">+T1</f>
        <v>ind.conf. volume trasportato [idt]</v>
      </c>
      <c r="AU3" s="137" t="s">
        <v>11626</v>
      </c>
      <c r="AV3" s="158"/>
    </row>
    <row r="4" customFormat="false" ht="12.75" hidden="false" customHeight="false" outlineLevel="0" collapsed="false">
      <c r="A4" s="214"/>
      <c r="W4" s="142" t="n">
        <f aca="false">+IF(B4&gt;0,1,0)</f>
        <v>0</v>
      </c>
      <c r="X4" s="135" t="n">
        <f aca="false">COUNTIF(B:B,B4)</f>
        <v>0</v>
      </c>
      <c r="Y4" s="135"/>
      <c r="Z4" s="144"/>
      <c r="AA4" s="144" t="n">
        <f aca="false">+COUNTA(A:A)-3</f>
        <v>0</v>
      </c>
      <c r="AB4" s="144" t="n">
        <f aca="false">+COUNTA(B:B)-3</f>
        <v>0</v>
      </c>
      <c r="AC4" s="144" t="n">
        <f aca="false">+COUNTA(C:C)-3</f>
        <v>0</v>
      </c>
      <c r="AD4" s="144" t="n">
        <f aca="false">+COUNTA(D:D)-3</f>
        <v>0</v>
      </c>
      <c r="AE4" s="144" t="n">
        <f aca="false">+COUNTA(E:E)-3</f>
        <v>0</v>
      </c>
      <c r="AF4" s="144" t="n">
        <f aca="false">+COUNTA(F:F)-3</f>
        <v>0</v>
      </c>
      <c r="AG4" s="144" t="n">
        <f aca="false">+COUNTA(G:G)-3</f>
        <v>0</v>
      </c>
      <c r="AH4" s="144" t="n">
        <f aca="false">+COUNTA(H:H)-3</f>
        <v>0</v>
      </c>
      <c r="AI4" s="144" t="n">
        <f aca="false">+COUNTA(I:I)-3</f>
        <v>0</v>
      </c>
      <c r="AJ4" s="144" t="n">
        <f aca="false">+COUNTA(J:J)-3</f>
        <v>0</v>
      </c>
      <c r="AK4" s="144" t="n">
        <f aca="false">+COUNTA(K:K)-3</f>
        <v>0</v>
      </c>
      <c r="AL4" s="144" t="n">
        <f aca="false">+COUNTA(L:L)-3</f>
        <v>0</v>
      </c>
      <c r="AM4" s="144" t="n">
        <f aca="false">+COUNTA(M:M)-3</f>
        <v>0</v>
      </c>
      <c r="AN4" s="144" t="n">
        <f aca="false">+COUNTA(N:N)-3</f>
        <v>0</v>
      </c>
      <c r="AO4" s="144" t="n">
        <f aca="false">+COUNTA(O:O)-3</f>
        <v>0</v>
      </c>
      <c r="AP4" s="144" t="n">
        <f aca="false">+COUNTA(P:P)-3</f>
        <v>0</v>
      </c>
      <c r="AQ4" s="144" t="n">
        <f aca="false">+COUNTA(Q:Q)-3</f>
        <v>0</v>
      </c>
      <c r="AR4" s="144" t="n">
        <f aca="false">+COUNTA(R:R)-3</f>
        <v>0</v>
      </c>
      <c r="AS4" s="144" t="n">
        <f aca="false">+COUNTA(S:S)-3</f>
        <v>0</v>
      </c>
      <c r="AT4" s="144" t="n">
        <f aca="false">+COUNTA(T:T)-3</f>
        <v>0</v>
      </c>
      <c r="AU4" s="145" t="n">
        <f aca="false">SUM(AA4:AT4)</f>
        <v>0</v>
      </c>
    </row>
    <row r="5" customFormat="false" ht="12.75" hidden="false" customHeight="false" outlineLevel="0" collapsed="false">
      <c r="X5" s="142"/>
      <c r="Y5" s="142"/>
      <c r="Z5" s="148" t="s">
        <v>11629</v>
      </c>
      <c r="AA5" s="149" t="e">
        <f aca="false">+AA4/$AB$1</f>
        <v>#DIV/0!</v>
      </c>
      <c r="AB5" s="149" t="e">
        <f aca="false">+AB4/$AB$1</f>
        <v>#DIV/0!</v>
      </c>
      <c r="AC5" s="149" t="e">
        <f aca="false">+AC4/$AB$1</f>
        <v>#DIV/0!</v>
      </c>
      <c r="AD5" s="149" t="e">
        <f aca="false">+AD4/$AB$1</f>
        <v>#DIV/0!</v>
      </c>
      <c r="AE5" s="149" t="e">
        <f aca="false">+AE4/$AB$1</f>
        <v>#DIV/0!</v>
      </c>
      <c r="AF5" s="149" t="e">
        <f aca="false">+AF4/$AB$1</f>
        <v>#DIV/0!</v>
      </c>
      <c r="AG5" s="149" t="e">
        <f aca="false">+AG4/$AB$1</f>
        <v>#DIV/0!</v>
      </c>
      <c r="AH5" s="149" t="e">
        <f aca="false">+AH4/$AB$1</f>
        <v>#DIV/0!</v>
      </c>
      <c r="AI5" s="149" t="e">
        <f aca="false">+AI4/$AB$1</f>
        <v>#DIV/0!</v>
      </c>
      <c r="AJ5" s="149" t="e">
        <f aca="false">+AJ4/$AB$1</f>
        <v>#DIV/0!</v>
      </c>
      <c r="AK5" s="149" t="e">
        <f aca="false">+AK4/$AB$1</f>
        <v>#DIV/0!</v>
      </c>
      <c r="AL5" s="149" t="e">
        <f aca="false">+AL4/$AB$1</f>
        <v>#DIV/0!</v>
      </c>
      <c r="AM5" s="149" t="e">
        <f aca="false">+AM4/$AB$1</f>
        <v>#DIV/0!</v>
      </c>
      <c r="AN5" s="149" t="e">
        <f aca="false">+AN4/$AB$1</f>
        <v>#DIV/0!</v>
      </c>
      <c r="AO5" s="149" t="e">
        <f aca="false">+AO4/$AB$1</f>
        <v>#DIV/0!</v>
      </c>
      <c r="AP5" s="149" t="e">
        <f aca="false">+AP4/$AB$1</f>
        <v>#DIV/0!</v>
      </c>
      <c r="AQ5" s="149" t="e">
        <f aca="false">+AQ4/$AB$1</f>
        <v>#DIV/0!</v>
      </c>
      <c r="AR5" s="149" t="e">
        <f aca="false">+AR4/$AB$1</f>
        <v>#DIV/0!</v>
      </c>
      <c r="AS5" s="149" t="e">
        <f aca="false">+AS4/$AB$1</f>
        <v>#DIV/0!</v>
      </c>
      <c r="AT5" s="149" t="e">
        <f aca="false">+AT4/$AB$1</f>
        <v>#DIV/0!</v>
      </c>
      <c r="AU5" s="145"/>
    </row>
    <row r="6" customFormat="false" ht="12.75" hidden="false" customHeight="false" outlineLevel="0" collapsed="false">
      <c r="X6" s="142"/>
      <c r="Y6" s="142"/>
      <c r="Z6" s="148"/>
      <c r="AA6" s="144" t="n">
        <f aca="false">+COUNTA([2]Condottemarine!A$1:A$1048576)-3</f>
        <v>0</v>
      </c>
      <c r="AB6" s="144" t="n">
        <f aca="false">+COUNTA([2]Condottemarine!B$1:B$1048576)-3</f>
        <v>1</v>
      </c>
      <c r="AC6" s="144" t="n">
        <f aca="false">+COUNTA([2]Condottemarine!C$1:C$1048576)-3</f>
        <v>0</v>
      </c>
      <c r="AD6" s="144" t="n">
        <f aca="false">+COUNTA([2]Condottemarine!D$1:D$1048576)-3</f>
        <v>0</v>
      </c>
      <c r="AE6" s="144" t="n">
        <f aca="false">+COUNTA([2]Condottemarine!E$1:E$1048576)-3</f>
        <v>0</v>
      </c>
      <c r="AF6" s="144" t="n">
        <f aca="false">+COUNTA([2]Condottemarine!F$1:F$1048576)-3</f>
        <v>0</v>
      </c>
      <c r="AG6" s="144" t="n">
        <f aca="false">+COUNTA([2]Condottemarine!G$1:G$1048576)-3</f>
        <v>0</v>
      </c>
      <c r="AH6" s="144" t="n">
        <f aca="false">+COUNTA([2]Condottemarine!H$1:H$1048576)-3</f>
        <v>0</v>
      </c>
      <c r="AI6" s="144" t="n">
        <f aca="false">+COUNTA([2]Condottemarine!I$1:I$1048576)-3</f>
        <v>0</v>
      </c>
      <c r="AJ6" s="144" t="n">
        <f aca="false">+COUNTA([2]Condottemarine!J$1:J$1048576)-3</f>
        <v>0</v>
      </c>
      <c r="AK6" s="144" t="n">
        <f aca="false">+COUNTA([2]Condottemarine!K$1:K$1048576)-3</f>
        <v>0</v>
      </c>
      <c r="AL6" s="144" t="n">
        <f aca="false">+COUNTA([2]Condottemarine!L$1:L$1048576)-3</f>
        <v>0</v>
      </c>
      <c r="AM6" s="144" t="n">
        <f aca="false">+COUNTA([2]Condottemarine!M$1:M$1048576)-3</f>
        <v>0</v>
      </c>
      <c r="AN6" s="144" t="n">
        <f aca="false">+COUNTA([2]Condottemarine!N$1:N$1048576)-3</f>
        <v>0</v>
      </c>
      <c r="AO6" s="144" t="n">
        <f aca="false">+COUNTA([2]Condottemarine!O$1:O$1048576)-3</f>
        <v>0</v>
      </c>
      <c r="AP6" s="144" t="n">
        <f aca="false">+COUNTA([2]Condottemarine!P$1:P$1048576)-3</f>
        <v>0</v>
      </c>
      <c r="AQ6" s="144" t="n">
        <f aca="false">+COUNTA([2]Condottemarine!Q$1:Q$1048576)-3</f>
        <v>0</v>
      </c>
      <c r="AR6" s="144" t="n">
        <f aca="false">+COUNTA([2]Condottemarine!R$1:R$1048576)-3</f>
        <v>0</v>
      </c>
      <c r="AS6" s="144" t="n">
        <f aca="false">+COUNTA([2]Condottemarine!S$1:S$1048576)-3</f>
        <v>0</v>
      </c>
      <c r="AT6" s="144" t="n">
        <f aca="false">+COUNTA([2]Condottemarine!T$1:T$1048576)-3</f>
        <v>0</v>
      </c>
      <c r="AU6" s="145" t="n">
        <f aca="false">SUM(AA6:AT6)</f>
        <v>1</v>
      </c>
    </row>
    <row r="7" customFormat="false" ht="12.75" hidden="false" customHeight="false" outlineLevel="0" collapsed="false">
      <c r="X7" s="142"/>
      <c r="Y7" s="142"/>
      <c r="Z7" s="148" t="s">
        <v>11631</v>
      </c>
      <c r="AA7" s="149" t="n">
        <f aca="false">+AA6/$AB$2</f>
        <v>0</v>
      </c>
      <c r="AB7" s="149" t="n">
        <f aca="false">+AB6/$AB$2</f>
        <v>1</v>
      </c>
      <c r="AC7" s="149" t="n">
        <f aca="false">+AC6/$AB$2</f>
        <v>0</v>
      </c>
      <c r="AD7" s="149" t="n">
        <f aca="false">+AD6/$AB$2</f>
        <v>0</v>
      </c>
      <c r="AE7" s="149" t="n">
        <f aca="false">+AE6/$AB$2</f>
        <v>0</v>
      </c>
      <c r="AF7" s="149" t="n">
        <f aca="false">+AF6/$AB$2</f>
        <v>0</v>
      </c>
      <c r="AG7" s="149" t="n">
        <f aca="false">+AG6/$AB$2</f>
        <v>0</v>
      </c>
      <c r="AH7" s="149" t="n">
        <f aca="false">+AH6/$AB$2</f>
        <v>0</v>
      </c>
      <c r="AI7" s="149" t="n">
        <f aca="false">+AI6/$AB$2</f>
        <v>0</v>
      </c>
      <c r="AJ7" s="149" t="n">
        <f aca="false">+AJ6/$AB$2</f>
        <v>0</v>
      </c>
      <c r="AK7" s="149" t="n">
        <f aca="false">+AK6/$AB$2</f>
        <v>0</v>
      </c>
      <c r="AL7" s="149" t="n">
        <f aca="false">+AL6/$AB$2</f>
        <v>0</v>
      </c>
      <c r="AM7" s="149" t="n">
        <f aca="false">+AM6/$AB$2</f>
        <v>0</v>
      </c>
      <c r="AN7" s="149" t="n">
        <f aca="false">+AN6/$AB$2</f>
        <v>0</v>
      </c>
      <c r="AO7" s="149" t="n">
        <f aca="false">+AO6/$AB$2</f>
        <v>0</v>
      </c>
      <c r="AP7" s="149" t="n">
        <f aca="false">+AP6/$AB$2</f>
        <v>0</v>
      </c>
      <c r="AQ7" s="149" t="n">
        <f aca="false">+AQ6/$AB$2</f>
        <v>0</v>
      </c>
      <c r="AR7" s="149" t="n">
        <f aca="false">+AR6/$AB$2</f>
        <v>0</v>
      </c>
      <c r="AS7" s="149" t="n">
        <f aca="false">+AS6/$AB$2</f>
        <v>0</v>
      </c>
      <c r="AT7" s="149" t="n">
        <f aca="false">+AT6/$AB$2</f>
        <v>0</v>
      </c>
      <c r="AU7" s="145"/>
    </row>
    <row r="8" customFormat="false" ht="12.75" hidden="false" customHeight="false" outlineLevel="0" collapsed="false">
      <c r="X8" s="142"/>
      <c r="Y8" s="142"/>
      <c r="Z8" s="148" t="s">
        <v>11632</v>
      </c>
      <c r="AA8" s="151" t="e">
        <f aca="false">+AA5-AA7</f>
        <v>#DIV/0!</v>
      </c>
      <c r="AB8" s="151" t="e">
        <f aca="false">+AB5-AB7</f>
        <v>#DIV/0!</v>
      </c>
      <c r="AC8" s="151" t="e">
        <f aca="false">+AC5-AC7</f>
        <v>#DIV/0!</v>
      </c>
      <c r="AD8" s="151" t="e">
        <f aca="false">+AD5-AD7</f>
        <v>#DIV/0!</v>
      </c>
      <c r="AE8" s="151" t="e">
        <f aca="false">+AE5-AE7</f>
        <v>#DIV/0!</v>
      </c>
      <c r="AF8" s="151" t="e">
        <f aca="false">+AF5-AF7</f>
        <v>#DIV/0!</v>
      </c>
      <c r="AG8" s="151" t="e">
        <f aca="false">+AG5-AG7</f>
        <v>#DIV/0!</v>
      </c>
      <c r="AH8" s="151" t="e">
        <f aca="false">+AH5-AH7</f>
        <v>#DIV/0!</v>
      </c>
      <c r="AI8" s="151" t="e">
        <f aca="false">+AI5-AI7</f>
        <v>#DIV/0!</v>
      </c>
      <c r="AJ8" s="151" t="e">
        <f aca="false">+AJ5-AJ7</f>
        <v>#DIV/0!</v>
      </c>
      <c r="AK8" s="151" t="e">
        <f aca="false">+AK5-AK7</f>
        <v>#DIV/0!</v>
      </c>
      <c r="AL8" s="151" t="e">
        <f aca="false">+AL5-AL7</f>
        <v>#DIV/0!</v>
      </c>
      <c r="AM8" s="151" t="e">
        <f aca="false">+AM5-AM7</f>
        <v>#DIV/0!</v>
      </c>
      <c r="AN8" s="151" t="e">
        <f aca="false">+AN5-AN7</f>
        <v>#DIV/0!</v>
      </c>
      <c r="AO8" s="151" t="e">
        <f aca="false">+AO5-AO7</f>
        <v>#DIV/0!</v>
      </c>
      <c r="AP8" s="151" t="e">
        <f aca="false">+AP5-AP7</f>
        <v>#DIV/0!</v>
      </c>
      <c r="AQ8" s="151" t="e">
        <f aca="false">+AQ5-AQ7</f>
        <v>#DIV/0!</v>
      </c>
      <c r="AR8" s="151" t="e">
        <f aca="false">+AR5-AR7</f>
        <v>#DIV/0!</v>
      </c>
      <c r="AS8" s="151" t="e">
        <f aca="false">+AS5-AS7</f>
        <v>#DIV/0!</v>
      </c>
      <c r="AT8" s="151" t="e">
        <f aca="false">+AT5-AT7</f>
        <v>#DIV/0!</v>
      </c>
      <c r="AU8" s="145" t="n">
        <f aca="false">+AU4-AU6</f>
        <v>-1</v>
      </c>
    </row>
    <row r="9" customFormat="false" ht="12.75" hidden="false" customHeight="false" outlineLevel="0" collapsed="false">
      <c r="X9" s="142"/>
      <c r="Y9" s="142"/>
      <c r="AU9" s="217" t="n">
        <f aca="false">+AU8/AU6</f>
        <v>-1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8" activeCellId="0" sqref="J28"/>
    </sheetView>
  </sheetViews>
  <sheetFormatPr defaultColWidth="8.6953125" defaultRowHeight="12.75" zeroHeight="false" outlineLevelRow="0" outlineLevelCol="0"/>
  <cols>
    <col collapsed="false" customWidth="true" hidden="false" outlineLevel="0" max="1" min="1" style="0" width="10"/>
    <col collapsed="false" customWidth="true" hidden="false" outlineLevel="0" max="2" min="2" style="0" width="18.29"/>
    <col collapsed="false" customWidth="true" hidden="false" outlineLevel="0" max="17" min="3" style="0" width="3.14"/>
    <col collapsed="false" customWidth="true" hidden="false" outlineLevel="0" max="18" min="18" style="0" width="53.3"/>
  </cols>
  <sheetData>
    <row r="1" customFormat="false" ht="27" hidden="false" customHeight="true" outlineLevel="0" collapsed="false">
      <c r="A1" s="109" t="s">
        <v>11007</v>
      </c>
      <c r="B1" s="109" t="s">
        <v>11442</v>
      </c>
      <c r="R1" s="109" t="s">
        <v>11009</v>
      </c>
    </row>
    <row r="2" customFormat="false" ht="13.5" hidden="false" customHeight="false" outlineLevel="0" collapsed="false">
      <c r="A2" s="110" t="n">
        <v>1</v>
      </c>
      <c r="B2" s="111" t="s">
        <v>11443</v>
      </c>
      <c r="R2" s="112" t="s">
        <v>11444</v>
      </c>
    </row>
    <row r="3" customFormat="false" ht="13.5" hidden="false" customHeight="false" outlineLevel="0" collapsed="false">
      <c r="A3" s="113" t="n">
        <v>2</v>
      </c>
      <c r="B3" s="114" t="s">
        <v>11445</v>
      </c>
      <c r="R3" s="112" t="s">
        <v>11446</v>
      </c>
    </row>
    <row r="4" customFormat="false" ht="13.5" hidden="false" customHeight="false" outlineLevel="0" collapsed="false">
      <c r="A4" s="113" t="n">
        <v>21</v>
      </c>
      <c r="B4" s="114"/>
      <c r="R4" s="112" t="s">
        <v>11447</v>
      </c>
    </row>
    <row r="5" customFormat="false" ht="13.5" hidden="false" customHeight="false" outlineLevel="0" collapsed="false">
      <c r="A5" s="113" t="n">
        <v>22</v>
      </c>
      <c r="B5" s="115"/>
      <c r="R5" s="112" t="s">
        <v>11448</v>
      </c>
    </row>
    <row r="6" customFormat="false" ht="13.5" hidden="false" customHeight="false" outlineLevel="0" collapsed="false">
      <c r="A6" s="113" t="n">
        <v>41</v>
      </c>
      <c r="B6" s="114" t="s">
        <v>11449</v>
      </c>
      <c r="R6" s="112" t="s">
        <v>11450</v>
      </c>
    </row>
    <row r="7" customFormat="false" ht="13.5" hidden="false" customHeight="false" outlineLevel="0" collapsed="false">
      <c r="A7" s="113" t="n">
        <v>42</v>
      </c>
      <c r="B7" s="114" t="s">
        <v>11451</v>
      </c>
      <c r="R7" s="112" t="s">
        <v>11452</v>
      </c>
    </row>
    <row r="8" customFormat="false" ht="13.5" hidden="false" customHeight="false" outlineLevel="0" collapsed="false">
      <c r="A8" s="113" t="n">
        <v>43</v>
      </c>
      <c r="B8" s="114"/>
      <c r="R8" s="112" t="s">
        <v>11453</v>
      </c>
    </row>
    <row r="9" customFormat="false" ht="13.5" hidden="false" customHeight="false" outlineLevel="0" collapsed="false">
      <c r="A9" s="113" t="n">
        <v>44</v>
      </c>
      <c r="B9" s="114" t="s">
        <v>11451</v>
      </c>
      <c r="R9" s="112" t="s">
        <v>11454</v>
      </c>
    </row>
    <row r="10" customFormat="false" ht="13.5" hidden="false" customHeight="false" outlineLevel="0" collapsed="false">
      <c r="A10" s="116" t="n">
        <v>61</v>
      </c>
      <c r="B10" s="117"/>
      <c r="R10" s="112" t="s">
        <v>11455</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N9"/>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4" activeCellId="0" sqref="A4"/>
    </sheetView>
  </sheetViews>
  <sheetFormatPr defaultColWidth="10.72265625" defaultRowHeight="12.75" zeroHeight="false" outlineLevelRow="0" outlineLevelCol="0"/>
  <cols>
    <col collapsed="false" customWidth="true" hidden="false" outlineLevel="0" max="1" min="1" style="0" width="9"/>
    <col collapsed="false" customWidth="true" hidden="false" outlineLevel="0" max="2" min="2" style="0" width="28.57"/>
    <col collapsed="false" customWidth="true" hidden="false" outlineLevel="0" max="3" min="3" style="0" width="29.14"/>
    <col collapsed="false" customWidth="true" hidden="false" outlineLevel="0" max="5" min="4" style="0" width="13.86"/>
    <col collapsed="false" customWidth="true" hidden="false" outlineLevel="0" max="7" min="6" style="0" width="9"/>
    <col collapsed="false" customWidth="true" hidden="false" outlineLevel="0" max="8" min="8" style="0" width="19.71"/>
    <col collapsed="false" customWidth="true" hidden="false" outlineLevel="0" max="9" min="9" style="0" width="9"/>
    <col collapsed="false" customWidth="true" hidden="false" outlineLevel="0" max="10" min="10" style="0" width="25.57"/>
    <col collapsed="false" customWidth="true" hidden="false" outlineLevel="0" max="11" min="11" style="0" width="35.42"/>
    <col collapsed="false" customWidth="true" hidden="false" outlineLevel="0" max="12" min="12" style="0" width="9"/>
    <col collapsed="false" customWidth="true" hidden="false" outlineLevel="0" max="13" min="13" style="0" width="48.15"/>
    <col collapsed="false" customWidth="true" hidden="false" outlineLevel="0" max="14" min="14" style="0" width="11.99"/>
    <col collapsed="false" customWidth="true" hidden="false" outlineLevel="0" max="18" min="15" style="0" width="9"/>
    <col collapsed="false" customWidth="true" hidden="false" outlineLevel="0" max="19" min="19" style="0" width="14.69"/>
    <col collapsed="false" customWidth="true" hidden="false" outlineLevel="0" max="20" min="20" style="0" width="15"/>
    <col collapsed="false" customWidth="true" hidden="false" outlineLevel="0" max="21" min="21" style="0" width="9"/>
    <col collapsed="false" customWidth="true" hidden="false" outlineLevel="0" max="22" min="22" style="0" width="17.41"/>
    <col collapsed="false" customWidth="true" hidden="false" outlineLevel="0" max="23" min="23" style="0" width="9"/>
    <col collapsed="false" customWidth="true" hidden="false" outlineLevel="0" max="24" min="24" style="0" width="10"/>
    <col collapsed="false" customWidth="true" hidden="false" outlineLevel="0" max="27" min="25" style="0" width="11.99"/>
    <col collapsed="false" customWidth="true" hidden="false" outlineLevel="0" max="31" min="28" style="0" width="9"/>
    <col collapsed="false" customWidth="true" hidden="false" outlineLevel="0" max="32" min="32" style="0" width="18.29"/>
    <col collapsed="false" customWidth="true" hidden="false" outlineLevel="0" max="44" min="33" style="0" width="9"/>
    <col collapsed="false" customWidth="true" hidden="false" outlineLevel="0" max="45" min="45" style="0" width="12.29"/>
    <col collapsed="false" customWidth="true" hidden="false" outlineLevel="0" max="54" min="46" style="0" width="9"/>
    <col collapsed="false" customWidth="true" hidden="false" outlineLevel="0" max="55" min="55" style="0" width="14.86"/>
    <col collapsed="false" customWidth="true" hidden="false" outlineLevel="0" max="57" min="56" style="0" width="16.14"/>
    <col collapsed="false" customWidth="true" hidden="false" outlineLevel="0" max="58" min="58" style="0" width="18.85"/>
    <col collapsed="false" customWidth="true" hidden="false" outlineLevel="0" max="60" min="59" style="118" width="22.14"/>
    <col collapsed="false" customWidth="true" hidden="false" outlineLevel="0" max="61" min="61" style="0" width="13.14"/>
    <col collapsed="false" customWidth="true" hidden="false" outlineLevel="0" max="62" min="62" style="0" width="15.87"/>
    <col collapsed="false" customWidth="true" hidden="false" outlineLevel="0" max="63" min="63" style="0" width="19.14"/>
    <col collapsed="false" customWidth="true" hidden="false" outlineLevel="0" max="67" min="64" style="0" width="9.13"/>
    <col collapsed="false" customWidth="true" hidden="false" outlineLevel="0" max="68" min="68" style="0" width="11.86"/>
    <col collapsed="false" customWidth="true" hidden="false" outlineLevel="0" max="69" min="69" style="0" width="12.57"/>
    <col collapsed="false" customWidth="false" hidden="false" outlineLevel="0" max="114" min="70" style="118" width="10.71"/>
    <col collapsed="false" customWidth="true" hidden="false" outlineLevel="0" max="115" min="115" style="118" width="14.69"/>
    <col collapsed="false" customWidth="true" hidden="false" outlineLevel="0" max="116" min="116" style="118" width="12.14"/>
    <col collapsed="false" customWidth="true" hidden="false" outlineLevel="0" max="117" min="117" style="118" width="38.86"/>
    <col collapsed="false" customWidth="true" hidden="false" outlineLevel="0" max="118" min="118" style="118" width="62.14"/>
    <col collapsed="false" customWidth="false" hidden="false" outlineLevel="0" max="1024" min="119" style="118" width="10.71"/>
  </cols>
  <sheetData>
    <row r="1" customFormat="false" ht="67.5" hidden="false" customHeight="false" outlineLevel="0" collapsed="false">
      <c r="A1" s="119" t="s">
        <v>11456</v>
      </c>
      <c r="B1" s="119" t="s">
        <v>11457</v>
      </c>
      <c r="C1" s="119" t="s">
        <v>11458</v>
      </c>
      <c r="D1" s="119" t="s">
        <v>11459</v>
      </c>
      <c r="E1" s="119" t="s">
        <v>11460</v>
      </c>
      <c r="F1" s="119" t="s">
        <v>11461</v>
      </c>
      <c r="G1" s="120" t="s">
        <v>11462</v>
      </c>
      <c r="H1" s="120" t="s">
        <v>11463</v>
      </c>
      <c r="I1" s="119" t="s">
        <v>11464</v>
      </c>
      <c r="J1" s="119" t="s">
        <v>11465</v>
      </c>
      <c r="K1" s="119" t="s">
        <v>11466</v>
      </c>
      <c r="L1" s="119" t="s">
        <v>11467</v>
      </c>
      <c r="M1" s="119" t="s">
        <v>11468</v>
      </c>
      <c r="N1" s="119" t="s">
        <v>11469</v>
      </c>
      <c r="O1" s="119" t="s">
        <v>11470</v>
      </c>
      <c r="P1" s="119" t="s">
        <v>11471</v>
      </c>
      <c r="Q1" s="120" t="s">
        <v>11472</v>
      </c>
      <c r="R1" s="119" t="s">
        <v>11473</v>
      </c>
      <c r="S1" s="119" t="s">
        <v>11474</v>
      </c>
      <c r="T1" s="119" t="s">
        <v>11475</v>
      </c>
      <c r="U1" s="119" t="s">
        <v>11476</v>
      </c>
      <c r="V1" s="119" t="s">
        <v>11477</v>
      </c>
      <c r="W1" s="119" t="s">
        <v>11478</v>
      </c>
      <c r="X1" s="119" t="s">
        <v>11479</v>
      </c>
      <c r="Y1" s="119" t="s">
        <v>11480</v>
      </c>
      <c r="Z1" s="119" t="s">
        <v>11481</v>
      </c>
      <c r="AA1" s="119" t="s">
        <v>11482</v>
      </c>
      <c r="AB1" s="119" t="s">
        <v>11483</v>
      </c>
      <c r="AC1" s="119" t="s">
        <v>11484</v>
      </c>
      <c r="AD1" s="119" t="s">
        <v>11485</v>
      </c>
      <c r="AE1" s="119" t="s">
        <v>11486</v>
      </c>
      <c r="AF1" s="119" t="s">
        <v>11487</v>
      </c>
      <c r="AG1" s="119" t="s">
        <v>11488</v>
      </c>
      <c r="AH1" s="119" t="s">
        <v>11489</v>
      </c>
      <c r="AI1" s="119" t="s">
        <v>11490</v>
      </c>
      <c r="AJ1" s="119" t="s">
        <v>11491</v>
      </c>
      <c r="AK1" s="119" t="s">
        <v>11492</v>
      </c>
      <c r="AL1" s="119" t="s">
        <v>11493</v>
      </c>
      <c r="AM1" s="119" t="s">
        <v>11494</v>
      </c>
      <c r="AN1" s="119" t="s">
        <v>11495</v>
      </c>
      <c r="AO1" s="119" t="s">
        <v>11496</v>
      </c>
      <c r="AP1" s="119" t="s">
        <v>11497</v>
      </c>
      <c r="AQ1" s="119" t="s">
        <v>11498</v>
      </c>
      <c r="AR1" s="119" t="s">
        <v>11499</v>
      </c>
      <c r="AS1" s="119" t="s">
        <v>11500</v>
      </c>
      <c r="AT1" s="119" t="s">
        <v>11501</v>
      </c>
      <c r="AU1" s="119" t="s">
        <v>11502</v>
      </c>
      <c r="AV1" s="119" t="s">
        <v>11503</v>
      </c>
      <c r="AW1" s="119" t="s">
        <v>11504</v>
      </c>
      <c r="AX1" s="119" t="s">
        <v>11505</v>
      </c>
      <c r="AY1" s="119" t="s">
        <v>11506</v>
      </c>
      <c r="AZ1" s="119" t="s">
        <v>11507</v>
      </c>
      <c r="BA1" s="119" t="s">
        <v>11508</v>
      </c>
      <c r="BB1" s="119" t="s">
        <v>11509</v>
      </c>
      <c r="BC1" s="121" t="s">
        <v>11510</v>
      </c>
      <c r="BI1" s="122"/>
      <c r="BJ1" s="122" t="s">
        <v>11511</v>
      </c>
      <c r="BK1" s="122" t="n">
        <f aca="false">+COUNTA(B:B)-3</f>
        <v>0</v>
      </c>
      <c r="BL1" s="123"/>
      <c r="BM1" s="123"/>
      <c r="BN1" s="123"/>
      <c r="BO1" s="123"/>
      <c r="BP1" s="123"/>
      <c r="BQ1" s="123"/>
      <c r="BR1" s="124"/>
      <c r="BS1" s="124"/>
      <c r="BT1" s="124"/>
      <c r="BU1" s="124"/>
      <c r="BV1" s="124"/>
      <c r="BW1" s="124"/>
      <c r="BX1" s="124"/>
      <c r="BY1" s="124"/>
      <c r="BZ1" s="124"/>
      <c r="CA1" s="124"/>
      <c r="CB1" s="124"/>
      <c r="CC1" s="124"/>
      <c r="CD1" s="124"/>
      <c r="CE1" s="124"/>
      <c r="CF1" s="124"/>
      <c r="CG1" s="124"/>
      <c r="CH1" s="124"/>
      <c r="CI1" s="124"/>
      <c r="CJ1" s="124"/>
      <c r="CK1" s="124"/>
      <c r="CL1" s="124"/>
      <c r="CM1" s="124"/>
      <c r="CN1" s="124"/>
      <c r="CO1" s="124"/>
      <c r="CP1" s="124"/>
      <c r="CQ1" s="124"/>
      <c r="CR1" s="124"/>
      <c r="CS1" s="124"/>
      <c r="CT1" s="124"/>
      <c r="CU1" s="124"/>
      <c r="CV1" s="124"/>
      <c r="CW1" s="124"/>
      <c r="CX1" s="124"/>
      <c r="CY1" s="124"/>
      <c r="CZ1" s="124"/>
      <c r="DA1" s="124"/>
      <c r="DB1" s="124"/>
      <c r="DC1" s="124"/>
      <c r="DD1" s="124"/>
      <c r="DE1" s="124"/>
      <c r="DF1" s="124"/>
      <c r="DG1" s="124"/>
      <c r="DH1" s="124"/>
      <c r="DI1" s="124"/>
      <c r="DJ1" s="124"/>
      <c r="DM1" s="125" t="s">
        <v>11512</v>
      </c>
      <c r="DN1" s="125" t="str">
        <f aca="false">IF(SUM(BD:BD)=SUM(BE:BE),"OK","Errore: ripetizione codice origine")</f>
        <v>OK</v>
      </c>
    </row>
    <row r="2" s="129" customFormat="true" ht="90" hidden="false" customHeight="false" outlineLevel="0" collapsed="false">
      <c r="A2" s="126" t="s">
        <v>11513</v>
      </c>
      <c r="B2" s="126" t="s">
        <v>11514</v>
      </c>
      <c r="C2" s="126" t="s">
        <v>11515</v>
      </c>
      <c r="D2" s="126" t="s">
        <v>11516</v>
      </c>
      <c r="E2" s="126" t="s">
        <v>11517</v>
      </c>
      <c r="F2" s="126" t="s">
        <v>11518</v>
      </c>
      <c r="G2" s="127" t="s">
        <v>11519</v>
      </c>
      <c r="H2" s="127" t="s">
        <v>11520</v>
      </c>
      <c r="I2" s="126" t="s">
        <v>11521</v>
      </c>
      <c r="J2" s="126" t="s">
        <v>11522</v>
      </c>
      <c r="K2" s="126" t="s">
        <v>11523</v>
      </c>
      <c r="L2" s="126" t="s">
        <v>11524</v>
      </c>
      <c r="M2" s="126" t="s">
        <v>11525</v>
      </c>
      <c r="N2" s="126" t="s">
        <v>11526</v>
      </c>
      <c r="O2" s="126" t="s">
        <v>11527</v>
      </c>
      <c r="P2" s="126" t="s">
        <v>11528</v>
      </c>
      <c r="Q2" s="127" t="s">
        <v>11529</v>
      </c>
      <c r="R2" s="126" t="s">
        <v>11530</v>
      </c>
      <c r="S2" s="126" t="s">
        <v>11531</v>
      </c>
      <c r="T2" s="126" t="s">
        <v>11532</v>
      </c>
      <c r="U2" s="126" t="s">
        <v>11533</v>
      </c>
      <c r="V2" s="126" t="s">
        <v>11534</v>
      </c>
      <c r="W2" s="126" t="s">
        <v>11535</v>
      </c>
      <c r="X2" s="126" t="s">
        <v>11536</v>
      </c>
      <c r="Y2" s="126" t="s">
        <v>11537</v>
      </c>
      <c r="Z2" s="126" t="s">
        <v>11538</v>
      </c>
      <c r="AA2" s="126" t="s">
        <v>11539</v>
      </c>
      <c r="AB2" s="126" t="s">
        <v>11540</v>
      </c>
      <c r="AC2" s="126" t="s">
        <v>11541</v>
      </c>
      <c r="AD2" s="126" t="s">
        <v>11542</v>
      </c>
      <c r="AE2" s="126" t="s">
        <v>11543</v>
      </c>
      <c r="AF2" s="126" t="s">
        <v>11544</v>
      </c>
      <c r="AG2" s="126" t="s">
        <v>11545</v>
      </c>
      <c r="AH2" s="126" t="s">
        <v>11546</v>
      </c>
      <c r="AI2" s="126" t="s">
        <v>11547</v>
      </c>
      <c r="AJ2" s="126" t="s">
        <v>11548</v>
      </c>
      <c r="AK2" s="126" t="s">
        <v>11549</v>
      </c>
      <c r="AL2" s="126" t="s">
        <v>11550</v>
      </c>
      <c r="AM2" s="126" t="s">
        <v>11551</v>
      </c>
      <c r="AN2" s="126" t="s">
        <v>11552</v>
      </c>
      <c r="AO2" s="126" t="s">
        <v>11553</v>
      </c>
      <c r="AP2" s="126" t="s">
        <v>11554</v>
      </c>
      <c r="AQ2" s="126" t="s">
        <v>11555</v>
      </c>
      <c r="AR2" s="126" t="s">
        <v>11556</v>
      </c>
      <c r="AS2" s="126" t="s">
        <v>11557</v>
      </c>
      <c r="AT2" s="126" t="s">
        <v>11558</v>
      </c>
      <c r="AU2" s="126" t="s">
        <v>11559</v>
      </c>
      <c r="AV2" s="126" t="s">
        <v>11560</v>
      </c>
      <c r="AW2" s="126" t="s">
        <v>11561</v>
      </c>
      <c r="AX2" s="126" t="s">
        <v>11562</v>
      </c>
      <c r="AY2" s="126" t="s">
        <v>11563</v>
      </c>
      <c r="AZ2" s="126" t="s">
        <v>11564</v>
      </c>
      <c r="BA2" s="126" t="s">
        <v>11565</v>
      </c>
      <c r="BB2" s="126" t="s">
        <v>11566</v>
      </c>
      <c r="BC2" s="128"/>
      <c r="BG2" s="130"/>
      <c r="BH2" s="130"/>
      <c r="BI2" s="122"/>
      <c r="BJ2" s="122" t="s">
        <v>11567</v>
      </c>
      <c r="BK2" s="122" t="n">
        <f aca="false">+COUNTA([2]Fiumi!B$1:B$1048576)-3</f>
        <v>1</v>
      </c>
      <c r="BL2" s="124"/>
      <c r="BM2" s="124"/>
      <c r="BN2" s="124"/>
      <c r="BO2" s="124"/>
      <c r="BP2" s="124"/>
      <c r="BQ2" s="124"/>
      <c r="BR2" s="124"/>
      <c r="BS2" s="124"/>
      <c r="BT2" s="124"/>
      <c r="BU2" s="124"/>
      <c r="BV2" s="124"/>
      <c r="BW2" s="124"/>
      <c r="BX2" s="124"/>
      <c r="BY2" s="124"/>
      <c r="BZ2" s="124"/>
      <c r="CA2" s="124"/>
      <c r="CB2" s="124"/>
      <c r="CC2" s="124"/>
      <c r="CD2" s="124"/>
      <c r="CE2" s="124"/>
      <c r="CF2" s="124"/>
      <c r="CG2" s="124"/>
      <c r="CH2" s="124"/>
      <c r="CI2" s="124"/>
      <c r="CJ2" s="124"/>
      <c r="CK2" s="124"/>
      <c r="CL2" s="124"/>
      <c r="CM2" s="124"/>
      <c r="CN2" s="124"/>
      <c r="CO2" s="124"/>
      <c r="CP2" s="124"/>
      <c r="CQ2" s="124"/>
      <c r="CR2" s="124"/>
      <c r="CS2" s="124"/>
      <c r="CT2" s="124"/>
      <c r="CU2" s="124"/>
      <c r="CV2" s="124"/>
      <c r="CW2" s="124"/>
      <c r="CX2" s="124"/>
      <c r="CY2" s="124"/>
      <c r="CZ2" s="124"/>
      <c r="DA2" s="124"/>
      <c r="DB2" s="124"/>
      <c r="DC2" s="124"/>
      <c r="DD2" s="124"/>
      <c r="DE2" s="124"/>
      <c r="DF2" s="124"/>
      <c r="DG2" s="124"/>
      <c r="DH2" s="124"/>
      <c r="DI2" s="124"/>
      <c r="DJ2" s="124"/>
      <c r="DM2" s="131" t="s">
        <v>11568</v>
      </c>
      <c r="DN2" s="132" t="str">
        <f aca="false">+IF(SUM(BF:BF)=0,"OK","Anno di costruzione nuove opere non congruente con stato opera")</f>
        <v>OK</v>
      </c>
    </row>
    <row r="3" customFormat="false" ht="57" hidden="false" customHeight="true" outlineLevel="0" collapsed="false">
      <c r="A3" s="133" t="s">
        <v>11569</v>
      </c>
      <c r="B3" s="133" t="s">
        <v>11570</v>
      </c>
      <c r="C3" s="133" t="s">
        <v>11571</v>
      </c>
      <c r="D3" s="133" t="s">
        <v>11572</v>
      </c>
      <c r="E3" s="133" t="s">
        <v>11573</v>
      </c>
      <c r="F3" s="133" t="s">
        <v>11574</v>
      </c>
      <c r="G3" s="133" t="n">
        <v>110700</v>
      </c>
      <c r="H3" s="133" t="n">
        <v>110800</v>
      </c>
      <c r="I3" s="133" t="s">
        <v>11575</v>
      </c>
      <c r="J3" s="133" t="s">
        <v>11576</v>
      </c>
      <c r="K3" s="133" t="s">
        <v>11577</v>
      </c>
      <c r="L3" s="133" t="s">
        <v>11578</v>
      </c>
      <c r="M3" s="133" t="s">
        <v>11579</v>
      </c>
      <c r="N3" s="133" t="s">
        <v>11580</v>
      </c>
      <c r="O3" s="133" t="s">
        <v>11581</v>
      </c>
      <c r="P3" s="133" t="s">
        <v>11582</v>
      </c>
      <c r="Q3" s="133" t="n">
        <v>110900</v>
      </c>
      <c r="R3" s="133" t="s">
        <v>11583</v>
      </c>
      <c r="S3" s="133" t="s">
        <v>11584</v>
      </c>
      <c r="T3" s="133" t="s">
        <v>11585</v>
      </c>
      <c r="U3" s="133" t="s">
        <v>11586</v>
      </c>
      <c r="V3" s="133" t="s">
        <v>11587</v>
      </c>
      <c r="W3" s="133" t="s">
        <v>11588</v>
      </c>
      <c r="X3" s="133" t="s">
        <v>11589</v>
      </c>
      <c r="Y3" s="133" t="s">
        <v>11590</v>
      </c>
      <c r="Z3" s="133" t="s">
        <v>11591</v>
      </c>
      <c r="AA3" s="133" t="s">
        <v>11592</v>
      </c>
      <c r="AB3" s="133" t="s">
        <v>11593</v>
      </c>
      <c r="AC3" s="133" t="s">
        <v>11594</v>
      </c>
      <c r="AD3" s="133" t="s">
        <v>11595</v>
      </c>
      <c r="AE3" s="133" t="s">
        <v>11596</v>
      </c>
      <c r="AF3" s="133" t="s">
        <v>11597</v>
      </c>
      <c r="AG3" s="133" t="s">
        <v>11598</v>
      </c>
      <c r="AH3" s="133" t="s">
        <v>11599</v>
      </c>
      <c r="AI3" s="133" t="s">
        <v>11600</v>
      </c>
      <c r="AJ3" s="133" t="s">
        <v>11601</v>
      </c>
      <c r="AK3" s="133" t="s">
        <v>11602</v>
      </c>
      <c r="AL3" s="133" t="s">
        <v>11603</v>
      </c>
      <c r="AM3" s="133" t="s">
        <v>11604</v>
      </c>
      <c r="AN3" s="133" t="s">
        <v>11605</v>
      </c>
      <c r="AO3" s="133" t="s">
        <v>11606</v>
      </c>
      <c r="AP3" s="133" t="s">
        <v>11607</v>
      </c>
      <c r="AQ3" s="133" t="s">
        <v>11608</v>
      </c>
      <c r="AR3" s="133" t="s">
        <v>11609</v>
      </c>
      <c r="AS3" s="133" t="s">
        <v>11610</v>
      </c>
      <c r="AT3" s="133" t="s">
        <v>11611</v>
      </c>
      <c r="AU3" s="133" t="s">
        <v>11612</v>
      </c>
      <c r="AV3" s="133" t="s">
        <v>11613</v>
      </c>
      <c r="AW3" s="133" t="s">
        <v>11614</v>
      </c>
      <c r="AX3" s="133" t="s">
        <v>11615</v>
      </c>
      <c r="AY3" s="133" t="s">
        <v>11616</v>
      </c>
      <c r="AZ3" s="133" t="s">
        <v>11617</v>
      </c>
      <c r="BA3" s="133" t="s">
        <v>11618</v>
      </c>
      <c r="BB3" s="133" t="s">
        <v>11619</v>
      </c>
      <c r="BC3" s="134"/>
      <c r="BD3" s="135" t="s">
        <v>11620</v>
      </c>
      <c r="BE3" s="136" t="s">
        <v>11621</v>
      </c>
      <c r="BF3" s="135" t="s">
        <v>11622</v>
      </c>
      <c r="BG3" s="135" t="s">
        <v>11623</v>
      </c>
      <c r="BH3" s="135" t="s">
        <v>11624</v>
      </c>
      <c r="BI3" s="122" t="s">
        <v>11625</v>
      </c>
      <c r="BJ3" s="122" t="str">
        <f aca="false">+A1</f>
        <v>codice opera [idt]</v>
      </c>
      <c r="BK3" s="122" t="str">
        <f aca="false">+B1</f>
        <v>codice origine [testo]</v>
      </c>
      <c r="BL3" s="122" t="str">
        <f aca="false">+C1</f>
        <v>descrizione impianto [testo]</v>
      </c>
      <c r="BM3" s="122" t="str">
        <f aca="false">+D1</f>
        <v>g.boaga NORD [m]</v>
      </c>
      <c r="BN3" s="122" t="str">
        <f aca="false">+E1</f>
        <v>g.boaga EST [m]</v>
      </c>
      <c r="BO3" s="122" t="str">
        <f aca="false">+F1</f>
        <v>fuso RIF. [nr]</v>
      </c>
      <c r="BP3" s="122" t="str">
        <f aca="false">+G1</f>
        <v>codice schema acquedottistico [idt]</v>
      </c>
      <c r="BQ3" s="122" t="str">
        <f aca="false">+H1</f>
        <v>descrizione schema acquedottistico [testo]</v>
      </c>
      <c r="BR3" s="122" t="str">
        <f aca="false">+I1</f>
        <v>quota s.l.m [m]</v>
      </c>
      <c r="BS3" s="122" t="str">
        <f aca="false">+J1</f>
        <v>località [testo]</v>
      </c>
      <c r="BT3" s="122" t="str">
        <f aca="false">+K1</f>
        <v>comune [istat]</v>
      </c>
      <c r="BU3" s="122" t="str">
        <f aca="false">+L1</f>
        <v>bacino appartenza corso acqua [testo]</v>
      </c>
      <c r="BV3" s="122" t="str">
        <f aca="false">+M1</f>
        <v>nome del corso acqua [testo]</v>
      </c>
      <c r="BW3" s="122" t="str">
        <f aca="false">+N1</f>
        <v>classe corso acqua [idn]</v>
      </c>
      <c r="BX3" s="122" t="str">
        <f aca="false">+O1</f>
        <v>estremi della concessione [testo]</v>
      </c>
      <c r="BY3" s="122" t="str">
        <f aca="false">+P1</f>
        <v>portata concessa uso potabile [l/s]</v>
      </c>
      <c r="BZ3" s="122" t="str">
        <f aca="false">+Q1</f>
        <v>uso plurimo [sn]</v>
      </c>
      <c r="CA3" s="122" t="str">
        <f aca="false">+R1</f>
        <v>anno costruzione [anno]</v>
      </c>
      <c r="CB3" s="122" t="str">
        <f aca="false">+S1</f>
        <v>anno ristrutturazione [anno]</v>
      </c>
      <c r="CC3" s="122" t="str">
        <f aca="false">+T1</f>
        <v>conservazione [idn]</v>
      </c>
      <c r="CD3" s="122" t="str">
        <f aca="false">+U1</f>
        <v>utilizzo (continuo,occasionale,periodico) [testo]</v>
      </c>
      <c r="CE3" s="122" t="str">
        <f aca="false">+V1</f>
        <v>utilizzo annuo (0 - 100) [%]</v>
      </c>
      <c r="CF3" s="122" t="str">
        <f aca="false">+W1</f>
        <v>area del bacino a monte [kmq]</v>
      </c>
      <c r="CG3" s="122" t="str">
        <f aca="false">+X1</f>
        <v>volume prelevato [mc/anno]</v>
      </c>
      <c r="CH3" s="122" t="str">
        <f aca="false">+Y1</f>
        <v>volume immesso in rete [mc/anno]</v>
      </c>
      <c r="CI3" s="122" t="str">
        <f aca="false">+Z1</f>
        <v>portata di esercizio [l/s]</v>
      </c>
      <c r="CJ3" s="122" t="str">
        <f aca="false">+AA1</f>
        <v>portata derivata massima [l/s]</v>
      </c>
      <c r="CK3" s="122" t="str">
        <f aca="false">+AB1</f>
        <v>portata derivata minima [l/s]</v>
      </c>
      <c r="CL3" s="122" t="str">
        <f aca="false">+AC1</f>
        <v>portata derivabile massima [l/s]</v>
      </c>
      <c r="CM3" s="122" t="str">
        <f aca="false">+AD1</f>
        <v>traversa fluviale [sn]</v>
      </c>
      <c r="CN3" s="122" t="str">
        <f aca="false">+AE1</f>
        <v>camera di presa [sn]</v>
      </c>
      <c r="CO3" s="122" t="str">
        <f aca="false">+AF1</f>
        <v>presa con succhierola [sn]</v>
      </c>
      <c r="CP3" s="122" t="str">
        <f aca="false">+AG1</f>
        <v>griglia [sn]</v>
      </c>
      <c r="CQ3" s="122" t="str">
        <f aca="false">+AH1</f>
        <v>filtro [sn]</v>
      </c>
      <c r="CR3" s="122" t="str">
        <f aca="false">+AI1</f>
        <v>dissabbiatore [sn]</v>
      </c>
      <c r="CS3" s="122" t="str">
        <f aca="false">+AJ1</f>
        <v>tipo telecontrollo [idn]</v>
      </c>
      <c r="CT3" s="122" t="str">
        <f aca="false">+AK1</f>
        <v>misura portata [sn]</v>
      </c>
      <c r="CU3" s="122" t="str">
        <f aca="false">+AL1</f>
        <v>zona tutela assoluta [sn]</v>
      </c>
      <c r="CV3" s="122" t="str">
        <f aca="false">+AM1</f>
        <v>zona di rispetto [sn]</v>
      </c>
      <c r="CW3" s="122" t="str">
        <f aca="false">+AN1</f>
        <v>zona di protezione [sn]</v>
      </c>
      <c r="CX3" s="122" t="str">
        <f aca="false">+AO1</f>
        <v>tipo di clorazione [idn]</v>
      </c>
      <c r="CY3" s="122" t="str">
        <f aca="false">+AP1</f>
        <v>anno istallazione cloratore [anno]</v>
      </c>
      <c r="CZ3" s="122" t="str">
        <f aca="false">+AQ1</f>
        <v>anno ristrutturazione cloratore [anno]</v>
      </c>
      <c r="DA3" s="122" t="str">
        <f aca="false">+AR1</f>
        <v>opera stato [idn]</v>
      </c>
      <c r="DB3" s="122" t="str">
        <f aca="false">+AS1</f>
        <v>ind.conf. area bacino monte [idt]</v>
      </c>
      <c r="DC3" s="122" t="str">
        <f aca="false">+AT1</f>
        <v>ind.conf. anno costruzione [idt]</v>
      </c>
      <c r="DD3" s="122" t="str">
        <f aca="false">+AU1</f>
        <v>ind.conf. anno ristrutturazione [idt]</v>
      </c>
      <c r="DE3" s="122" t="str">
        <f aca="false">+AV1</f>
        <v>ind.conf. volume prelevato [idt]</v>
      </c>
      <c r="DF3" s="122" t="str">
        <f aca="false">+AW1</f>
        <v>ind.conf. volume immesso [idt]</v>
      </c>
      <c r="DG3" s="122" t="str">
        <f aca="false">+AX1</f>
        <v>ind.conf. portata esercizio [idt]</v>
      </c>
      <c r="DH3" s="122" t="str">
        <f aca="false">+AY1</f>
        <v>ind.conf. portata derivata max [idt]</v>
      </c>
      <c r="DI3" s="122" t="str">
        <f aca="false">+AZ1</f>
        <v>ind.conf. portata derivata min [idt]</v>
      </c>
      <c r="DJ3" s="122" t="str">
        <f aca="false">+BA1</f>
        <v>ind.conf. portata derivabile max [idt]</v>
      </c>
      <c r="DK3" s="137" t="s">
        <v>11626</v>
      </c>
      <c r="DL3" s="138"/>
      <c r="DM3" s="131" t="s">
        <v>11627</v>
      </c>
      <c r="DN3" s="131" t="str">
        <f aca="false">+IF(SUM(BG:BG)=0,"OK","Dati non completi")</f>
        <v>Dati non completi</v>
      </c>
    </row>
    <row r="4" customFormat="false" ht="38.25" hidden="false" customHeight="false" outlineLevel="0" collapsed="false">
      <c r="A4" s="139"/>
      <c r="B4" s="139"/>
      <c r="C4" s="139"/>
      <c r="D4" s="140"/>
      <c r="E4" s="139"/>
      <c r="F4" s="139"/>
      <c r="G4" s="139"/>
      <c r="H4" s="139"/>
      <c r="I4" s="139"/>
      <c r="J4" s="139"/>
      <c r="K4" s="139"/>
      <c r="L4" s="139"/>
      <c r="M4" s="139"/>
      <c r="N4" s="139"/>
      <c r="O4" s="139"/>
      <c r="P4" s="139"/>
      <c r="Q4" s="139"/>
      <c r="R4" s="139"/>
      <c r="S4" s="139"/>
      <c r="T4" s="139"/>
      <c r="U4" s="139"/>
      <c r="V4" s="139"/>
      <c r="W4" s="139"/>
      <c r="X4" s="139"/>
      <c r="Y4" s="139"/>
      <c r="Z4" s="139"/>
      <c r="AA4" s="139"/>
      <c r="AB4" s="139"/>
      <c r="AC4" s="139"/>
      <c r="AD4" s="139"/>
      <c r="AE4" s="139"/>
      <c r="AF4" s="141"/>
      <c r="AG4" s="139"/>
      <c r="AH4" s="139"/>
      <c r="AI4" s="139"/>
      <c r="AJ4" s="139"/>
      <c r="AK4" s="139"/>
      <c r="AL4" s="139"/>
      <c r="AM4" s="139"/>
      <c r="AN4" s="139"/>
      <c r="AO4" s="139"/>
      <c r="AP4" s="139"/>
      <c r="AQ4" s="139"/>
      <c r="AR4" s="139"/>
      <c r="AS4" s="139"/>
      <c r="AT4" s="139"/>
      <c r="AU4" s="139"/>
      <c r="AV4" s="139"/>
      <c r="AW4" s="139"/>
      <c r="AX4" s="139"/>
      <c r="AY4" s="139"/>
      <c r="AZ4" s="139"/>
      <c r="BA4" s="139"/>
      <c r="BB4" s="139"/>
      <c r="BC4" s="141"/>
      <c r="BD4" s="142" t="n">
        <f aca="false">+IF(B4&gt;0,1,0)</f>
        <v>0</v>
      </c>
      <c r="BE4" s="135" t="n">
        <f aca="false">COUNTIF(B:B,B4)</f>
        <v>0</v>
      </c>
      <c r="BF4" s="142" t="n">
        <f aca="false">IF(R4=9999,0,IF(R4&lt;'[3]Input anno'!$A$1,0,IF(AR4&lt;4,0,1)))</f>
        <v>0</v>
      </c>
      <c r="BG4" s="143" t="n">
        <f aca="false">+IF(AR4&gt;=3,0,IF(COUNTIF(Fiumi_inreti!A:A,B4)&gt;0,0,1))</f>
        <v>1</v>
      </c>
      <c r="BH4" s="143" t="n">
        <f aca="false">+IF(AR4&gt;=3,0,IF(COUNTIF(Fiumi_inpotab!A:A,B4)&gt;0,0,1))</f>
        <v>1</v>
      </c>
      <c r="BI4" s="144"/>
      <c r="BJ4" s="144" t="n">
        <f aca="false">+COUNTA(A:A)-3</f>
        <v>0</v>
      </c>
      <c r="BK4" s="144" t="n">
        <f aca="false">+COUNTA(B:B)-3</f>
        <v>0</v>
      </c>
      <c r="BL4" s="144" t="n">
        <f aca="false">+COUNTA(C:C)-3</f>
        <v>0</v>
      </c>
      <c r="BM4" s="144" t="n">
        <f aca="false">+COUNTA(D:D)-3</f>
        <v>0</v>
      </c>
      <c r="BN4" s="144" t="n">
        <f aca="false">+COUNTA(E:E)-3</f>
        <v>0</v>
      </c>
      <c r="BO4" s="144" t="n">
        <f aca="false">+COUNTA(F:F)-3</f>
        <v>0</v>
      </c>
      <c r="BP4" s="144" t="n">
        <f aca="false">+COUNTA(G:G)-3</f>
        <v>0</v>
      </c>
      <c r="BQ4" s="144" t="n">
        <f aca="false">+COUNTA(H:H)-3</f>
        <v>0</v>
      </c>
      <c r="BR4" s="144" t="n">
        <f aca="false">+COUNTA(I:I)-3</f>
        <v>0</v>
      </c>
      <c r="BS4" s="144" t="n">
        <f aca="false">+COUNTA(J:J)-3</f>
        <v>0</v>
      </c>
      <c r="BT4" s="144" t="n">
        <f aca="false">+COUNTA(K:K)-3</f>
        <v>0</v>
      </c>
      <c r="BU4" s="144" t="n">
        <f aca="false">+COUNTA(L:L)-3</f>
        <v>0</v>
      </c>
      <c r="BV4" s="144" t="n">
        <f aca="false">+COUNTA(M:M)-3</f>
        <v>0</v>
      </c>
      <c r="BW4" s="144" t="n">
        <f aca="false">+COUNTA(N:N)-3</f>
        <v>0</v>
      </c>
      <c r="BX4" s="144" t="n">
        <f aca="false">+COUNTA(O:O)-3</f>
        <v>0</v>
      </c>
      <c r="BY4" s="144" t="n">
        <f aca="false">+COUNTA(P:P)-3</f>
        <v>0</v>
      </c>
      <c r="BZ4" s="144" t="n">
        <f aca="false">+COUNTA(Q:Q)-3</f>
        <v>0</v>
      </c>
      <c r="CA4" s="144" t="n">
        <f aca="false">+COUNTA(R:R)-3</f>
        <v>0</v>
      </c>
      <c r="CB4" s="144" t="n">
        <f aca="false">+COUNTA(S:S)-3</f>
        <v>0</v>
      </c>
      <c r="CC4" s="144" t="n">
        <f aca="false">+COUNTA(T:T)-3</f>
        <v>0</v>
      </c>
      <c r="CD4" s="144" t="n">
        <f aca="false">+COUNTA(U:U)-3</f>
        <v>0</v>
      </c>
      <c r="CE4" s="144" t="n">
        <f aca="false">+COUNTA(V:V)-3</f>
        <v>0</v>
      </c>
      <c r="CF4" s="144" t="n">
        <f aca="false">+COUNTA(W:W)-3</f>
        <v>0</v>
      </c>
      <c r="CG4" s="144" t="n">
        <f aca="false">+COUNTA(X:X)-3</f>
        <v>0</v>
      </c>
      <c r="CH4" s="144" t="n">
        <f aca="false">+COUNTA(Y:Y)-3</f>
        <v>0</v>
      </c>
      <c r="CI4" s="144" t="n">
        <f aca="false">+COUNTA(Z:Z)-3</f>
        <v>0</v>
      </c>
      <c r="CJ4" s="144" t="n">
        <f aca="false">+COUNTA(AA:AA)-3</f>
        <v>0</v>
      </c>
      <c r="CK4" s="144" t="n">
        <f aca="false">+COUNTA(AB:AB)-3</f>
        <v>0</v>
      </c>
      <c r="CL4" s="144" t="n">
        <f aca="false">+COUNTA(AC:AC)-3</f>
        <v>0</v>
      </c>
      <c r="CM4" s="144" t="n">
        <f aca="false">+COUNTA(AD:AD)-3</f>
        <v>0</v>
      </c>
      <c r="CN4" s="144" t="n">
        <f aca="false">+COUNTA(AE:AE)-3</f>
        <v>0</v>
      </c>
      <c r="CO4" s="144" t="n">
        <f aca="false">+COUNTA(AF:AF)-3</f>
        <v>0</v>
      </c>
      <c r="CP4" s="144" t="n">
        <f aca="false">+COUNTA(AG:AG)-3</f>
        <v>0</v>
      </c>
      <c r="CQ4" s="144" t="n">
        <f aca="false">+COUNTA(AH:AH)-3</f>
        <v>0</v>
      </c>
      <c r="CR4" s="144" t="n">
        <f aca="false">+COUNTA(AI:AI)-3</f>
        <v>0</v>
      </c>
      <c r="CS4" s="144" t="n">
        <f aca="false">+COUNTA(AJ:AJ)-3</f>
        <v>0</v>
      </c>
      <c r="CT4" s="144" t="n">
        <f aca="false">+COUNTA(AK:AK)-3</f>
        <v>0</v>
      </c>
      <c r="CU4" s="144" t="n">
        <f aca="false">+COUNTA(AL:AL)-3</f>
        <v>0</v>
      </c>
      <c r="CV4" s="144" t="n">
        <f aca="false">+COUNTA(AM:AM)-3</f>
        <v>0</v>
      </c>
      <c r="CW4" s="144" t="n">
        <f aca="false">+COUNTA(AN:AN)-3</f>
        <v>0</v>
      </c>
      <c r="CX4" s="144" t="n">
        <f aca="false">+COUNTA(AO:AO)-3</f>
        <v>0</v>
      </c>
      <c r="CY4" s="144" t="n">
        <f aca="false">+COUNTA(AP:AP)-3</f>
        <v>0</v>
      </c>
      <c r="CZ4" s="144" t="n">
        <f aca="false">+COUNTA(AQ:AQ)-3</f>
        <v>0</v>
      </c>
      <c r="DA4" s="144" t="n">
        <f aca="false">+COUNTA(AR:AR)-3</f>
        <v>0</v>
      </c>
      <c r="DB4" s="144" t="n">
        <f aca="false">+COUNTA(AS:AS)-3</f>
        <v>0</v>
      </c>
      <c r="DC4" s="144" t="n">
        <f aca="false">+COUNTA(AT:AT)-3</f>
        <v>0</v>
      </c>
      <c r="DD4" s="144" t="n">
        <f aca="false">+COUNTA(AU:AU)-3</f>
        <v>0</v>
      </c>
      <c r="DE4" s="144" t="n">
        <f aca="false">+COUNTA(AV:AV)-3</f>
        <v>0</v>
      </c>
      <c r="DF4" s="144" t="n">
        <f aca="false">+COUNTA(AW:AW)-3</f>
        <v>0</v>
      </c>
      <c r="DG4" s="144" t="n">
        <f aca="false">+COUNTA(AX:AX)-3</f>
        <v>0</v>
      </c>
      <c r="DH4" s="144" t="n">
        <f aca="false">+COUNTA(AY:AY)-3</f>
        <v>0</v>
      </c>
      <c r="DI4" s="144" t="n">
        <f aca="false">+COUNTA(AZ:AZ)-3</f>
        <v>0</v>
      </c>
      <c r="DJ4" s="144" t="n">
        <f aca="false">+COUNTA(BA:BA)-3</f>
        <v>0</v>
      </c>
      <c r="DK4" s="145" t="n">
        <f aca="false">SUM(BJ4:DJ4)</f>
        <v>0</v>
      </c>
      <c r="DM4" s="131" t="s">
        <v>11628</v>
      </c>
      <c r="DN4" s="131" t="str">
        <f aca="false">+IF(SUM(BH:BH)=0,"OK","Mancato collegamento con il Potabilizzatore. Verificare.")</f>
        <v>Mancato collegamento con il Potabilizzatore. Verificare.</v>
      </c>
    </row>
    <row r="5" s="118" customFormat="true" ht="25.5" hidden="false" customHeight="false" outlineLevel="0" collapsed="false">
      <c r="B5" s="139"/>
      <c r="C5" s="139"/>
      <c r="D5" s="146"/>
      <c r="E5" s="146"/>
      <c r="F5" s="139"/>
      <c r="G5" s="139"/>
      <c r="H5" s="139"/>
      <c r="I5" s="139"/>
      <c r="J5" s="139"/>
      <c r="K5" s="139"/>
      <c r="L5" s="139"/>
      <c r="M5" s="139"/>
      <c r="N5" s="139"/>
      <c r="O5" s="139"/>
      <c r="P5" s="139"/>
      <c r="Q5" s="139"/>
      <c r="R5" s="139"/>
      <c r="S5" s="139"/>
      <c r="T5" s="139"/>
      <c r="U5" s="139"/>
      <c r="V5" s="139"/>
      <c r="W5" s="139"/>
      <c r="X5" s="139"/>
      <c r="Y5" s="146"/>
      <c r="Z5" s="139"/>
      <c r="AA5" s="140"/>
      <c r="AB5" s="139"/>
      <c r="AC5" s="139"/>
      <c r="AD5" s="139"/>
      <c r="AE5" s="139"/>
      <c r="AF5" s="139"/>
      <c r="AG5" s="139"/>
      <c r="AH5" s="139"/>
      <c r="AI5" s="139"/>
      <c r="AJ5" s="139"/>
      <c r="AK5" s="139"/>
      <c r="AL5" s="139"/>
      <c r="AM5" s="139"/>
      <c r="AN5" s="139"/>
      <c r="AO5" s="139"/>
      <c r="AP5" s="139"/>
      <c r="AQ5" s="139"/>
      <c r="AR5" s="139"/>
      <c r="AS5" s="139"/>
      <c r="AT5" s="139"/>
      <c r="AU5" s="139"/>
      <c r="AV5" s="139"/>
      <c r="AW5" s="139"/>
      <c r="AX5" s="139"/>
      <c r="AY5" s="139"/>
      <c r="AZ5" s="139"/>
      <c r="BA5" s="139"/>
      <c r="BB5" s="139"/>
      <c r="BC5" s="141"/>
      <c r="BD5" s="142"/>
      <c r="BE5" s="142"/>
      <c r="BF5" s="142"/>
      <c r="BG5" s="147"/>
      <c r="BH5" s="147"/>
      <c r="BI5" s="148" t="s">
        <v>11629</v>
      </c>
      <c r="BJ5" s="149" t="e">
        <f aca="false">+BJ4/$BK$1</f>
        <v>#DIV/0!</v>
      </c>
      <c r="BK5" s="149" t="e">
        <f aca="false">+BK4/$BK$1</f>
        <v>#DIV/0!</v>
      </c>
      <c r="BL5" s="149" t="e">
        <f aca="false">+BL4/$BK$1</f>
        <v>#DIV/0!</v>
      </c>
      <c r="BM5" s="149" t="e">
        <f aca="false">+BM4/$BK$1</f>
        <v>#DIV/0!</v>
      </c>
      <c r="BN5" s="149" t="e">
        <f aca="false">+BN4/$BK$1</f>
        <v>#DIV/0!</v>
      </c>
      <c r="BO5" s="149" t="e">
        <f aca="false">+BO4/$BK$1</f>
        <v>#DIV/0!</v>
      </c>
      <c r="BP5" s="149" t="e">
        <f aca="false">+BP4/$BK$1</f>
        <v>#DIV/0!</v>
      </c>
      <c r="BQ5" s="149" t="e">
        <f aca="false">+BQ4/$BK$1</f>
        <v>#DIV/0!</v>
      </c>
      <c r="BR5" s="149" t="e">
        <f aca="false">+BR4/$BK$1</f>
        <v>#DIV/0!</v>
      </c>
      <c r="BS5" s="149" t="e">
        <f aca="false">+BS4/$BK$1</f>
        <v>#DIV/0!</v>
      </c>
      <c r="BT5" s="149" t="e">
        <f aca="false">+BT4/$BK$1</f>
        <v>#DIV/0!</v>
      </c>
      <c r="BU5" s="149" t="e">
        <f aca="false">+BU4/$BK$1</f>
        <v>#DIV/0!</v>
      </c>
      <c r="BV5" s="149" t="e">
        <f aca="false">+BV4/$BK$1</f>
        <v>#DIV/0!</v>
      </c>
      <c r="BW5" s="149" t="e">
        <f aca="false">+BW4/$BK$1</f>
        <v>#DIV/0!</v>
      </c>
      <c r="BX5" s="149" t="e">
        <f aca="false">+BX4/$BK$1</f>
        <v>#DIV/0!</v>
      </c>
      <c r="BY5" s="149" t="e">
        <f aca="false">+BY4/$BK$1</f>
        <v>#DIV/0!</v>
      </c>
      <c r="BZ5" s="149" t="e">
        <f aca="false">+BZ4/$BK$1</f>
        <v>#DIV/0!</v>
      </c>
      <c r="CA5" s="149" t="e">
        <f aca="false">+CA4/$BK$1</f>
        <v>#DIV/0!</v>
      </c>
      <c r="CB5" s="149" t="e">
        <f aca="false">+CB4/$BK$1</f>
        <v>#DIV/0!</v>
      </c>
      <c r="CC5" s="149" t="e">
        <f aca="false">+CC4/$BK$1</f>
        <v>#DIV/0!</v>
      </c>
      <c r="CD5" s="149" t="e">
        <f aca="false">+CD4/$BK$1</f>
        <v>#DIV/0!</v>
      </c>
      <c r="CE5" s="149" t="e">
        <f aca="false">+CE4/$BK$1</f>
        <v>#DIV/0!</v>
      </c>
      <c r="CF5" s="149" t="e">
        <f aca="false">+CF4/$BK$1</f>
        <v>#DIV/0!</v>
      </c>
      <c r="CG5" s="149" t="e">
        <f aca="false">+CG4/$BK$1</f>
        <v>#DIV/0!</v>
      </c>
      <c r="CH5" s="149" t="e">
        <f aca="false">+CH4/$BK$1</f>
        <v>#DIV/0!</v>
      </c>
      <c r="CI5" s="149" t="e">
        <f aca="false">+CI4/$BK$1</f>
        <v>#DIV/0!</v>
      </c>
      <c r="CJ5" s="149" t="e">
        <f aca="false">+CJ4/$BK$1</f>
        <v>#DIV/0!</v>
      </c>
      <c r="CK5" s="149" t="e">
        <f aca="false">+CK4/$BK$1</f>
        <v>#DIV/0!</v>
      </c>
      <c r="CL5" s="149" t="e">
        <f aca="false">+CL4/$BK$1</f>
        <v>#DIV/0!</v>
      </c>
      <c r="CM5" s="149" t="e">
        <f aca="false">+CM4/$BK$1</f>
        <v>#DIV/0!</v>
      </c>
      <c r="CN5" s="149" t="e">
        <f aca="false">+CN4/$BK$1</f>
        <v>#DIV/0!</v>
      </c>
      <c r="CO5" s="149" t="e">
        <f aca="false">+CO4/$BK$1</f>
        <v>#DIV/0!</v>
      </c>
      <c r="CP5" s="149" t="e">
        <f aca="false">+CP4/$BK$1</f>
        <v>#DIV/0!</v>
      </c>
      <c r="CQ5" s="149" t="e">
        <f aca="false">+CQ4/$BK$1</f>
        <v>#DIV/0!</v>
      </c>
      <c r="CR5" s="149" t="e">
        <f aca="false">+CR4/$BK$1</f>
        <v>#DIV/0!</v>
      </c>
      <c r="CS5" s="149" t="e">
        <f aca="false">+CS4/$BK$1</f>
        <v>#DIV/0!</v>
      </c>
      <c r="CT5" s="149" t="e">
        <f aca="false">+CT4/$BK$1</f>
        <v>#DIV/0!</v>
      </c>
      <c r="CU5" s="149" t="e">
        <f aca="false">+CU4/$BK$1</f>
        <v>#DIV/0!</v>
      </c>
      <c r="CV5" s="149" t="e">
        <f aca="false">+CV4/$BK$1</f>
        <v>#DIV/0!</v>
      </c>
      <c r="CW5" s="149" t="e">
        <f aca="false">+CW4/$BK$1</f>
        <v>#DIV/0!</v>
      </c>
      <c r="CX5" s="149" t="e">
        <f aca="false">+CX4/$BK$1</f>
        <v>#DIV/0!</v>
      </c>
      <c r="CY5" s="149" t="e">
        <f aca="false">+CY4/$BK$1</f>
        <v>#DIV/0!</v>
      </c>
      <c r="CZ5" s="149" t="e">
        <f aca="false">+CZ4/$BK$1</f>
        <v>#DIV/0!</v>
      </c>
      <c r="DA5" s="149" t="e">
        <f aca="false">+DA4/$BK$1</f>
        <v>#DIV/0!</v>
      </c>
      <c r="DB5" s="149" t="e">
        <f aca="false">+DB4/$BK$1</f>
        <v>#DIV/0!</v>
      </c>
      <c r="DC5" s="149" t="e">
        <f aca="false">+DC4/$BK$1</f>
        <v>#DIV/0!</v>
      </c>
      <c r="DD5" s="149" t="e">
        <f aca="false">+DD4/$BK$1</f>
        <v>#DIV/0!</v>
      </c>
      <c r="DE5" s="149" t="e">
        <f aca="false">+DE4/$BK$1</f>
        <v>#DIV/0!</v>
      </c>
      <c r="DF5" s="149" t="e">
        <f aca="false">+DF4/$BK$1</f>
        <v>#DIV/0!</v>
      </c>
      <c r="DG5" s="149" t="e">
        <f aca="false">+DG4/$BK$1</f>
        <v>#DIV/0!</v>
      </c>
      <c r="DH5" s="149" t="e">
        <f aca="false">+DH4/$BK$1</f>
        <v>#DIV/0!</v>
      </c>
      <c r="DI5" s="149" t="e">
        <f aca="false">+DI4/$BK$1</f>
        <v>#DIV/0!</v>
      </c>
      <c r="DJ5" s="149" t="e">
        <f aca="false">+DJ4/$BK$1</f>
        <v>#DIV/0!</v>
      </c>
      <c r="DK5" s="145"/>
      <c r="DM5" s="131" t="s">
        <v>11630</v>
      </c>
      <c r="DN5" s="150" t="e">
        <f aca="false">+IF(MIN(BJ8:DJ8)=0%,"OK","Grado di compilazione inferiore a quello del DBI A-1")</f>
        <v>#DIV/0!</v>
      </c>
    </row>
    <row r="6" s="118" customFormat="true" ht="18.75" hidden="false" customHeight="true" outlineLevel="0" collapsed="false">
      <c r="B6" s="139"/>
      <c r="C6" s="139"/>
      <c r="D6" s="146"/>
      <c r="E6" s="146"/>
      <c r="F6" s="139"/>
      <c r="G6" s="139"/>
      <c r="H6" s="139"/>
      <c r="I6" s="139"/>
      <c r="J6" s="139"/>
      <c r="K6" s="139"/>
      <c r="L6" s="139"/>
      <c r="M6" s="139"/>
      <c r="N6" s="139"/>
      <c r="O6" s="139"/>
      <c r="P6" s="139"/>
      <c r="Q6" s="139"/>
      <c r="R6" s="139"/>
      <c r="S6" s="139"/>
      <c r="T6" s="139"/>
      <c r="U6" s="139"/>
      <c r="V6" s="139"/>
      <c r="W6" s="139"/>
      <c r="X6" s="139"/>
      <c r="Y6" s="146"/>
      <c r="Z6" s="139"/>
      <c r="AA6" s="140"/>
      <c r="AB6" s="139"/>
      <c r="AC6" s="139"/>
      <c r="AD6" s="139"/>
      <c r="AE6" s="139"/>
      <c r="AF6" s="139"/>
      <c r="AG6" s="139"/>
      <c r="AH6" s="139"/>
      <c r="AI6" s="139"/>
      <c r="AJ6" s="139"/>
      <c r="AK6" s="139"/>
      <c r="AL6" s="139"/>
      <c r="AM6" s="139"/>
      <c r="AN6" s="139"/>
      <c r="AO6" s="139"/>
      <c r="AP6" s="139"/>
      <c r="AQ6" s="139"/>
      <c r="AR6" s="139"/>
      <c r="AS6" s="139"/>
      <c r="AT6" s="139"/>
      <c r="AU6" s="139"/>
      <c r="AV6" s="139"/>
      <c r="AW6" s="139"/>
      <c r="AX6" s="139"/>
      <c r="AY6" s="139"/>
      <c r="AZ6" s="139"/>
      <c r="BA6" s="139"/>
      <c r="BB6" s="139"/>
      <c r="BC6" s="141"/>
      <c r="BD6" s="142"/>
      <c r="BE6" s="142"/>
      <c r="BF6" s="142"/>
      <c r="BG6" s="147"/>
      <c r="BH6" s="147"/>
      <c r="BI6" s="148"/>
      <c r="BJ6" s="144" t="n">
        <f aca="false">+COUNTA([2]Fiumi!A$1:A$1048576)-3</f>
        <v>0</v>
      </c>
      <c r="BK6" s="144" t="n">
        <f aca="false">+COUNTA([2]Fiumi!B$1:B$1048576)-3</f>
        <v>1</v>
      </c>
      <c r="BL6" s="144" t="n">
        <f aca="false">+COUNTA([2]Fiumi!C$1:C$1048576)-3</f>
        <v>1</v>
      </c>
      <c r="BM6" s="144" t="n">
        <f aca="false">+COUNTA([2]Fiumi!D$1:D$1048576)-3</f>
        <v>1</v>
      </c>
      <c r="BN6" s="144" t="n">
        <f aca="false">+COUNTA([2]Fiumi!E$1:E$1048576)-3</f>
        <v>1</v>
      </c>
      <c r="BO6" s="144" t="n">
        <f aca="false">+COUNTA([2]Fiumi!F$1:F$1048576)-3</f>
        <v>1</v>
      </c>
      <c r="BP6" s="144" t="n">
        <f aca="false">+COUNTA([2]Fiumi!G$1:G$1048576)-3</f>
        <v>0</v>
      </c>
      <c r="BQ6" s="144" t="n">
        <f aca="false">+COUNTA([2]Fiumi!H$1:H$1048576)-3</f>
        <v>1</v>
      </c>
      <c r="BR6" s="144" t="n">
        <f aca="false">+COUNTA([2]Fiumi!I$1:I$1048576)-3</f>
        <v>1</v>
      </c>
      <c r="BS6" s="144" t="n">
        <f aca="false">+COUNTA([2]Fiumi!J$1:J$1048576)-3</f>
        <v>1</v>
      </c>
      <c r="BT6" s="144" t="n">
        <f aca="false">+COUNTA([2]Fiumi!K$1:K$1048576)-3</f>
        <v>1</v>
      </c>
      <c r="BU6" s="144" t="n">
        <f aca="false">+COUNTA([2]Fiumi!L$1:L$1048576)-3</f>
        <v>1</v>
      </c>
      <c r="BV6" s="144" t="n">
        <f aca="false">+COUNTA([2]Fiumi!M$1:M$1048576)-3</f>
        <v>1</v>
      </c>
      <c r="BW6" s="144" t="n">
        <f aca="false">+COUNTA([2]Fiumi!N$1:N$1048576)-3</f>
        <v>1</v>
      </c>
      <c r="BX6" s="144" t="n">
        <f aca="false">+COUNTA([2]Fiumi!O$1:O$1048576)-3</f>
        <v>1</v>
      </c>
      <c r="BY6" s="144" t="n">
        <f aca="false">+COUNTA([2]Fiumi!P$1:P$1048576)-3</f>
        <v>1</v>
      </c>
      <c r="BZ6" s="144" t="n">
        <f aca="false">+COUNTA([2]Fiumi!Q$1:Q$1048576)-3</f>
        <v>1</v>
      </c>
      <c r="CA6" s="144" t="n">
        <f aca="false">+COUNTA([2]Fiumi!R$1:R$1048576)-3</f>
        <v>1</v>
      </c>
      <c r="CB6" s="144" t="n">
        <f aca="false">+COUNTA([2]Fiumi!S$1:S$1048576)-3</f>
        <v>1</v>
      </c>
      <c r="CC6" s="144" t="n">
        <f aca="false">+COUNTA([2]Fiumi!T$1:T$1048576)-3</f>
        <v>1</v>
      </c>
      <c r="CD6" s="144" t="n">
        <f aca="false">+COUNTA([2]Fiumi!U$1:U$1048576)-3</f>
        <v>1</v>
      </c>
      <c r="CE6" s="144" t="n">
        <f aca="false">+COUNTA([2]Fiumi!V$1:V$1048576)-3</f>
        <v>1</v>
      </c>
      <c r="CF6" s="144" t="n">
        <f aca="false">+COUNTA([2]Fiumi!W$1:W$1048576)-3</f>
        <v>0</v>
      </c>
      <c r="CG6" s="144" t="n">
        <f aca="false">+COUNTA([2]Fiumi!X$1:X$1048576)-3</f>
        <v>1</v>
      </c>
      <c r="CH6" s="144" t="n">
        <f aca="false">+COUNTA([2]Fiumi!Y$1:Y$1048576)-3</f>
        <v>1</v>
      </c>
      <c r="CI6" s="144" t="n">
        <f aca="false">+COUNTA([2]Fiumi!Z$1:Z$1048576)-3</f>
        <v>1</v>
      </c>
      <c r="CJ6" s="144" t="n">
        <f aca="false">+COUNTA([2]Fiumi!AA$1:AA$1048576)-3</f>
        <v>0</v>
      </c>
      <c r="CK6" s="144" t="n">
        <f aca="false">+COUNTA([2]Fiumi!AB$1:AB$1048576)-3</f>
        <v>1</v>
      </c>
      <c r="CL6" s="144" t="n">
        <f aca="false">+COUNTA([2]Fiumi!AC$1:AC$1048576)-3</f>
        <v>1</v>
      </c>
      <c r="CM6" s="144" t="n">
        <f aca="false">+COUNTA([2]Fiumi!AD$1:AD$1048576)-3</f>
        <v>1</v>
      </c>
      <c r="CN6" s="144" t="n">
        <f aca="false">+COUNTA([2]Fiumi!AE$1:AE$1048576)-3</f>
        <v>0</v>
      </c>
      <c r="CO6" s="144" t="n">
        <f aca="false">+COUNTA([2]Fiumi!AF$1:AF$1048576)-3</f>
        <v>1</v>
      </c>
      <c r="CP6" s="144" t="n">
        <f aca="false">+COUNTA([2]Fiumi!AG$1:AG$1048576)-3</f>
        <v>0</v>
      </c>
      <c r="CQ6" s="144" t="n">
        <f aca="false">+COUNTA([2]Fiumi!AH$1:AH$1048576)-3</f>
        <v>0</v>
      </c>
      <c r="CR6" s="144" t="n">
        <f aca="false">+COUNTA([2]Fiumi!AI$1:AI$1048576)-3</f>
        <v>0</v>
      </c>
      <c r="CS6" s="144" t="n">
        <f aca="false">+COUNTA([2]Fiumi!AJ$1:AJ$1048576)-3</f>
        <v>0</v>
      </c>
      <c r="CT6" s="144" t="n">
        <f aca="false">+COUNTA([2]Fiumi!AK$1:AK$1048576)-3</f>
        <v>0</v>
      </c>
      <c r="CU6" s="144" t="n">
        <f aca="false">+COUNTA([2]Fiumi!AL$1:AL$1048576)-3</f>
        <v>0</v>
      </c>
      <c r="CV6" s="144" t="n">
        <f aca="false">+COUNTA([2]Fiumi!AM$1:AM$1048576)-3</f>
        <v>0</v>
      </c>
      <c r="CW6" s="144" t="n">
        <f aca="false">+COUNTA([2]Fiumi!AN$1:AN$1048576)-3</f>
        <v>0</v>
      </c>
      <c r="CX6" s="144" t="n">
        <f aca="false">+COUNTA([2]Fiumi!AO$1:AO$1048576)-3</f>
        <v>0</v>
      </c>
      <c r="CY6" s="144" t="n">
        <f aca="false">+COUNTA([2]Fiumi!AP$1:AP$1048576)-3</f>
        <v>0</v>
      </c>
      <c r="CZ6" s="144" t="n">
        <f aca="false">+COUNTA([2]Fiumi!AQ$1:AQ$1048576)-3</f>
        <v>0</v>
      </c>
      <c r="DA6" s="144" t="n">
        <f aca="false">+COUNTA([2]Fiumi!AR$1:AR$1048576)-3</f>
        <v>1</v>
      </c>
      <c r="DB6" s="144" t="n">
        <f aca="false">+COUNTA([2]Fiumi!AS$1:AS$1048576)-3</f>
        <v>0</v>
      </c>
      <c r="DC6" s="144" t="n">
        <f aca="false">+COUNTA([2]Fiumi!AT$1:AT$1048576)-3</f>
        <v>0</v>
      </c>
      <c r="DD6" s="144" t="n">
        <f aca="false">+COUNTA([2]Fiumi!AU$1:AU$1048576)-3</f>
        <v>0</v>
      </c>
      <c r="DE6" s="144" t="n">
        <f aca="false">+COUNTA([2]Fiumi!AV$1:AV$1048576)-3</f>
        <v>0</v>
      </c>
      <c r="DF6" s="144" t="n">
        <f aca="false">+COUNTA([2]Fiumi!AW$1:AW$1048576)-3</f>
        <v>0</v>
      </c>
      <c r="DG6" s="144" t="n">
        <f aca="false">+COUNTA([2]Fiumi!AX$1:AX$1048576)-3</f>
        <v>0</v>
      </c>
      <c r="DH6" s="144" t="n">
        <f aca="false">+COUNTA([2]Fiumi!AY$1:AY$1048576)-3</f>
        <v>0</v>
      </c>
      <c r="DI6" s="144" t="n">
        <f aca="false">+COUNTA([2]Fiumi!AZ$1:AZ$1048576)-3</f>
        <v>0</v>
      </c>
      <c r="DJ6" s="144" t="n">
        <f aca="false">+COUNTA([2]Fiumi!BA$1:BA$1048576)-3</f>
        <v>0</v>
      </c>
      <c r="DK6" s="145" t="n">
        <f aca="false">SUM(BJ6:DJ6)</f>
        <v>28</v>
      </c>
    </row>
    <row r="7" s="118" customFormat="true" ht="41.25" hidden="false" customHeight="true" outlineLevel="0" collapsed="false">
      <c r="B7" s="139"/>
      <c r="C7" s="139"/>
      <c r="D7" s="146"/>
      <c r="E7" s="146"/>
      <c r="F7" s="139"/>
      <c r="G7" s="139"/>
      <c r="H7" s="139"/>
      <c r="I7" s="139"/>
      <c r="J7" s="139"/>
      <c r="K7" s="139"/>
      <c r="L7" s="139"/>
      <c r="M7" s="139"/>
      <c r="N7" s="139"/>
      <c r="O7" s="139"/>
      <c r="P7" s="139"/>
      <c r="Q7" s="139"/>
      <c r="R7" s="139"/>
      <c r="S7" s="139"/>
      <c r="T7" s="139"/>
      <c r="U7" s="139"/>
      <c r="V7" s="139"/>
      <c r="W7" s="139"/>
      <c r="X7" s="139"/>
      <c r="Y7" s="146"/>
      <c r="Z7" s="139"/>
      <c r="AA7" s="140"/>
      <c r="AB7" s="139"/>
      <c r="AC7" s="139"/>
      <c r="AD7" s="139"/>
      <c r="AE7" s="139"/>
      <c r="AF7" s="139"/>
      <c r="AG7" s="139"/>
      <c r="AH7" s="139"/>
      <c r="AI7" s="139"/>
      <c r="AJ7" s="139"/>
      <c r="AK7" s="139"/>
      <c r="AL7" s="139"/>
      <c r="AM7" s="139"/>
      <c r="AN7" s="139"/>
      <c r="AO7" s="139"/>
      <c r="AP7" s="139"/>
      <c r="AQ7" s="139"/>
      <c r="AR7" s="139"/>
      <c r="AS7" s="139"/>
      <c r="AT7" s="139"/>
      <c r="AU7" s="139"/>
      <c r="AV7" s="139"/>
      <c r="AW7" s="139"/>
      <c r="AX7" s="139"/>
      <c r="AY7" s="139"/>
      <c r="AZ7" s="139"/>
      <c r="BA7" s="139"/>
      <c r="BB7" s="139"/>
      <c r="BC7" s="141"/>
      <c r="BD7" s="142"/>
      <c r="BE7" s="142"/>
      <c r="BF7" s="142"/>
      <c r="BG7" s="147"/>
      <c r="BH7" s="147"/>
      <c r="BI7" s="148" t="s">
        <v>11631</v>
      </c>
      <c r="BJ7" s="149" t="n">
        <f aca="false">+BJ6/$BK$2</f>
        <v>0</v>
      </c>
      <c r="BK7" s="149" t="n">
        <f aca="false">+BK6/$BK$2</f>
        <v>1</v>
      </c>
      <c r="BL7" s="149" t="n">
        <f aca="false">+BL6/$BK$2</f>
        <v>1</v>
      </c>
      <c r="BM7" s="149" t="n">
        <f aca="false">+BM6/$BK$2</f>
        <v>1</v>
      </c>
      <c r="BN7" s="149" t="n">
        <f aca="false">+BN6/$BK$2</f>
        <v>1</v>
      </c>
      <c r="BO7" s="149" t="n">
        <f aca="false">+BO6/$BK$2</f>
        <v>1</v>
      </c>
      <c r="BP7" s="149" t="n">
        <f aca="false">+BP6/$BK$2</f>
        <v>0</v>
      </c>
      <c r="BQ7" s="149" t="n">
        <f aca="false">+BQ6/$BK$2</f>
        <v>1</v>
      </c>
      <c r="BR7" s="149" t="n">
        <f aca="false">+BR6/$BK$2</f>
        <v>1</v>
      </c>
      <c r="BS7" s="149" t="n">
        <f aca="false">+BS6/$BK$2</f>
        <v>1</v>
      </c>
      <c r="BT7" s="149" t="n">
        <f aca="false">+BT6/$BK$2</f>
        <v>1</v>
      </c>
      <c r="BU7" s="149" t="n">
        <f aca="false">+BU6/$BK$2</f>
        <v>1</v>
      </c>
      <c r="BV7" s="149" t="n">
        <f aca="false">+BV6/$BK$2</f>
        <v>1</v>
      </c>
      <c r="BW7" s="149" t="n">
        <f aca="false">+BW6/$BK$2</f>
        <v>1</v>
      </c>
      <c r="BX7" s="149" t="n">
        <f aca="false">+BX6/$BK$2</f>
        <v>1</v>
      </c>
      <c r="BY7" s="149" t="n">
        <f aca="false">+BY6/$BK$2</f>
        <v>1</v>
      </c>
      <c r="BZ7" s="149" t="n">
        <f aca="false">+BZ6/$BK$2</f>
        <v>1</v>
      </c>
      <c r="CA7" s="149" t="n">
        <f aca="false">+CA6/$BK$2</f>
        <v>1</v>
      </c>
      <c r="CB7" s="149" t="n">
        <f aca="false">+CB6/$BK$2</f>
        <v>1</v>
      </c>
      <c r="CC7" s="149" t="n">
        <f aca="false">+CC6/$BK$2</f>
        <v>1</v>
      </c>
      <c r="CD7" s="149" t="n">
        <f aca="false">+CD6/$BK$2</f>
        <v>1</v>
      </c>
      <c r="CE7" s="149" t="n">
        <f aca="false">+CE6/$BK$2</f>
        <v>1</v>
      </c>
      <c r="CF7" s="149" t="n">
        <f aca="false">+CF6/$BK$2</f>
        <v>0</v>
      </c>
      <c r="CG7" s="149" t="n">
        <f aca="false">+CG6/$BK$2</f>
        <v>1</v>
      </c>
      <c r="CH7" s="149" t="n">
        <f aca="false">+CH6/$BK$2</f>
        <v>1</v>
      </c>
      <c r="CI7" s="149" t="n">
        <f aca="false">+CI6/$BK$2</f>
        <v>1</v>
      </c>
      <c r="CJ7" s="149" t="n">
        <f aca="false">+CJ6/$BK$2</f>
        <v>0</v>
      </c>
      <c r="CK7" s="149" t="n">
        <f aca="false">+CK6/$BK$2</f>
        <v>1</v>
      </c>
      <c r="CL7" s="149" t="n">
        <f aca="false">+CL6/$BK$2</f>
        <v>1</v>
      </c>
      <c r="CM7" s="149" t="n">
        <f aca="false">+CM6/$BK$2</f>
        <v>1</v>
      </c>
      <c r="CN7" s="149" t="n">
        <f aca="false">+CN6/$BK$2</f>
        <v>0</v>
      </c>
      <c r="CO7" s="149" t="n">
        <f aca="false">+CO6/$BK$2</f>
        <v>1</v>
      </c>
      <c r="CP7" s="149" t="n">
        <f aca="false">+CP6/$BK$2</f>
        <v>0</v>
      </c>
      <c r="CQ7" s="149" t="n">
        <f aca="false">+CQ6/$BK$2</f>
        <v>0</v>
      </c>
      <c r="CR7" s="149" t="n">
        <f aca="false">+CR6/$BK$2</f>
        <v>0</v>
      </c>
      <c r="CS7" s="149" t="n">
        <f aca="false">+CS6/$BK$2</f>
        <v>0</v>
      </c>
      <c r="CT7" s="149" t="n">
        <f aca="false">+CT6/$BK$2</f>
        <v>0</v>
      </c>
      <c r="CU7" s="149" t="n">
        <f aca="false">+CU6/$BK$2</f>
        <v>0</v>
      </c>
      <c r="CV7" s="149" t="n">
        <f aca="false">+CV6/$BK$2</f>
        <v>0</v>
      </c>
      <c r="CW7" s="149" t="n">
        <f aca="false">+CW6/$BK$2</f>
        <v>0</v>
      </c>
      <c r="CX7" s="149" t="n">
        <f aca="false">+CX6/$BK$2</f>
        <v>0</v>
      </c>
      <c r="CY7" s="149" t="n">
        <f aca="false">+CY6/$BK$2</f>
        <v>0</v>
      </c>
      <c r="CZ7" s="149" t="n">
        <f aca="false">+CZ6/$BK$2</f>
        <v>0</v>
      </c>
      <c r="DA7" s="149" t="n">
        <f aca="false">+DA6/$BK$2</f>
        <v>1</v>
      </c>
      <c r="DB7" s="149" t="n">
        <f aca="false">+DB6/$BK$2</f>
        <v>0</v>
      </c>
      <c r="DC7" s="149" t="n">
        <f aca="false">+DC6/$BK$2</f>
        <v>0</v>
      </c>
      <c r="DD7" s="149" t="n">
        <f aca="false">+DD6/$BK$2</f>
        <v>0</v>
      </c>
      <c r="DE7" s="149" t="n">
        <f aca="false">+DE6/$BK$2</f>
        <v>0</v>
      </c>
      <c r="DF7" s="149" t="n">
        <f aca="false">+DF6/$BK$2</f>
        <v>0</v>
      </c>
      <c r="DG7" s="149" t="n">
        <f aca="false">+DG6/$BK$2</f>
        <v>0</v>
      </c>
      <c r="DH7" s="149" t="n">
        <f aca="false">+DH6/$BK$2</f>
        <v>0</v>
      </c>
      <c r="DI7" s="149" t="n">
        <f aca="false">+DI6/$BK$2</f>
        <v>0</v>
      </c>
      <c r="DJ7" s="149" t="n">
        <f aca="false">+DJ6/$BK$2</f>
        <v>0</v>
      </c>
      <c r="DK7" s="145"/>
    </row>
    <row r="8" s="118" customFormat="true" ht="21" hidden="false" customHeight="true" outlineLevel="0" collapsed="false">
      <c r="B8" s="139"/>
      <c r="C8" s="139"/>
      <c r="D8" s="146"/>
      <c r="E8" s="146"/>
      <c r="F8" s="139"/>
      <c r="G8" s="139"/>
      <c r="H8" s="139"/>
      <c r="I8" s="139"/>
      <c r="J8" s="139"/>
      <c r="K8" s="139"/>
      <c r="L8" s="139"/>
      <c r="M8" s="139"/>
      <c r="N8" s="139"/>
      <c r="O8" s="139"/>
      <c r="P8" s="139"/>
      <c r="Q8" s="139"/>
      <c r="R8" s="139"/>
      <c r="S8" s="139"/>
      <c r="T8" s="139"/>
      <c r="U8" s="139"/>
      <c r="V8" s="139"/>
      <c r="W8" s="139"/>
      <c r="X8" s="139"/>
      <c r="Y8" s="146"/>
      <c r="Z8" s="139"/>
      <c r="AA8" s="140"/>
      <c r="AB8" s="139"/>
      <c r="AC8" s="139"/>
      <c r="AD8" s="139"/>
      <c r="AE8" s="139"/>
      <c r="AF8" s="139"/>
      <c r="AG8" s="139"/>
      <c r="AH8" s="139"/>
      <c r="AI8" s="139"/>
      <c r="AJ8" s="139"/>
      <c r="AK8" s="139"/>
      <c r="AL8" s="139"/>
      <c r="AM8" s="139"/>
      <c r="AN8" s="139"/>
      <c r="AO8" s="139"/>
      <c r="AP8" s="139"/>
      <c r="AQ8" s="139"/>
      <c r="AR8" s="139"/>
      <c r="AS8" s="139"/>
      <c r="AT8" s="139"/>
      <c r="AU8" s="139"/>
      <c r="AV8" s="139"/>
      <c r="AW8" s="139"/>
      <c r="AX8" s="139"/>
      <c r="AY8" s="139"/>
      <c r="AZ8" s="139"/>
      <c r="BA8" s="139"/>
      <c r="BB8" s="139"/>
      <c r="BC8" s="141"/>
      <c r="BD8" s="142"/>
      <c r="BE8" s="142"/>
      <c r="BF8" s="142"/>
      <c r="BG8" s="147"/>
      <c r="BH8" s="147"/>
      <c r="BI8" s="148" t="s">
        <v>11632</v>
      </c>
      <c r="BJ8" s="151" t="e">
        <f aca="false">+BJ5-BJ7</f>
        <v>#DIV/0!</v>
      </c>
      <c r="BK8" s="151" t="e">
        <f aca="false">+BK5-BK7</f>
        <v>#DIV/0!</v>
      </c>
      <c r="BL8" s="151" t="e">
        <f aca="false">+BL5-BL7</f>
        <v>#DIV/0!</v>
      </c>
      <c r="BM8" s="151" t="e">
        <f aca="false">+BM5-BM7</f>
        <v>#DIV/0!</v>
      </c>
      <c r="BN8" s="151" t="e">
        <f aca="false">+BN5-BN7</f>
        <v>#DIV/0!</v>
      </c>
      <c r="BO8" s="151" t="e">
        <f aca="false">+BO5-BO7</f>
        <v>#DIV/0!</v>
      </c>
      <c r="BP8" s="151" t="e">
        <f aca="false">+BP5-BP7</f>
        <v>#DIV/0!</v>
      </c>
      <c r="BQ8" s="151" t="e">
        <f aca="false">+BQ5-BQ7</f>
        <v>#DIV/0!</v>
      </c>
      <c r="BR8" s="151" t="e">
        <f aca="false">+BR5-BR7</f>
        <v>#DIV/0!</v>
      </c>
      <c r="BS8" s="151" t="e">
        <f aca="false">+BS5-BS7</f>
        <v>#DIV/0!</v>
      </c>
      <c r="BT8" s="151" t="e">
        <f aca="false">+BT5-BT7</f>
        <v>#DIV/0!</v>
      </c>
      <c r="BU8" s="151" t="e">
        <f aca="false">+BU5-BU7</f>
        <v>#DIV/0!</v>
      </c>
      <c r="BV8" s="151" t="e">
        <f aca="false">+BV5-BV7</f>
        <v>#DIV/0!</v>
      </c>
      <c r="BW8" s="151" t="e">
        <f aca="false">+BW5-BW7</f>
        <v>#DIV/0!</v>
      </c>
      <c r="BX8" s="151" t="e">
        <f aca="false">+BX5-BX7</f>
        <v>#DIV/0!</v>
      </c>
      <c r="BY8" s="151" t="e">
        <f aca="false">+BY5-BY7</f>
        <v>#DIV/0!</v>
      </c>
      <c r="BZ8" s="151" t="e">
        <f aca="false">+BZ5-BZ7</f>
        <v>#DIV/0!</v>
      </c>
      <c r="CA8" s="151" t="e">
        <f aca="false">+CA5-CA7</f>
        <v>#DIV/0!</v>
      </c>
      <c r="CB8" s="151" t="e">
        <f aca="false">+CB5-CB7</f>
        <v>#DIV/0!</v>
      </c>
      <c r="CC8" s="151" t="e">
        <f aca="false">+CC5-CC7</f>
        <v>#DIV/0!</v>
      </c>
      <c r="CD8" s="151" t="e">
        <f aca="false">+CD5-CD7</f>
        <v>#DIV/0!</v>
      </c>
      <c r="CE8" s="151" t="e">
        <f aca="false">+CE5-CE7</f>
        <v>#DIV/0!</v>
      </c>
      <c r="CF8" s="151" t="e">
        <f aca="false">+CF5-CF7</f>
        <v>#DIV/0!</v>
      </c>
      <c r="CG8" s="151" t="e">
        <f aca="false">+CG5-CG7</f>
        <v>#DIV/0!</v>
      </c>
      <c r="CH8" s="151" t="e">
        <f aca="false">+CH5-CH7</f>
        <v>#DIV/0!</v>
      </c>
      <c r="CI8" s="151" t="e">
        <f aca="false">+CI5-CI7</f>
        <v>#DIV/0!</v>
      </c>
      <c r="CJ8" s="151" t="e">
        <f aca="false">+CJ5-CJ7</f>
        <v>#DIV/0!</v>
      </c>
      <c r="CK8" s="151" t="e">
        <f aca="false">+CK5-CK7</f>
        <v>#DIV/0!</v>
      </c>
      <c r="CL8" s="151" t="e">
        <f aca="false">+CL5-CL7</f>
        <v>#DIV/0!</v>
      </c>
      <c r="CM8" s="151" t="e">
        <f aca="false">+CM5-CM7</f>
        <v>#DIV/0!</v>
      </c>
      <c r="CN8" s="151" t="e">
        <f aca="false">+CN5-CN7</f>
        <v>#DIV/0!</v>
      </c>
      <c r="CO8" s="151" t="e">
        <f aca="false">+CO5-CO7</f>
        <v>#DIV/0!</v>
      </c>
      <c r="CP8" s="151" t="e">
        <f aca="false">+CP5-CP7</f>
        <v>#DIV/0!</v>
      </c>
      <c r="CQ8" s="151" t="e">
        <f aca="false">+CQ5-CQ7</f>
        <v>#DIV/0!</v>
      </c>
      <c r="CR8" s="151" t="e">
        <f aca="false">+CR5-CR7</f>
        <v>#DIV/0!</v>
      </c>
      <c r="CS8" s="151" t="e">
        <f aca="false">+CS5-CS7</f>
        <v>#DIV/0!</v>
      </c>
      <c r="CT8" s="151" t="e">
        <f aca="false">+CT5-CT7</f>
        <v>#DIV/0!</v>
      </c>
      <c r="CU8" s="151" t="e">
        <f aca="false">+CU5-CU7</f>
        <v>#DIV/0!</v>
      </c>
      <c r="CV8" s="151" t="e">
        <f aca="false">+CV5-CV7</f>
        <v>#DIV/0!</v>
      </c>
      <c r="CW8" s="151" t="e">
        <f aca="false">+CW5-CW7</f>
        <v>#DIV/0!</v>
      </c>
      <c r="CX8" s="151" t="e">
        <f aca="false">+CX5-CX7</f>
        <v>#DIV/0!</v>
      </c>
      <c r="CY8" s="151" t="e">
        <f aca="false">+CY5-CY7</f>
        <v>#DIV/0!</v>
      </c>
      <c r="CZ8" s="151" t="e">
        <f aca="false">+CZ5-CZ7</f>
        <v>#DIV/0!</v>
      </c>
      <c r="DA8" s="151" t="e">
        <f aca="false">+DA5-DA7</f>
        <v>#DIV/0!</v>
      </c>
      <c r="DB8" s="151" t="e">
        <f aca="false">+DB5-DB7</f>
        <v>#DIV/0!</v>
      </c>
      <c r="DC8" s="151" t="e">
        <f aca="false">+DC5-DC7</f>
        <v>#DIV/0!</v>
      </c>
      <c r="DD8" s="151" t="e">
        <f aca="false">+DD5-DD7</f>
        <v>#DIV/0!</v>
      </c>
      <c r="DE8" s="151" t="e">
        <f aca="false">+DE5-DE7</f>
        <v>#DIV/0!</v>
      </c>
      <c r="DF8" s="151" t="e">
        <f aca="false">+DF5-DF7</f>
        <v>#DIV/0!</v>
      </c>
      <c r="DG8" s="151" t="e">
        <f aca="false">+DG5-DG7</f>
        <v>#DIV/0!</v>
      </c>
      <c r="DH8" s="151" t="e">
        <f aca="false">+DH5-DH7</f>
        <v>#DIV/0!</v>
      </c>
      <c r="DI8" s="151" t="e">
        <f aca="false">+DI5-DI7</f>
        <v>#DIV/0!</v>
      </c>
      <c r="DJ8" s="151" t="e">
        <f aca="false">+DJ5-DJ7</f>
        <v>#DIV/0!</v>
      </c>
      <c r="DK8" s="145" t="n">
        <f aca="false">+DK4-DK6</f>
        <v>-28</v>
      </c>
    </row>
    <row r="9" customFormat="false" ht="15" hidden="false" customHeight="false" outlineLevel="0" collapsed="false">
      <c r="A9" s="118"/>
      <c r="B9" s="139"/>
      <c r="C9" s="139"/>
      <c r="D9" s="146"/>
      <c r="E9" s="146"/>
      <c r="F9" s="139"/>
      <c r="G9" s="139"/>
      <c r="H9" s="139"/>
      <c r="I9" s="139"/>
      <c r="J9" s="139"/>
      <c r="K9" s="139"/>
      <c r="L9" s="139"/>
      <c r="M9" s="139"/>
      <c r="N9" s="139"/>
      <c r="O9" s="139"/>
      <c r="P9" s="139"/>
      <c r="Q9" s="139"/>
      <c r="R9" s="139"/>
      <c r="S9" s="139"/>
      <c r="T9" s="139"/>
      <c r="U9" s="139"/>
      <c r="V9" s="139"/>
      <c r="W9" s="139"/>
      <c r="X9" s="139"/>
      <c r="Y9" s="146"/>
      <c r="Z9" s="139"/>
      <c r="AA9" s="140"/>
      <c r="AB9" s="139"/>
      <c r="AC9" s="139"/>
      <c r="AD9" s="139"/>
      <c r="AE9" s="139"/>
      <c r="AF9" s="139"/>
      <c r="AG9" s="139"/>
      <c r="AH9" s="139"/>
      <c r="AI9" s="139"/>
      <c r="AJ9" s="139"/>
      <c r="AK9" s="139"/>
      <c r="AL9" s="139"/>
      <c r="AM9" s="139"/>
      <c r="AN9" s="139"/>
      <c r="AO9" s="139"/>
      <c r="AP9" s="139"/>
      <c r="AQ9" s="139"/>
      <c r="AR9" s="139"/>
      <c r="AS9" s="139"/>
      <c r="AT9" s="139"/>
      <c r="AU9" s="139"/>
      <c r="AV9" s="139"/>
      <c r="AW9" s="139"/>
      <c r="AX9" s="139"/>
      <c r="AY9" s="139"/>
      <c r="AZ9" s="139"/>
      <c r="BA9" s="139"/>
      <c r="BB9" s="139"/>
      <c r="BC9" s="141"/>
      <c r="BD9" s="142"/>
      <c r="BE9" s="142"/>
      <c r="BF9" s="142"/>
      <c r="BG9" s="147"/>
      <c r="BH9" s="147"/>
      <c r="DK9" s="152" t="n">
        <f aca="false">+DK8/DK6</f>
        <v>-1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4" activeCellId="0" sqref="E4"/>
    </sheetView>
  </sheetViews>
  <sheetFormatPr defaultColWidth="10.60546875" defaultRowHeight="12.75" zeroHeight="false" outlineLevelRow="0" outlineLevelCol="0"/>
  <cols>
    <col collapsed="false" customWidth="true" hidden="false" outlineLevel="0" max="1" min="1" style="0" width="26"/>
    <col collapsed="false" customWidth="true" hidden="false" outlineLevel="0" max="2" min="2" style="0" width="16.57"/>
    <col collapsed="false" customWidth="true" hidden="false" outlineLevel="0" max="3" min="3" style="0" width="19.99"/>
    <col collapsed="false" customWidth="true" hidden="false" outlineLevel="0" max="4" min="4" style="0" width="5.01"/>
    <col collapsed="false" customWidth="true" hidden="false" outlineLevel="0" max="5" min="5" style="142" width="20.3"/>
    <col collapsed="false" customWidth="true" hidden="false" outlineLevel="0" max="7" min="7" style="0" width="23.57"/>
    <col collapsed="false" customWidth="true" hidden="false" outlineLevel="0" max="8" min="8" style="0" width="18.29"/>
  </cols>
  <sheetData>
    <row r="1" customFormat="false" ht="56.25" hidden="false" customHeight="true" outlineLevel="0" collapsed="false">
      <c r="A1" s="119" t="s">
        <v>11633</v>
      </c>
      <c r="B1" s="119" t="s">
        <v>11634</v>
      </c>
      <c r="C1" s="119" t="s">
        <v>11635</v>
      </c>
      <c r="D1" s="121" t="s">
        <v>11510</v>
      </c>
      <c r="G1" s="132" t="s">
        <v>11636</v>
      </c>
      <c r="H1" s="132" t="e">
        <f aca="false">+IF(SUM(E:E)=0,"OK","Codici stato opera non accettabili")</f>
        <v>#N/A</v>
      </c>
    </row>
    <row r="2" customFormat="false" ht="45" hidden="false" customHeight="false" outlineLevel="0" collapsed="false">
      <c r="A2" s="126" t="s">
        <v>11637</v>
      </c>
      <c r="B2" s="126" t="s">
        <v>11638</v>
      </c>
      <c r="C2" s="126" t="s">
        <v>11639</v>
      </c>
      <c r="D2" s="128"/>
      <c r="G2" s="137" t="s">
        <v>11640</v>
      </c>
      <c r="H2" s="137" t="n">
        <f aca="false">+COUNTA(A:A)+COUNTA(B:B)+COUNTA(C:C)-9</f>
        <v>0</v>
      </c>
    </row>
    <row r="3" customFormat="false" ht="36.75" hidden="false" customHeight="true" outlineLevel="0" collapsed="false">
      <c r="A3" s="133" t="s">
        <v>11641</v>
      </c>
      <c r="B3" s="133" t="s">
        <v>11642</v>
      </c>
      <c r="C3" s="133" t="s">
        <v>11643</v>
      </c>
      <c r="D3" s="134"/>
      <c r="E3" s="135" t="s">
        <v>11644</v>
      </c>
    </row>
    <row r="4" customFormat="false" ht="12.75" hidden="false" customHeight="false" outlineLevel="0" collapsed="false">
      <c r="A4" s="139"/>
      <c r="B4" s="139"/>
      <c r="C4" s="139"/>
      <c r="E4" s="142" t="e">
        <f aca="false">+IF(VLOOKUP(A4,Fiumi!B:AR,43,FALSE())&lt;3,0,1)</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
  <sheetViews>
    <sheetView showFormulas="false" showGridLines="true" showRowColHeaders="true" showZeros="true" rightToLeft="false" tabSelected="false" showOutlineSymbols="true" defaultGridColor="true" view="normal" topLeftCell="A1" colorId="64" zoomScale="98" zoomScaleNormal="98" zoomScalePageLayoutView="100" workbookViewId="0">
      <selection pane="topLeft" activeCell="E4" activeCellId="0" sqref="E4"/>
    </sheetView>
  </sheetViews>
  <sheetFormatPr defaultColWidth="8.6953125" defaultRowHeight="12.75" zeroHeight="false" outlineLevelRow="0" outlineLevelCol="0"/>
  <cols>
    <col collapsed="false" customWidth="true" hidden="false" outlineLevel="0" max="5" min="5" style="142" width="57.42"/>
    <col collapsed="false" customWidth="true" hidden="false" outlineLevel="0" max="7" min="7" style="0" width="23.57"/>
    <col collapsed="false" customWidth="true" hidden="false" outlineLevel="0" max="8" min="8" style="0" width="10.13"/>
  </cols>
  <sheetData>
    <row r="1" customFormat="false" ht="78.75" hidden="false" customHeight="false" outlineLevel="0" collapsed="false">
      <c r="A1" s="119" t="s">
        <v>11633</v>
      </c>
      <c r="B1" s="119" t="s">
        <v>11645</v>
      </c>
      <c r="C1" s="119" t="s">
        <v>11646</v>
      </c>
      <c r="D1" s="121" t="s">
        <v>11510</v>
      </c>
      <c r="G1" s="132" t="s">
        <v>11636</v>
      </c>
      <c r="H1" s="153" t="e">
        <f aca="false">+IF(SUM(E:E)=0,"OK","Stato opera non congruente")</f>
        <v>#N/A</v>
      </c>
    </row>
    <row r="2" customFormat="false" ht="90" hidden="false" customHeight="false" outlineLevel="0" collapsed="false">
      <c r="A2" s="126" t="s">
        <v>11637</v>
      </c>
      <c r="B2" s="126" t="s">
        <v>11647</v>
      </c>
      <c r="C2" s="126" t="s">
        <v>11648</v>
      </c>
      <c r="D2" s="128"/>
      <c r="E2" s="154"/>
      <c r="G2" s="137" t="s">
        <v>11640</v>
      </c>
      <c r="H2" s="137" t="n">
        <f aca="false">+COUNTA(A:A)+COUNTA(B:B)+COUNTA(C:C)-9</f>
        <v>0</v>
      </c>
    </row>
    <row r="3" customFormat="false" ht="12.75" hidden="false" customHeight="false" outlineLevel="0" collapsed="false">
      <c r="A3" s="133" t="s">
        <v>11649</v>
      </c>
      <c r="B3" s="133" t="s">
        <v>11650</v>
      </c>
      <c r="C3" s="133" t="s">
        <v>11651</v>
      </c>
      <c r="D3" s="134"/>
      <c r="E3" s="135" t="s">
        <v>11644</v>
      </c>
    </row>
    <row r="4" customFormat="false" ht="12.75" hidden="false" customHeight="false" outlineLevel="0" collapsed="false">
      <c r="A4" s="139"/>
      <c r="B4" s="139"/>
      <c r="C4" s="139"/>
      <c r="D4" s="155"/>
      <c r="E4" s="156" t="e">
        <f aca="false">+IF(VLOOKUP(A4,Fiumi!B:AS,43,FALSE())&lt;3,0,1)</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TotalTime>
  <Application>LibreOffice/7.3.7.2$Linux_X86_64 LibreOffice_project/30$Build-2</Application>
  <AppVersion>15.0000</AppVersion>
  <Company>mv</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2013-07-03T09:24:06Z</dcterms:created>
  <dc:creator>MV</dc:creator>
  <dc:description/>
  <dc:language>en-US</dc:language>
  <cp:lastModifiedBy/>
  <cp:lastPrinted>2019-08-17T07:49:26Z</cp:lastPrinted>
  <dcterms:modified xsi:type="dcterms:W3CDTF">2025-03-21T14:24:47Z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