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50" windowHeight="12525" tabRatio="500" activeTab="1"/>
  </bookViews>
  <sheets>
    <sheet name="ANNO INPUT" sheetId="1" r:id="rId1"/>
    <sheet name="SHP_Fognatura" sheetId="2" r:id="rId2"/>
    <sheet name="Controlli aggregati" sheetId="3" r:id="rId3"/>
    <sheet name="Fognature" sheetId="4" r:id="rId4"/>
    <sheet name="Fognat_tronchi" sheetId="5" r:id="rId5"/>
    <sheet name="Collettori" sheetId="6" r:id="rId6"/>
    <sheet name="Collett_tronchi" sheetId="7" r:id="rId7"/>
    <sheet name="Tabelle_INDICI" sheetId="8" r:id="rId8"/>
  </sheets>
  <calcPr calcId="144525"/>
</workbook>
</file>

<file path=xl/sharedStrings.xml><?xml version="1.0" encoding="utf-8"?>
<sst xmlns="http://schemas.openxmlformats.org/spreadsheetml/2006/main" count="453" uniqueCount="342">
  <si>
    <t>Codice identificativo della rete a cui appartiene il singolo tratto, assegnato dal Gestore e evidenziato sul DBIfrastrutture in formatao NetSIC.</t>
  </si>
  <si>
    <t>Nome da ISTAT del Comune dove è ubicata la rete.</t>
  </si>
  <si>
    <t>Codice ISTAT del Comune dove è ubicata la rete.</t>
  </si>
  <si>
    <t>Codice identificativo del tratto, assegnato dal Gestore. Tale codice deve essere univoco per ogni tratto non deve essere ripetuto né modificato.</t>
  </si>
  <si>
    <t>Indice che descrive il materiale con cui è relizzata l'opera. VEDI TABELLA</t>
  </si>
  <si>
    <t>Indice di confidenza del dato. Indica il grado di affidabilità della specifica informazione secondo la scala indicata nella specifica tabella. VEDI TABELLA</t>
  </si>
  <si>
    <t>Tipo di sezione: RETTANGOLARE/CIRCOLARE/OVOIDALE/ALTRO</t>
  </si>
  <si>
    <t>Diametro del tratto.</t>
  </si>
  <si>
    <t>Anno di messa in opera del tronco di rete,  espresso come "aaaa". Non utilizzare forme del tipo: anni 60 o '60.</t>
  </si>
  <si>
    <t>Lunghezza del tratto in metri.</t>
  </si>
  <si>
    <t>Indice che descrive lo stato di conservazione dell'opera. VEDI TABELLA</t>
  </si>
  <si>
    <t>Tipo di rete: FOGNATURA/COLLETTORE</t>
  </si>
  <si>
    <t>Indice che descrive la tipologia di rete in funzione del refluo trasportato. VEDI TABELLA</t>
  </si>
  <si>
    <t>Indicare se la rete funziona a gravità: S/N</t>
  </si>
  <si>
    <t>Indicare il depuratore cui la rete è collegata o il corpo idrico recettore della rete.</t>
  </si>
  <si>
    <t>Tipo di copertura di posa: ASFALTO_SIMILI/STRADA_BIANCA/TERRENO_VEGETALE</t>
  </si>
  <si>
    <t>Profondità iniziale del punto superiore della condotta rispetto al piano di campagna espresso in metri.</t>
  </si>
  <si>
    <t>Profondità finale del punto superiore della condotta rispetto al piano di campagna espresso in metri.</t>
  </si>
  <si>
    <t>Numero totale di allacci presenti sul singolo tratto.</t>
  </si>
  <si>
    <t>Numero di allacci presenti sul singolo tratto da autorizzarsi o autorizzati AUA/AIA e simili.</t>
  </si>
  <si>
    <t>Lunghezza totale degli allacci presenti sul singolo tratto, espressa in metri.</t>
  </si>
  <si>
    <t>Numero di riparazioni effettuate sugli allacci presenti sul singolo tratto, nell'anno di riferimento.</t>
  </si>
  <si>
    <t>Numero di riparazioni effettuate sul singolo tratto di rete, nell'anno di riferimento.</t>
  </si>
  <si>
    <t>Indica lo stato dell'opera al 31/12 dell'anno di riferimento. VEDI TABELLA</t>
  </si>
  <si>
    <t>controlla che il codice rete sia contenuto nell'elenco delle reti attive o in fermo impianto parziale delle Fognature/Collettori (rif cella codice origine)</t>
  </si>
  <si>
    <t>controlla che il codice tratto sia univoco</t>
  </si>
  <si>
    <t>Controllare che il codice tratto sia contenuto nell'elenco dei tratti del foglio Fognat_tronchi/Collett_tronchi</t>
  </si>
  <si>
    <t>Corretta codifica materiale ed estesa fino a id=54, come nel DBI</t>
  </si>
  <si>
    <t xml:space="preserve">Il controllo è stato circoscritto ai tratti con anno di posa in opera &gt;=2020. </t>
  </si>
  <si>
    <t>corretta formula per tenere conto degli zeri e delle celle vuote</t>
  </si>
  <si>
    <t>corretta la formula, la cella A1 di INPUT non era bloccata</t>
  </si>
  <si>
    <t>% compilazione</t>
  </si>
  <si>
    <t>testo</t>
  </si>
  <si>
    <t>istat</t>
  </si>
  <si>
    <t>idn</t>
  </si>
  <si>
    <t>idt</t>
  </si>
  <si>
    <t>mm</t>
  </si>
  <si>
    <t>anno</t>
  </si>
  <si>
    <t>m</t>
  </si>
  <si>
    <t>sn</t>
  </si>
  <si>
    <t>nr</t>
  </si>
  <si>
    <t>corretta la formula, erano presenti delle celle erroneamente bloccate</t>
  </si>
  <si>
    <t>Corretta la formula per tenere conto di entrambe le tipologie di allaccio</t>
  </si>
  <si>
    <t>conta valori</t>
  </si>
  <si>
    <t>testo 32 car [utf8] [testo]</t>
  </si>
  <si>
    <t>intero 4 byte [istat]</t>
  </si>
  <si>
    <t>testo 16 car [utf8] [testo]</t>
  </si>
  <si>
    <t>intero 4 byte [idn]</t>
  </si>
  <si>
    <t>testo 2 car [utf8] [idt]</t>
  </si>
  <si>
    <t>intero 4 byte [mm]</t>
  </si>
  <si>
    <t>intero 4 byte [anno]</t>
  </si>
  <si>
    <t>decimale 8 byte [m]</t>
  </si>
  <si>
    <t>binario 1 bit [sn]</t>
  </si>
  <si>
    <t>intero 4 byte [nr]</t>
  </si>
  <si>
    <t>ids_codice_origine</t>
  </si>
  <si>
    <t>comune_nome</t>
  </si>
  <si>
    <t>id_comune_istat</t>
  </si>
  <si>
    <t>ids_codice_tratto</t>
  </si>
  <si>
    <t>id_materiale</t>
  </si>
  <si>
    <t>idx_materiale</t>
  </si>
  <si>
    <t>sezione</t>
  </si>
  <si>
    <t>diametro</t>
  </si>
  <si>
    <t>idx_diametro</t>
  </si>
  <si>
    <t>idx_anno</t>
  </si>
  <si>
    <t>lunghezza</t>
  </si>
  <si>
    <t>idx_lunghezza</t>
  </si>
  <si>
    <t>id_conservazione</t>
  </si>
  <si>
    <t>tipo_rete</t>
  </si>
  <si>
    <t>id_refluo_trasportato</t>
  </si>
  <si>
    <t>funziona_gravita</t>
  </si>
  <si>
    <t>recapito</t>
  </si>
  <si>
    <t>copertura</t>
  </si>
  <si>
    <t>prof_iniziale</t>
  </si>
  <si>
    <t>prof_finale</t>
  </si>
  <si>
    <t>idx_profondita</t>
  </si>
  <si>
    <t>allacci</t>
  </si>
  <si>
    <t>allacci_industriali</t>
  </si>
  <si>
    <t>lunghezza_allacci</t>
  </si>
  <si>
    <t>riparazioni_allacci</t>
  </si>
  <si>
    <t>riparazioni_rete</t>
  </si>
  <si>
    <t>id_opera_stato</t>
  </si>
  <si>
    <t>Controllo completezza COD_RETE</t>
  </si>
  <si>
    <t>Controllo congruenza COD_RETE</t>
  </si>
  <si>
    <t>Controllo completezza COMUNE_NOME</t>
  </si>
  <si>
    <t>Controllo completezza COMUNE_COD</t>
  </si>
  <si>
    <t>Controllo completezza COD_TRATTO</t>
  </si>
  <si>
    <t>Controllo congruenza COD_TRATTO</t>
  </si>
  <si>
    <t>Controllo congruenza COD_TRATTO 2</t>
  </si>
  <si>
    <t>Controllo completezza ID_MATER</t>
  </si>
  <si>
    <t>Controllo congruenza ID_MATER</t>
  </si>
  <si>
    <t>Controllo completezza IDX_MATER</t>
  </si>
  <si>
    <t>Controllo congruenza IDX_MATER</t>
  </si>
  <si>
    <t>Completezza SEZIONE</t>
  </si>
  <si>
    <t>Controllo completezza DIAMETRO</t>
  </si>
  <si>
    <t>Controllo completezza IDX_DIAMET</t>
  </si>
  <si>
    <t>Controllo congruenza IDX_DIAMET</t>
  </si>
  <si>
    <t>Controllo completezza ANNO</t>
  </si>
  <si>
    <t>Controllo congruenza ANNO</t>
  </si>
  <si>
    <t>Controllo completezza IDX_ANNO</t>
  </si>
  <si>
    <t>Controllo congruenza IDX_ANNO</t>
  </si>
  <si>
    <t>Controllo completezza LUNGHEZZA</t>
  </si>
  <si>
    <t>Controllo congruenza LUNGHEZZA</t>
  </si>
  <si>
    <t>Controllo completezza IDX_LUNG</t>
  </si>
  <si>
    <t>Controllo congruenza IDX_LUNG</t>
  </si>
  <si>
    <t>Controllo completezza ID_CONSERV</t>
  </si>
  <si>
    <t>Controllo congruenza ID_CONSERV</t>
  </si>
  <si>
    <t>Controllo congruenza ID_CONSERV 2</t>
  </si>
  <si>
    <t>Controllo completezza TIPO_RETE</t>
  </si>
  <si>
    <t>Controllo congruenza TIPO_RETE</t>
  </si>
  <si>
    <t>Controllo ID_REFLUO_TRASPORTATO</t>
  </si>
  <si>
    <t>Controllo FUNZ_GRAV</t>
  </si>
  <si>
    <t>Controllo completezza RECAPITO</t>
  </si>
  <si>
    <t>Controllo completezza COPERTURA</t>
  </si>
  <si>
    <t>Controllo PROF_INIZIALE</t>
  </si>
  <si>
    <t>Controllo PROF_FINALE</t>
  </si>
  <si>
    <t>Controllo completezza IDX_PROFON</t>
  </si>
  <si>
    <t>Controllo congruenza IDX_PROFON</t>
  </si>
  <si>
    <t>Controllo ALLACCI</t>
  </si>
  <si>
    <t>Controllo ALLACCI_industrialI</t>
  </si>
  <si>
    <t>Controllo LUNGH_ALLACCI</t>
  </si>
  <si>
    <t>Controllo RIP_ALLACCI</t>
  </si>
  <si>
    <t>Controllo RIP_RETE</t>
  </si>
  <si>
    <t>Controllo ID_OP_STAT</t>
  </si>
  <si>
    <t>Controllo completezza nuovi tratti</t>
  </si>
  <si>
    <t>COD_RETE</t>
  </si>
  <si>
    <t>COMUNE_NOME</t>
  </si>
  <si>
    <t>COMUNE_COD</t>
  </si>
  <si>
    <t>COD_TRATTO</t>
  </si>
  <si>
    <t>ID_MATER</t>
  </si>
  <si>
    <t>IDX_MATER</t>
  </si>
  <si>
    <t>SEZIONE</t>
  </si>
  <si>
    <t>DIAMETRO</t>
  </si>
  <si>
    <t>IDX_DIAMET</t>
  </si>
  <si>
    <t>ANNO</t>
  </si>
  <si>
    <t>IDX_ANNO</t>
  </si>
  <si>
    <t>LUNGHEZZA</t>
  </si>
  <si>
    <t>IDX_LUNG</t>
  </si>
  <si>
    <t>ID_CONSERV</t>
  </si>
  <si>
    <t>TIPO_RETE</t>
  </si>
  <si>
    <t>ID_REFLUO_TRASPORTATO</t>
  </si>
  <si>
    <t>FUNZ_GRAV</t>
  </si>
  <si>
    <t>RECAPITO</t>
  </si>
  <si>
    <t>COPERTURA</t>
  </si>
  <si>
    <t>PROF_INIZIALE</t>
  </si>
  <si>
    <t>PROF_FINALE</t>
  </si>
  <si>
    <t>IDX_PROFON</t>
  </si>
  <si>
    <t>ALLACCI</t>
  </si>
  <si>
    <t>ALLACCI_INDUSTRIALI</t>
  </si>
  <si>
    <t>LUNGH_ALLACCI</t>
  </si>
  <si>
    <t>RIP_ALLACCI</t>
  </si>
  <si>
    <t>RIP_RETE</t>
  </si>
  <si>
    <t>ID_OP_STAT</t>
  </si>
  <si>
    <t>Consistenza tronchi</t>
  </si>
  <si>
    <t>Lunghezza complessiva reti</t>
  </si>
  <si>
    <t>Lunghezza allacci rete fognaria</t>
  </si>
  <si>
    <t>NR riparazioni rete fognatura</t>
  </si>
  <si>
    <t>NR riparazioni allacci fognatura</t>
  </si>
  <si>
    <t>DBI</t>
  </si>
  <si>
    <t>SHAPE</t>
  </si>
  <si>
    <t>codice opera [idt]</t>
  </si>
  <si>
    <t>codice origine [testo]</t>
  </si>
  <si>
    <t>descrizione rete [testo]</t>
  </si>
  <si>
    <t>lunghezza totale [km]</t>
  </si>
  <si>
    <t>lunghezza totale allacci [km]</t>
  </si>
  <si>
    <t>numero di riparazioni sugli allacci [nr]</t>
  </si>
  <si>
    <t>lunghezza rete mista soggetta a ispezione [km]</t>
  </si>
  <si>
    <t>lunghezza rete nera soggetta a ispezione [km]</t>
  </si>
  <si>
    <t>volume fatturato [mc/anno]</t>
  </si>
  <si>
    <t>utenze totali [nr]</t>
  </si>
  <si>
    <t>utenze industriali [nr]</t>
  </si>
  <si>
    <t>volume utenze industriali [mc/anno]</t>
  </si>
  <si>
    <t>numero scaricatori piena [nr]</t>
  </si>
  <si>
    <t>episodi allagamento [nr]</t>
  </si>
  <si>
    <t>lunghezza conn.depuratore [km]</t>
  </si>
  <si>
    <t>misura portata [sn]</t>
  </si>
  <si>
    <t>scarico superficiale [sn]</t>
  </si>
  <si>
    <t>numero di riparazioni sulle condotte [nr]</t>
  </si>
  <si>
    <t>tipo telecontrollo [idn]</t>
  </si>
  <si>
    <t>opera stato [idn]</t>
  </si>
  <si>
    <t>ind.conf. lunghezza totale [idt]</t>
  </si>
  <si>
    <t>ind.conf. volume utenze industriali [idt]</t>
  </si>
  <si>
    <t>ind.conf. lunghezza totale allacci [idt]</t>
  </si>
  <si>
    <t>ind.conf. lunghezza rete mista soggetta a ispezione [idt]</t>
  </si>
  <si>
    <t>ind.conf. lunghezza rete nera soggetta a ispezione [idt]</t>
  </si>
  <si>
    <t>aggiornamento [data]</t>
  </si>
  <si>
    <t>NOTE</t>
  </si>
  <si>
    <t>ids_codice - testo 16 car [utf8] [idt] 
es.FG00000001</t>
  </si>
  <si>
    <t>ids_codice_origine - testo 32 car [utf8] [testo]</t>
  </si>
  <si>
    <t>descrizione - testo 64 car [utf8] [testo]</t>
  </si>
  <si>
    <t>lunghezza_totale - decimale 8 byte [km]</t>
  </si>
  <si>
    <t>decimale 8 byte [km]</t>
  </si>
  <si>
    <t>lunghezza_mista_ispezione - decimale 8 byte [km]</t>
  </si>
  <si>
    <t>lunghezza_nera_ispezione - decimale 8 byte [km]</t>
  </si>
  <si>
    <t>decimale 8 byte [mc/anno]</t>
  </si>
  <si>
    <t>utenze_totali - intero 4 byte [nr]</t>
  </si>
  <si>
    <t>utenze_prod_autorizzate - intero 4 byte [nr]</t>
  </si>
  <si>
    <t>volume_prod_autorizzate - decimale 8 byte [mc/anno]</t>
  </si>
  <si>
    <t>scaricatori_piena - intero 4 byte [nr]</t>
  </si>
  <si>
    <t>episodi_allagamento - intero 4 byte [nr]</t>
  </si>
  <si>
    <t>lunghezza_depurata - decimale 8 byte [km]</t>
  </si>
  <si>
    <t>pres_misura_portata - binario 1 bit [sn]</t>
  </si>
  <si>
    <t>id_tipo_telecontrollo - intero 4 byte [idn]</t>
  </si>
  <si>
    <t>id_opera_stato - intero 4 byte [idn]</t>
  </si>
  <si>
    <t>idx_lunghezza_totale - testo 2 car [utf8] [idt]</t>
  </si>
  <si>
    <t>idx_volume_prod_autorizzate - testo 2 car [utf8] [idt]</t>
  </si>
  <si>
    <t>idx_lunghezza_mista_ispezione - testo 2 car [utf8] [idt]</t>
  </si>
  <si>
    <t>idx_lunghezza_nera_ispezione - testo 2 car [utf8] [idt]</t>
  </si>
  <si>
    <t>data_ua - data 8 byte [data]</t>
  </si>
  <si>
    <t>codice opera [idt]
o
codice origine [idt]</t>
  </si>
  <si>
    <t>codice gis.tratto [testo]</t>
  </si>
  <si>
    <t>materiale [idn]</t>
  </si>
  <si>
    <t>conservazione [idn]</t>
  </si>
  <si>
    <t>diametro [mm]</t>
  </si>
  <si>
    <t>anno messa opera [anno]</t>
  </si>
  <si>
    <t>refluo trasportato [idn]</t>
  </si>
  <si>
    <t>lunghezza [km]</t>
  </si>
  <si>
    <t>ind.conf. materiale [idt]</t>
  </si>
  <si>
    <t>ind.conf. diametro [idt]</t>
  </si>
  <si>
    <t>ind.conf. anno [idt]</t>
  </si>
  <si>
    <t>ind.conf. lunghezza [idt]</t>
  </si>
  <si>
    <t>funziona gravita [sn]</t>
  </si>
  <si>
    <t>presenza di depurazione finale [sn]</t>
  </si>
  <si>
    <t>ids_codice - testo 16 o 32 car [utf8] [idt] (vd.colonna.A)</t>
  </si>
  <si>
    <t>ids_codice_tratto - testo 16 car [utf8] [testo]</t>
  </si>
  <si>
    <t>id_materiale - intero 4 byte [idn]</t>
  </si>
  <si>
    <t>id_conservazione - intero 4 byte [idn]</t>
  </si>
  <si>
    <t>diametro - testo 16 car [utf8] [mm]</t>
  </si>
  <si>
    <t>anno - intero 4 byte [anno]</t>
  </si>
  <si>
    <t>id_refluo_trasportato - intero 4 byte [idn]</t>
  </si>
  <si>
    <t>lunghezza - decimale 8 byte [km]</t>
  </si>
  <si>
    <t>idx_materiale - testo 2 car [utf8] [idt]</t>
  </si>
  <si>
    <t>idx_diametro - testo 2 car [utf8] [idt]</t>
  </si>
  <si>
    <t>idx_anno - testo 2 car [utf8] [idt]</t>
  </si>
  <si>
    <t>idx_lunghezza - testo 2 car [utf8] [idt]</t>
  </si>
  <si>
    <t>descrizione collettore [testo]</t>
  </si>
  <si>
    <t>volumi utenze industriali [mc/anno]</t>
  </si>
  <si>
    <t>volume trasportato [mc/anno]</t>
  </si>
  <si>
    <t>ind.conf. volume trasportato [idt]</t>
  </si>
  <si>
    <t>ind.conf. volumi utenze industriali [idt]</t>
  </si>
  <si>
    <t>ids_codice - testo 16 car [utf8] [idt] 
es.CL00000001</t>
  </si>
  <si>
    <t>utenze_industriali - intero 4 byte [nr]</t>
  </si>
  <si>
    <t>volumi_utenze_industriali - decimale 8 byte [mc/anno]</t>
  </si>
  <si>
    <t>volume_trasportato - decimale 8 byte [mc/anno]</t>
  </si>
  <si>
    <t>pres_scarico_superficiale - binario 1 bit [sn]</t>
  </si>
  <si>
    <t>numero_scaricatori_piena - intero 4 byte [nr]</t>
  </si>
  <si>
    <t>idx_volume_trasportato - testo 2 car [utf8] [idt]</t>
  </si>
  <si>
    <t>idx_volumi_utenze_industriali - testo 2 car [utf8] [idt]</t>
  </si>
  <si>
    <t>funziona_gravita - binario 1 bit [sn]</t>
  </si>
  <si>
    <t>TABELLE INDICI</t>
  </si>
  <si>
    <t>CONSERVAZIONE OPERA</t>
  </si>
  <si>
    <t>id_conserva</t>
  </si>
  <si>
    <t>conservazione</t>
  </si>
  <si>
    <t>SCONOSCIUTO</t>
  </si>
  <si>
    <t>INSUFFICIENTE</t>
  </si>
  <si>
    <t>SUFFICIENTE</t>
  </si>
  <si>
    <t>BUONO</t>
  </si>
  <si>
    <t>OTTIMO</t>
  </si>
  <si>
    <t>CONFIDENZA DEL DATO</t>
  </si>
  <si>
    <r>
      <rPr>
        <sz val="11"/>
        <color rgb="FF000000"/>
        <rFont val="Calibri"/>
        <charset val="1"/>
      </rPr>
      <t>idx_</t>
    </r>
    <r>
      <rPr>
        <sz val="11"/>
        <color rgb="FF000000"/>
        <rFont val="Calibri"/>
        <charset val="1"/>
      </rPr>
      <t>tipodato</t>
    </r>
  </si>
  <si>
    <t>confidenza</t>
  </si>
  <si>
    <t>A</t>
  </si>
  <si>
    <t>VALORE MISURATO SUL CAMPO - Per i valori misurati direttamente sul campo, corrispondenti a dati provenienti da rilievi diretti, quali misure di lunghezza delle tubazioni, di portata, di volumi di contatori, di parametri analitici di qualità delle acque, ecc., oppure da elaborati progettuali esecutivi.</t>
  </si>
  <si>
    <t>B</t>
  </si>
  <si>
    <t>VALORE DA CARTOGRAFIA DI BASE - Per i valori desunti da analisi documentale o cartografica (scala da 1:500 a 1:10.000) ove, ad esempio, la lunghezza della rete o la quota di un invaso sia dedotta dalla cartografia di base.</t>
  </si>
  <si>
    <t>C</t>
  </si>
  <si>
    <t>VALORE DA STIME DIRETTE - Per i valori dedotti da stime dirette nel caso in cui non sia disponibile una misura classificabile con “A” o con “B”, o sulla base di cartografia a piccola scala (1:25.000-1:100.000 ed oltre) o da stima diretta, quale ad esempio, il tempo di funzionamento di una pompa desumibile da registrazioni collaterali.</t>
  </si>
  <si>
    <t>D</t>
  </si>
  <si>
    <t>VALORE DA STIME INDIRETTE - Per i valori fondati su stime indirette, basate su analogie con altri servizi, oppure da dati parametrici, attinti anche da letteratura, in funzione di elementi certi, quali gli abitanti o gli utenti serviti.</t>
  </si>
  <si>
    <t>X</t>
  </si>
  <si>
    <t>NON ASSEGNABILE - Per valori non assegnabili perché non classificabili come "A", "B", "C" o "D".</t>
  </si>
  <si>
    <t>MATERIALE</t>
  </si>
  <si>
    <t>materiale</t>
  </si>
  <si>
    <t>ACCIAIO</t>
  </si>
  <si>
    <t>ACCIAIO CATRAMATO</t>
  </si>
  <si>
    <t>ACCIAIO INOX</t>
  </si>
  <si>
    <t>ACCIAIO RAMATO</t>
  </si>
  <si>
    <t>ACCIAIO ZINCATO</t>
  </si>
  <si>
    <t>CEMENTO AMIANTO</t>
  </si>
  <si>
    <t>CEMENTO ARMATO</t>
  </si>
  <si>
    <t>CEMENTO GIROPRESSATO</t>
  </si>
  <si>
    <t>CG</t>
  </si>
  <si>
    <t>CLS</t>
  </si>
  <si>
    <t>ETERNIT</t>
  </si>
  <si>
    <t>FERRO</t>
  </si>
  <si>
    <t>FERRO CATRAMATO</t>
  </si>
  <si>
    <t>FERRO ZINCATO</t>
  </si>
  <si>
    <t>FIBROCEMENTO</t>
  </si>
  <si>
    <t>GHISA</t>
  </si>
  <si>
    <t>GHISA SFEROIDALE</t>
  </si>
  <si>
    <t>GRES</t>
  </si>
  <si>
    <t>LEGNO</t>
  </si>
  <si>
    <t>MATERIE PLASTICHE</t>
  </si>
  <si>
    <t>MURATURA</t>
  </si>
  <si>
    <t>OTTONE</t>
  </si>
  <si>
    <t>OTTONE FILETTATO</t>
  </si>
  <si>
    <t>PE</t>
  </si>
  <si>
    <t>PEAD</t>
  </si>
  <si>
    <t>PEAD CORRUGATO</t>
  </si>
  <si>
    <t>PET</t>
  </si>
  <si>
    <t>PIETRE</t>
  </si>
  <si>
    <t>PIOMBO</t>
  </si>
  <si>
    <t>POLIETILENE</t>
  </si>
  <si>
    <t>POLIETILENE MULTISTRATO</t>
  </si>
  <si>
    <t>PVC</t>
  </si>
  <si>
    <t>PVC CORRUGATO</t>
  </si>
  <si>
    <t>RESINA</t>
  </si>
  <si>
    <t>SFVR</t>
  </si>
  <si>
    <t>SUPERACQUADUCT</t>
  </si>
  <si>
    <t>TERRA</t>
  </si>
  <si>
    <t>TERRACOTTA</t>
  </si>
  <si>
    <t>VARIO</t>
  </si>
  <si>
    <t>VETRORESINA</t>
  </si>
  <si>
    <t>ACCIAIO IUTATO</t>
  </si>
  <si>
    <t>GHISA GRIGIA</t>
  </si>
  <si>
    <t>GHISA TRATTATA</t>
  </si>
  <si>
    <t>ACCIAIO+PE</t>
  </si>
  <si>
    <t>PVC EXTRA</t>
  </si>
  <si>
    <t>PVC PESANTE</t>
  </si>
  <si>
    <t>PVC TIPO P</t>
  </si>
  <si>
    <t>PEMD</t>
  </si>
  <si>
    <t>MATTONI</t>
  </si>
  <si>
    <t>MATTONI+PIETRAME</t>
  </si>
  <si>
    <t>ACCIAIO CEMENTO</t>
  </si>
  <si>
    <t>FERRO CEMENTO</t>
  </si>
  <si>
    <t>opera_stato</t>
  </si>
  <si>
    <t>ATTIVO - Opera in uso al 31/12</t>
  </si>
  <si>
    <t>FERMO IMPIANTO PARZIALE - Opera non in uso al 31/12 ma per la quale si prevede la riattivazione</t>
  </si>
  <si>
    <t>IN COSTRUZIONE - Opera in costruzione al 31/12</t>
  </si>
  <si>
    <t>FERMO IMPIANTO - Opera non più in uso al 31/12 per la quale non è prevista la  riattivazione ma per la quale permane la presa in consegna dal proprietario (Comune) o, nel caso di opera realizzata dal Gestore, risulta ancora presente nel libro cespiti</t>
  </si>
  <si>
    <t>DISMESSO - Opera non più in uso al 31/12 e che risulta restituita al proprietario (Comune) o, nel caso di opera realizzata dal Gestore, che risulta uscita dal libro cespiti</t>
  </si>
  <si>
    <t>ELIMINATO DA DB - Opera non pertinente e inserita per errore</t>
  </si>
  <si>
    <t>REFLUO TRASPORTATO</t>
  </si>
  <si>
    <t>refluo_trasportato</t>
  </si>
  <si>
    <t>MISTA</t>
  </si>
  <si>
    <t>NERA</t>
  </si>
  <si>
    <t>TELECONTROLLO</t>
  </si>
  <si>
    <t>id_tipo_telecontrollo</t>
  </si>
  <si>
    <t>tipo_telecontrollo</t>
  </si>
  <si>
    <t>ASSENTE</t>
  </si>
  <si>
    <t>MANUALE</t>
  </si>
  <si>
    <t>SEMI-AUTOMATICO</t>
  </si>
  <si>
    <t>AUTOMATICO</t>
  </si>
</sst>
</file>

<file path=xl/styles.xml><?xml version="1.0" encoding="utf-8"?>
<styleSheet xmlns="http://schemas.openxmlformats.org/spreadsheetml/2006/main">
  <numFmts count="7">
    <numFmt numFmtId="176" formatCode="0.000"/>
    <numFmt numFmtId="177" formatCode="yyyy\-mm\-dd\ h:mm:ss"/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178" formatCode="0.000000000000000"/>
  </numFmts>
  <fonts count="43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i/>
      <sz val="11"/>
      <color rgb="FF000000"/>
      <name val="Calibri"/>
      <charset val="1"/>
    </font>
    <font>
      <b/>
      <i/>
      <sz val="11"/>
      <color rgb="FF000000"/>
      <name val="Calibri"/>
      <charset val="1"/>
    </font>
    <font>
      <b/>
      <i/>
      <sz val="11"/>
      <name val="Calibri"/>
      <charset val="1"/>
    </font>
    <font>
      <sz val="11"/>
      <name val="Calibri"/>
      <charset val="1"/>
    </font>
    <font>
      <sz val="8"/>
      <color rgb="FF000000"/>
      <name val="Courier New"/>
      <charset val="1"/>
    </font>
    <font>
      <sz val="8"/>
      <color rgb="FF969696"/>
      <name val="Courier New"/>
      <charset val="1"/>
    </font>
    <font>
      <b/>
      <sz val="8"/>
      <color rgb="FF000000"/>
      <name val="Courier New"/>
      <charset val="1"/>
    </font>
    <font>
      <sz val="10"/>
      <color rgb="FF969696"/>
      <name val="Arial"/>
      <charset val="1"/>
    </font>
    <font>
      <b/>
      <sz val="11"/>
      <color rgb="FF000000"/>
      <name val="Calibri"/>
      <charset val="1"/>
    </font>
    <font>
      <b/>
      <sz val="11"/>
      <color rgb="FFFF0000"/>
      <name val="Calibri"/>
      <charset val="1"/>
    </font>
    <font>
      <sz val="8"/>
      <color rgb="FF000000"/>
      <name val="Calibri"/>
      <charset val="1"/>
    </font>
    <font>
      <sz val="9"/>
      <color rgb="FF000000"/>
      <name val="Calibri"/>
      <charset val="1"/>
    </font>
    <font>
      <b/>
      <sz val="9"/>
      <color rgb="FFFF0000"/>
      <name val="Calibri"/>
      <charset val="1"/>
    </font>
    <font>
      <b/>
      <sz val="8"/>
      <color rgb="FFFF0000"/>
      <name val="Calibri"/>
      <charset val="1"/>
    </font>
    <font>
      <sz val="9"/>
      <color rgb="FFFF0000"/>
      <name val="Calibri"/>
      <charset val="1"/>
    </font>
    <font>
      <b/>
      <sz val="11"/>
      <color rgb="FF1F4E79"/>
      <name val="Calibri"/>
      <charset val="1"/>
    </font>
    <font>
      <b/>
      <sz val="8"/>
      <color rgb="FF1F4E79"/>
      <name val="Calibri"/>
      <charset val="1"/>
    </font>
    <font>
      <b/>
      <sz val="10"/>
      <color rgb="FFFF0000"/>
      <name val="Arial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sz val="10"/>
      <name val="Arial"/>
      <charset val="1"/>
    </font>
    <font>
      <sz val="11"/>
      <color rgb="FF9C6500"/>
      <name val="Calibri"/>
      <charset val="0"/>
      <scheme val="minor"/>
    </font>
    <font>
      <sz val="10"/>
      <color rgb="FF000000"/>
      <name val="Arial"/>
      <charset val="1"/>
    </font>
  </fonts>
  <fills count="45">
    <fill>
      <patternFill patternType="none"/>
    </fill>
    <fill>
      <patternFill patternType="gray125"/>
    </fill>
    <fill>
      <patternFill patternType="solid">
        <fgColor rgb="FFC0C0C0"/>
        <bgColor rgb="FFC5E0B4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C5E0B4"/>
      </patternFill>
    </fill>
    <fill>
      <patternFill patternType="solid">
        <fgColor rgb="FFCCFFFF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00FF00"/>
        <bgColor rgb="FF33CCCC"/>
      </patternFill>
    </fill>
    <fill>
      <patternFill patternType="solid">
        <fgColor rgb="FFFFCC99"/>
        <bgColor rgb="FFF4B183"/>
      </patternFill>
    </fill>
    <fill>
      <patternFill patternType="solid">
        <fgColor rgb="FFFFC000"/>
        <bgColor rgb="FFFF9900"/>
      </patternFill>
    </fill>
    <fill>
      <patternFill patternType="solid">
        <fgColor rgb="FFDEEBF7"/>
        <bgColor rgb="FFE2F0D9"/>
      </patternFill>
    </fill>
    <fill>
      <patternFill patternType="solid">
        <fgColor rgb="FFF4B183"/>
        <bgColor rgb="FFFFCC99"/>
      </patternFill>
    </fill>
    <fill>
      <patternFill patternType="solid">
        <fgColor rgb="FFC5E0B4"/>
        <bgColor rgb="FFE2F0D9"/>
      </patternFill>
    </fill>
    <fill>
      <patternFill patternType="solid">
        <fgColor rgb="FFFFFFFF"/>
        <bgColor rgb="FFFFFFCC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0" fontId="42" fillId="0" borderId="0"/>
    <xf numFmtId="0" fontId="40" fillId="0" borderId="0"/>
    <xf numFmtId="0" fontId="40" fillId="0" borderId="0"/>
    <xf numFmtId="0" fontId="21" fillId="43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5" fillId="19" borderId="10" applyNumberFormat="0" applyAlignment="0" applyProtection="0">
      <alignment vertical="center"/>
    </xf>
    <xf numFmtId="44" fontId="23" fillId="0" borderId="0" applyBorder="0" applyAlignment="0" applyProtection="0"/>
    <xf numFmtId="0" fontId="32" fillId="21" borderId="0" applyNumberFormat="0" applyBorder="0" applyAlignment="0" applyProtection="0">
      <alignment vertical="center"/>
    </xf>
    <xf numFmtId="0" fontId="39" fillId="35" borderId="13" applyNumberFormat="0" applyFont="0" applyAlignment="0" applyProtection="0">
      <alignment vertical="center"/>
    </xf>
    <xf numFmtId="0" fontId="25" fillId="17" borderId="7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9" borderId="7" applyNumberFormat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41" fontId="23" fillId="0" borderId="0" applyBorder="0" applyAlignment="0" applyProtection="0"/>
    <xf numFmtId="0" fontId="32" fillId="3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23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43" fontId="23" fillId="0" borderId="0" applyBorder="0" applyAlignment="0" applyProtection="0"/>
    <xf numFmtId="0" fontId="22" fillId="15" borderId="6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9" fontId="0" fillId="0" borderId="0" applyBorder="0" applyProtection="0"/>
    <xf numFmtId="0" fontId="20" fillId="0" borderId="0" applyNumberFormat="0" applyFill="0" applyBorder="0" applyAlignment="0" applyProtection="0">
      <alignment vertical="center"/>
    </xf>
  </cellStyleXfs>
  <cellXfs count="74">
    <xf numFmtId="0" fontId="0" fillId="0" borderId="0" xfId="0"/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4" borderId="2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6" fillId="6" borderId="2" xfId="1" applyFont="1" applyFill="1" applyBorder="1" applyAlignment="1">
      <alignment horizontal="center" vertical="center" wrapText="1"/>
    </xf>
    <xf numFmtId="0" fontId="7" fillId="5" borderId="2" xfId="1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6" fillId="7" borderId="2" xfId="1" applyFont="1" applyFill="1" applyBorder="1" applyAlignment="1">
      <alignment horizontal="center" vertical="center" wrapText="1"/>
    </xf>
    <xf numFmtId="0" fontId="7" fillId="7" borderId="2" xfId="1" applyFont="1" applyFill="1" applyBorder="1" applyAlignment="1">
      <alignment horizontal="center" vertical="center" wrapText="1"/>
    </xf>
    <xf numFmtId="0" fontId="6" fillId="8" borderId="2" xfId="1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58" fontId="0" fillId="0" borderId="0" xfId="0" applyNumberFormat="1" applyAlignment="1">
      <alignment horizontal="center"/>
    </xf>
    <xf numFmtId="17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0" fillId="9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" fontId="0" fillId="0" borderId="0" xfId="0" applyNumberFormat="1"/>
    <xf numFmtId="178" fontId="0" fillId="0" borderId="0" xfId="0" applyNumberFormat="1"/>
    <xf numFmtId="176" fontId="0" fillId="0" borderId="0" xfId="0" applyNumberFormat="1"/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left" vertical="top" wrapText="1"/>
    </xf>
    <xf numFmtId="0" fontId="12" fillId="0" borderId="0" xfId="0" applyFont="1"/>
    <xf numFmtId="0" fontId="13" fillId="9" borderId="0" xfId="0" applyFont="1" applyFill="1" applyAlignment="1">
      <alignment vertical="top" wrapText="1"/>
    </xf>
    <xf numFmtId="0" fontId="13" fillId="0" borderId="0" xfId="0" applyFont="1" applyAlignment="1">
      <alignment vertical="top"/>
    </xf>
    <xf numFmtId="0" fontId="12" fillId="0" borderId="0" xfId="0" applyFont="1" applyAlignment="1">
      <alignment vertical="center"/>
    </xf>
    <xf numFmtId="0" fontId="10" fillId="10" borderId="0" xfId="0" applyFont="1" applyFill="1" applyAlignment="1">
      <alignment horizontal="center" vertical="center" wrapText="1"/>
    </xf>
    <xf numFmtId="0" fontId="0" fillId="9" borderId="0" xfId="0" applyFill="1"/>
    <xf numFmtId="0" fontId="13" fillId="0" borderId="0" xfId="0" applyFont="1" applyAlignment="1">
      <alignment vertical="top" wrapText="1"/>
    </xf>
    <xf numFmtId="0" fontId="13" fillId="9" borderId="0" xfId="0" applyFont="1" applyFill="1" applyAlignment="1">
      <alignment horizontal="left" vertical="top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/>
    <xf numFmtId="0" fontId="16" fillId="4" borderId="0" xfId="0" applyFont="1" applyFill="1" applyAlignment="1">
      <alignment horizontal="left" vertical="top" wrapText="1"/>
    </xf>
    <xf numFmtId="0" fontId="16" fillId="9" borderId="0" xfId="0" applyFont="1" applyFill="1" applyAlignment="1">
      <alignment horizontal="left" vertical="top" wrapText="1"/>
    </xf>
    <xf numFmtId="0" fontId="16" fillId="11" borderId="0" xfId="0" applyFont="1" applyFill="1" applyAlignment="1">
      <alignment horizontal="left" vertical="top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0" fillId="12" borderId="0" xfId="0" applyFont="1" applyFill="1" applyAlignment="1">
      <alignment horizontal="center" vertical="center" wrapText="1"/>
    </xf>
    <xf numFmtId="10" fontId="17" fillId="0" borderId="0" xfId="50" applyNumberFormat="1" applyFont="1" applyBorder="1" applyAlignment="1" applyProtection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9" fillId="13" borderId="4" xfId="0" applyFont="1" applyFill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9" fillId="13" borderId="5" xfId="0" applyFont="1" applyFill="1" applyBorder="1" applyAlignment="1">
      <alignment vertical="center" wrapText="1"/>
    </xf>
    <xf numFmtId="0" fontId="19" fillId="13" borderId="2" xfId="0" applyFont="1" applyFill="1" applyBorder="1" applyAlignment="1">
      <alignment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9" fillId="12" borderId="4" xfId="0" applyFont="1" applyFill="1" applyBorder="1" applyAlignment="1">
      <alignment vertical="center" wrapText="1"/>
    </xf>
  </cellXfs>
  <cellStyles count="52">
    <cellStyle name="Normal" xfId="0" builtinId="0"/>
    <cellStyle name="Normale_Foglio1" xfId="1"/>
    <cellStyle name="Normale 9" xfId="2"/>
    <cellStyle name="Normale 3" xfId="3"/>
    <cellStyle name="60% - Accent6" xfId="4" builtinId="52"/>
    <cellStyle name="40% - Accent6" xfId="5" builtinId="51"/>
    <cellStyle name="60% - Accent5" xfId="6" builtinId="48"/>
    <cellStyle name="Accent6" xfId="7" builtinId="49"/>
    <cellStyle name="40% - Accent5" xfId="8" builtinId="47"/>
    <cellStyle name="20% - Accent5" xfId="9" builtinId="46"/>
    <cellStyle name="60% - Accent4" xfId="10" builtinId="44"/>
    <cellStyle name="Accent5" xfId="11" builtinId="45"/>
    <cellStyle name="40% - Accent4" xfId="12" builtinId="43"/>
    <cellStyle name="Accent4" xfId="13" builtinId="41"/>
    <cellStyle name="Linked Cell" xfId="14" builtinId="24"/>
    <cellStyle name="40% - Accent3" xfId="15" builtinId="39"/>
    <cellStyle name="60% - Accent2" xfId="16" builtinId="3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BF7"/>
      <rgbColor rgb="00E2F0D9"/>
      <rgbColor rgb="00FFFF99"/>
      <rgbColor rgb="0099CCFF"/>
      <rgbColor rgb="00F4B183"/>
      <rgbColor rgb="00CC99FF"/>
      <rgbColor rgb="00FFCC99"/>
      <rgbColor rgb="003366FF"/>
      <rgbColor rgb="0033CCCC"/>
      <rgbColor rgb="0092D05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F4E7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8.54166666666667" defaultRowHeight="14.25"/>
  <sheetData>
    <row r="1" spans="1:1">
      <c r="A1">
        <v>2024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W1007"/>
  <sheetViews>
    <sheetView tabSelected="1" zoomScale="90" zoomScaleNormal="90" topLeftCell="AV1" workbookViewId="0">
      <selection activeCell="BB5" sqref="BB5"/>
    </sheetView>
  </sheetViews>
  <sheetFormatPr defaultColWidth="8.54166666666667" defaultRowHeight="14.25"/>
  <cols>
    <col min="1" max="28" width="23" customWidth="1"/>
    <col min="29" max="29" width="22.85" customWidth="1"/>
    <col min="30" max="30" width="36.85" customWidth="1"/>
    <col min="31" max="31" width="19.2833333333333" customWidth="1"/>
    <col min="32" max="32" width="23.15" customWidth="1"/>
    <col min="33" max="33" width="18.4333333333333" customWidth="1"/>
    <col min="34" max="34" width="19.7083333333333" customWidth="1"/>
    <col min="35" max="35" width="38.1416666666667" customWidth="1"/>
    <col min="36" max="36" width="20.1416666666667" customWidth="1"/>
    <col min="37" max="37" width="19" customWidth="1"/>
    <col min="38" max="38" width="21.15" customWidth="1"/>
    <col min="39" max="39" width="20.1416666666667" customWidth="1"/>
    <col min="40" max="40" width="12.1416666666667" customWidth="1"/>
    <col min="41" max="41" width="17.4333333333333" customWidth="1"/>
    <col min="42" max="42" width="16.4333333333333" customWidth="1"/>
    <col min="43" max="43" width="12.85" customWidth="1"/>
    <col min="44" max="44" width="16.85" customWidth="1"/>
    <col min="45" max="45" width="16.1416666666667" customWidth="1"/>
    <col min="46" max="46" width="12.1416666666667" customWidth="1"/>
    <col min="47" max="47" width="12.5666666666667" customWidth="1"/>
    <col min="48" max="49" width="12.85" customWidth="1"/>
    <col min="50" max="50" width="12.1416666666667" customWidth="1"/>
    <col min="51" max="51" width="12.5666666666667" customWidth="1"/>
    <col min="52" max="52" width="17.1416666666667" customWidth="1"/>
    <col min="53" max="53" width="12.5666666666667" customWidth="1"/>
    <col min="54" max="54" width="15.2833333333333" customWidth="1"/>
    <col min="55" max="56" width="13.1416666666667" customWidth="1"/>
    <col min="57" max="57" width="14.2833333333333" customWidth="1"/>
    <col min="58" max="58" width="15.85" customWidth="1"/>
    <col min="59" max="59" width="14.7083333333333" customWidth="1"/>
    <col min="60" max="60" width="13" customWidth="1"/>
    <col min="61" max="62" width="16" customWidth="1"/>
    <col min="63" max="63" width="14.1416666666667" customWidth="1"/>
    <col min="64" max="64" width="16.4333333333333" customWidth="1"/>
    <col min="65" max="65" width="23.7166666666667" customWidth="1"/>
    <col min="66" max="66" width="22.5666666666667" customWidth="1"/>
    <col min="67" max="67" width="17.7083333333333" customWidth="1"/>
    <col min="68" max="68" width="14.85" customWidth="1"/>
    <col min="69" max="69" width="14.5666666666667" customWidth="1"/>
    <col min="70" max="70" width="15.2833333333333" customWidth="1"/>
    <col min="71" max="71" width="17.85" customWidth="1"/>
    <col min="72" max="72" width="15.85" customWidth="1"/>
    <col min="73" max="73" width="23" customWidth="1"/>
    <col min="74" max="74" width="23.2833333333333" customWidth="1"/>
    <col min="75" max="75" width="20.85" customWidth="1"/>
    <col min="76" max="76" width="21.85" customWidth="1"/>
    <col min="77" max="77" width="25.2833333333333" customWidth="1"/>
    <col min="78" max="79" width="19.4333333333333" customWidth="1"/>
    <col min="80" max="80" width="16.2833333333333" customWidth="1"/>
    <col min="81" max="83" width="12.7083333333333" customWidth="1"/>
    <col min="84" max="84" width="20.2833333333333" customWidth="1"/>
    <col min="85" max="85" width="12.7083333333333" customWidth="1"/>
    <col min="86" max="86" width="14.7083333333333" customWidth="1"/>
    <col min="87" max="87" width="14.85" customWidth="1"/>
    <col min="88" max="88" width="16" customWidth="1"/>
    <col min="89" max="90" width="16.1416666666667" customWidth="1"/>
    <col min="91" max="91" width="12.7083333333333" customWidth="1"/>
    <col min="92" max="92" width="14.85" customWidth="1"/>
    <col min="93" max="93" width="14.7083333333333" customWidth="1"/>
    <col min="94" max="94" width="16.1416666666667" customWidth="1"/>
    <col min="95" max="95" width="19.1416666666667" customWidth="1"/>
    <col min="96" max="96" width="16.4333333333333" customWidth="1"/>
    <col min="97" max="100" width="12.7083333333333" customWidth="1"/>
    <col min="101" max="101" width="13.4333333333333" customWidth="1"/>
  </cols>
  <sheetData>
    <row r="1" ht="67.5" customHeight="1" spans="1:101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5</v>
      </c>
      <c r="J1" s="39" t="s">
        <v>8</v>
      </c>
      <c r="K1" s="39" t="s">
        <v>5</v>
      </c>
      <c r="L1" s="39" t="s">
        <v>9</v>
      </c>
      <c r="M1" s="39" t="s">
        <v>5</v>
      </c>
      <c r="N1" s="39" t="s">
        <v>10</v>
      </c>
      <c r="O1" s="39" t="s">
        <v>11</v>
      </c>
      <c r="P1" s="39" t="s">
        <v>12</v>
      </c>
      <c r="Q1" s="39" t="s">
        <v>13</v>
      </c>
      <c r="R1" s="39" t="s">
        <v>14</v>
      </c>
      <c r="S1" s="39" t="s">
        <v>15</v>
      </c>
      <c r="T1" s="39" t="s">
        <v>16</v>
      </c>
      <c r="U1" s="39" t="s">
        <v>17</v>
      </c>
      <c r="V1" s="39" t="s">
        <v>5</v>
      </c>
      <c r="W1" s="39" t="s">
        <v>18</v>
      </c>
      <c r="X1" s="39" t="s">
        <v>19</v>
      </c>
      <c r="Y1" s="39" t="s">
        <v>20</v>
      </c>
      <c r="Z1" s="39" t="s">
        <v>21</v>
      </c>
      <c r="AA1" s="39" t="s">
        <v>22</v>
      </c>
      <c r="AB1" s="39" t="s">
        <v>23</v>
      </c>
      <c r="AC1" s="45"/>
      <c r="AD1" s="46" t="s">
        <v>24</v>
      </c>
      <c r="AE1" s="46"/>
      <c r="AF1" s="46"/>
      <c r="AG1" s="46"/>
      <c r="AH1" s="46" t="s">
        <v>25</v>
      </c>
      <c r="AI1" s="53" t="s">
        <v>26</v>
      </c>
      <c r="AJ1" s="45"/>
      <c r="AK1" s="54" t="s">
        <v>27</v>
      </c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7" t="s">
        <v>28</v>
      </c>
      <c r="BM1" s="58" t="s">
        <v>29</v>
      </c>
      <c r="BN1" s="58" t="s">
        <v>29</v>
      </c>
      <c r="BO1" s="59" t="s">
        <v>29</v>
      </c>
      <c r="BP1" s="58" t="s">
        <v>29</v>
      </c>
      <c r="BQ1" s="58" t="s">
        <v>29</v>
      </c>
      <c r="BR1" s="55"/>
      <c r="BS1" s="58" t="s">
        <v>30</v>
      </c>
      <c r="BT1" s="60" t="s">
        <v>31</v>
      </c>
      <c r="BU1" s="63" t="e">
        <f>+BU2/'Controlli aggregati'!$B$3</f>
        <v>#DIV/0!</v>
      </c>
      <c r="BV1" s="63" t="e">
        <f>+BV2/'Controlli aggregati'!$B$3</f>
        <v>#DIV/0!</v>
      </c>
      <c r="BW1" s="63" t="e">
        <f>+BW2/'Controlli aggregati'!$B$3</f>
        <v>#DIV/0!</v>
      </c>
      <c r="BX1" s="63" t="e">
        <f>+BX2/'Controlli aggregati'!$B$3</f>
        <v>#DIV/0!</v>
      </c>
      <c r="BY1" s="63" t="e">
        <f>+BY2/'Controlli aggregati'!$B$3</f>
        <v>#DIV/0!</v>
      </c>
      <c r="BZ1" s="63" t="e">
        <f>+BZ2/'Controlli aggregati'!$B$3</f>
        <v>#DIV/0!</v>
      </c>
      <c r="CA1" s="63" t="e">
        <f>+CA2/'Controlli aggregati'!$B$3</f>
        <v>#DIV/0!</v>
      </c>
      <c r="CB1" s="63" t="e">
        <f>+CB2/'Controlli aggregati'!$B$3</f>
        <v>#DIV/0!</v>
      </c>
      <c r="CC1" s="63" t="e">
        <f>+CC2/'Controlli aggregati'!$B$3</f>
        <v>#DIV/0!</v>
      </c>
      <c r="CD1" s="63" t="e">
        <f>+CD2/'Controlli aggregati'!$B$3</f>
        <v>#DIV/0!</v>
      </c>
      <c r="CE1" s="63" t="e">
        <f>+CE2/'Controlli aggregati'!$B$3</f>
        <v>#DIV/0!</v>
      </c>
      <c r="CF1" s="63" t="e">
        <f>+CF2/'Controlli aggregati'!$B$3</f>
        <v>#DIV/0!</v>
      </c>
      <c r="CG1" s="63" t="e">
        <f>+CG2/'Controlli aggregati'!$B$3</f>
        <v>#DIV/0!</v>
      </c>
      <c r="CH1" s="63" t="e">
        <f>+CH2/'Controlli aggregati'!$B$3</f>
        <v>#DIV/0!</v>
      </c>
      <c r="CI1" s="63" t="e">
        <f>+CI2/'Controlli aggregati'!$B$3</f>
        <v>#DIV/0!</v>
      </c>
      <c r="CJ1" s="63" t="e">
        <f>+CJ2/'Controlli aggregati'!$B$3</f>
        <v>#DIV/0!</v>
      </c>
      <c r="CK1" s="63" t="e">
        <f>+CK2/'Controlli aggregati'!$B$3</f>
        <v>#DIV/0!</v>
      </c>
      <c r="CL1" s="63" t="e">
        <f>+CL2/'Controlli aggregati'!$B$3</f>
        <v>#DIV/0!</v>
      </c>
      <c r="CM1" s="63" t="e">
        <f>+CM2/'Controlli aggregati'!$B$3</f>
        <v>#DIV/0!</v>
      </c>
      <c r="CN1" s="63" t="e">
        <f>+CN2/'Controlli aggregati'!$B$3</f>
        <v>#DIV/0!</v>
      </c>
      <c r="CO1" s="63" t="e">
        <f>+CO2/'Controlli aggregati'!$B$3</f>
        <v>#DIV/0!</v>
      </c>
      <c r="CP1" s="63" t="e">
        <f>+CP2/'Controlli aggregati'!$B$3</f>
        <v>#DIV/0!</v>
      </c>
      <c r="CQ1" s="63" t="e">
        <f>+CQ2/'Controlli aggregati'!$B$3</f>
        <v>#DIV/0!</v>
      </c>
      <c r="CR1" s="63" t="e">
        <f>+CR2/'Controlli aggregati'!$B$3</f>
        <v>#DIV/0!</v>
      </c>
      <c r="CS1" s="63" t="e">
        <f>+CS2/'Controlli aggregati'!$B$3</f>
        <v>#DIV/0!</v>
      </c>
      <c r="CT1" s="63" t="e">
        <f>+CT2/'Controlli aggregati'!$B$3</f>
        <v>#DIV/0!</v>
      </c>
      <c r="CU1" s="63" t="e">
        <f>+CU2/'Controlli aggregati'!$B$3</f>
        <v>#DIV/0!</v>
      </c>
      <c r="CV1" s="63" t="e">
        <f>+CV2/'Controlli aggregati'!$B$3</f>
        <v>#DIV/0!</v>
      </c>
      <c r="CW1" s="45"/>
    </row>
    <row r="2" ht="36" spans="1:101">
      <c r="A2" s="40" t="s">
        <v>32</v>
      </c>
      <c r="B2" s="40" t="s">
        <v>32</v>
      </c>
      <c r="C2" s="40" t="s">
        <v>33</v>
      </c>
      <c r="D2" s="40" t="s">
        <v>32</v>
      </c>
      <c r="E2" s="40" t="s">
        <v>34</v>
      </c>
      <c r="F2" s="40" t="s">
        <v>35</v>
      </c>
      <c r="G2" s="40" t="s">
        <v>32</v>
      </c>
      <c r="H2" s="40" t="s">
        <v>36</v>
      </c>
      <c r="I2" s="40" t="s">
        <v>35</v>
      </c>
      <c r="J2" s="40" t="s">
        <v>37</v>
      </c>
      <c r="K2" s="40" t="s">
        <v>35</v>
      </c>
      <c r="L2" s="40" t="s">
        <v>38</v>
      </c>
      <c r="M2" s="40" t="s">
        <v>35</v>
      </c>
      <c r="N2" s="40" t="s">
        <v>34</v>
      </c>
      <c r="O2" s="40" t="s">
        <v>32</v>
      </c>
      <c r="P2" s="40" t="s">
        <v>34</v>
      </c>
      <c r="Q2" s="40" t="s">
        <v>39</v>
      </c>
      <c r="R2" s="40" t="s">
        <v>32</v>
      </c>
      <c r="S2" s="40" t="s">
        <v>32</v>
      </c>
      <c r="T2" s="40" t="s">
        <v>38</v>
      </c>
      <c r="U2" s="40" t="s">
        <v>38</v>
      </c>
      <c r="V2" s="40" t="s">
        <v>35</v>
      </c>
      <c r="W2" s="40" t="s">
        <v>40</v>
      </c>
      <c r="X2" s="40" t="s">
        <v>40</v>
      </c>
      <c r="Y2" s="40" t="s">
        <v>38</v>
      </c>
      <c r="Z2" s="40" t="s">
        <v>40</v>
      </c>
      <c r="AA2" s="40" t="s">
        <v>40</v>
      </c>
      <c r="AB2" s="40" t="s">
        <v>34</v>
      </c>
      <c r="AC2" s="47"/>
      <c r="AD2" s="48" t="s">
        <v>41</v>
      </c>
      <c r="AE2" s="49"/>
      <c r="AF2" s="49"/>
      <c r="AG2" s="49"/>
      <c r="AH2" s="49"/>
      <c r="AI2" s="49"/>
      <c r="AJ2" s="49"/>
      <c r="AK2" s="49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9" t="s">
        <v>42</v>
      </c>
      <c r="BP2" s="56"/>
      <c r="BQ2" s="56"/>
      <c r="BR2" s="56"/>
      <c r="BS2" s="56"/>
      <c r="BT2" s="61" t="s">
        <v>43</v>
      </c>
      <c r="BU2" s="61">
        <f t="shared" ref="BU2:CV2" si="0">+COUNTA(A:A)-4</f>
        <v>0</v>
      </c>
      <c r="BV2" s="61">
        <f t="shared" si="0"/>
        <v>0</v>
      </c>
      <c r="BW2" s="61">
        <f t="shared" si="0"/>
        <v>0</v>
      </c>
      <c r="BX2" s="61">
        <f t="shared" si="0"/>
        <v>0</v>
      </c>
      <c r="BY2" s="61">
        <f t="shared" si="0"/>
        <v>0</v>
      </c>
      <c r="BZ2" s="61">
        <f t="shared" si="0"/>
        <v>0</v>
      </c>
      <c r="CA2" s="61">
        <f t="shared" si="0"/>
        <v>0</v>
      </c>
      <c r="CB2" s="61">
        <f t="shared" si="0"/>
        <v>0</v>
      </c>
      <c r="CC2" s="61">
        <f t="shared" si="0"/>
        <v>0</v>
      </c>
      <c r="CD2" s="61">
        <f t="shared" si="0"/>
        <v>0</v>
      </c>
      <c r="CE2" s="61">
        <f t="shared" si="0"/>
        <v>0</v>
      </c>
      <c r="CF2" s="61">
        <f t="shared" si="0"/>
        <v>0</v>
      </c>
      <c r="CG2" s="61">
        <f t="shared" si="0"/>
        <v>0</v>
      </c>
      <c r="CH2" s="61">
        <f t="shared" si="0"/>
        <v>0</v>
      </c>
      <c r="CI2" s="61">
        <f t="shared" si="0"/>
        <v>0</v>
      </c>
      <c r="CJ2" s="61">
        <f t="shared" si="0"/>
        <v>0</v>
      </c>
      <c r="CK2" s="61">
        <f t="shared" si="0"/>
        <v>0</v>
      </c>
      <c r="CL2" s="61">
        <f t="shared" si="0"/>
        <v>0</v>
      </c>
      <c r="CM2" s="61">
        <f t="shared" si="0"/>
        <v>0</v>
      </c>
      <c r="CN2" s="61">
        <f t="shared" si="0"/>
        <v>0</v>
      </c>
      <c r="CO2" s="61">
        <f t="shared" si="0"/>
        <v>0</v>
      </c>
      <c r="CP2" s="61">
        <f t="shared" si="0"/>
        <v>0</v>
      </c>
      <c r="CQ2" s="61">
        <f t="shared" si="0"/>
        <v>0</v>
      </c>
      <c r="CR2" s="61">
        <f t="shared" si="0"/>
        <v>0</v>
      </c>
      <c r="CS2" s="61">
        <f t="shared" si="0"/>
        <v>0</v>
      </c>
      <c r="CT2" s="61">
        <f t="shared" si="0"/>
        <v>0</v>
      </c>
      <c r="CU2" s="61">
        <f t="shared" si="0"/>
        <v>0</v>
      </c>
      <c r="CV2" s="61">
        <f t="shared" si="0"/>
        <v>0</v>
      </c>
      <c r="CW2" s="47"/>
    </row>
    <row r="3" spans="1:101">
      <c r="A3" s="40" t="s">
        <v>44</v>
      </c>
      <c r="B3" s="40" t="s">
        <v>44</v>
      </c>
      <c r="C3" s="40" t="s">
        <v>45</v>
      </c>
      <c r="D3" s="40" t="s">
        <v>46</v>
      </c>
      <c r="E3" s="40" t="s">
        <v>47</v>
      </c>
      <c r="F3" s="40" t="s">
        <v>48</v>
      </c>
      <c r="G3" s="40" t="s">
        <v>46</v>
      </c>
      <c r="H3" s="40" t="s">
        <v>49</v>
      </c>
      <c r="I3" s="40" t="s">
        <v>48</v>
      </c>
      <c r="J3" s="40" t="s">
        <v>50</v>
      </c>
      <c r="K3" s="40" t="s">
        <v>48</v>
      </c>
      <c r="L3" s="40" t="s">
        <v>51</v>
      </c>
      <c r="M3" s="40" t="s">
        <v>48</v>
      </c>
      <c r="N3" s="40" t="s">
        <v>47</v>
      </c>
      <c r="O3" s="40" t="s">
        <v>46</v>
      </c>
      <c r="P3" s="40" t="s">
        <v>47</v>
      </c>
      <c r="Q3" s="40" t="s">
        <v>52</v>
      </c>
      <c r="R3" s="40" t="s">
        <v>44</v>
      </c>
      <c r="S3" s="40" t="s">
        <v>46</v>
      </c>
      <c r="T3" s="40" t="s">
        <v>51</v>
      </c>
      <c r="U3" s="40" t="s">
        <v>51</v>
      </c>
      <c r="V3" s="40" t="s">
        <v>48</v>
      </c>
      <c r="W3" s="40" t="s">
        <v>53</v>
      </c>
      <c r="X3" s="40" t="s">
        <v>53</v>
      </c>
      <c r="Y3" s="40" t="s">
        <v>51</v>
      </c>
      <c r="Z3" s="40" t="s">
        <v>53</v>
      </c>
      <c r="AA3" s="40" t="s">
        <v>53</v>
      </c>
      <c r="AB3" s="40" t="s">
        <v>47</v>
      </c>
      <c r="AC3" s="50"/>
      <c r="AD3" s="49"/>
      <c r="AE3" s="49"/>
      <c r="AF3" s="49"/>
      <c r="AG3" s="49"/>
      <c r="AH3" s="49"/>
      <c r="AI3" s="49"/>
      <c r="AJ3" s="49"/>
      <c r="AK3" s="49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</row>
    <row r="4" s="34" customFormat="1" ht="57" spans="1:101">
      <c r="A4" s="41" t="s">
        <v>54</v>
      </c>
      <c r="B4" s="41" t="s">
        <v>55</v>
      </c>
      <c r="C4" s="41" t="s">
        <v>56</v>
      </c>
      <c r="D4" s="41" t="s">
        <v>57</v>
      </c>
      <c r="E4" s="41" t="s">
        <v>58</v>
      </c>
      <c r="F4" s="41" t="s">
        <v>59</v>
      </c>
      <c r="G4" s="41" t="s">
        <v>60</v>
      </c>
      <c r="H4" s="41" t="s">
        <v>61</v>
      </c>
      <c r="I4" s="41" t="s">
        <v>62</v>
      </c>
      <c r="J4" s="41" t="s">
        <v>37</v>
      </c>
      <c r="K4" s="41" t="s">
        <v>63</v>
      </c>
      <c r="L4" s="41" t="s">
        <v>64</v>
      </c>
      <c r="M4" s="41" t="s">
        <v>65</v>
      </c>
      <c r="N4" s="41" t="s">
        <v>66</v>
      </c>
      <c r="O4" s="41" t="s">
        <v>67</v>
      </c>
      <c r="P4" s="41" t="s">
        <v>68</v>
      </c>
      <c r="Q4" s="41" t="s">
        <v>69</v>
      </c>
      <c r="R4" s="41" t="s">
        <v>70</v>
      </c>
      <c r="S4" s="41" t="s">
        <v>71</v>
      </c>
      <c r="T4" s="41" t="s">
        <v>72</v>
      </c>
      <c r="U4" s="41" t="s">
        <v>73</v>
      </c>
      <c r="V4" s="41" t="s">
        <v>74</v>
      </c>
      <c r="W4" s="41" t="s">
        <v>75</v>
      </c>
      <c r="X4" s="41" t="s">
        <v>76</v>
      </c>
      <c r="Y4" s="41" t="s">
        <v>77</v>
      </c>
      <c r="Z4" s="41" t="s">
        <v>78</v>
      </c>
      <c r="AA4" s="41" t="s">
        <v>79</v>
      </c>
      <c r="AB4" s="41" t="s">
        <v>80</v>
      </c>
      <c r="AC4" s="51" t="s">
        <v>81</v>
      </c>
      <c r="AD4" s="51" t="s">
        <v>82</v>
      </c>
      <c r="AE4" s="51" t="s">
        <v>83</v>
      </c>
      <c r="AF4" s="51" t="s">
        <v>84</v>
      </c>
      <c r="AG4" s="51" t="s">
        <v>85</v>
      </c>
      <c r="AH4" s="51" t="s">
        <v>86</v>
      </c>
      <c r="AI4" s="51" t="s">
        <v>87</v>
      </c>
      <c r="AJ4" s="51" t="s">
        <v>88</v>
      </c>
      <c r="AK4" s="51" t="s">
        <v>89</v>
      </c>
      <c r="AL4" s="51" t="s">
        <v>90</v>
      </c>
      <c r="AM4" s="51" t="s">
        <v>91</v>
      </c>
      <c r="AN4" s="51" t="s">
        <v>92</v>
      </c>
      <c r="AO4" s="51" t="s">
        <v>93</v>
      </c>
      <c r="AP4" s="51" t="s">
        <v>94</v>
      </c>
      <c r="AQ4" s="51" t="s">
        <v>95</v>
      </c>
      <c r="AR4" s="51" t="s">
        <v>96</v>
      </c>
      <c r="AS4" s="51" t="s">
        <v>97</v>
      </c>
      <c r="AT4" s="51" t="s">
        <v>98</v>
      </c>
      <c r="AU4" s="51" t="s">
        <v>99</v>
      </c>
      <c r="AV4" s="51" t="s">
        <v>100</v>
      </c>
      <c r="AW4" s="51" t="s">
        <v>101</v>
      </c>
      <c r="AX4" s="51" t="s">
        <v>102</v>
      </c>
      <c r="AY4" s="51" t="s">
        <v>103</v>
      </c>
      <c r="AZ4" s="51" t="s">
        <v>104</v>
      </c>
      <c r="BA4" s="51" t="s">
        <v>105</v>
      </c>
      <c r="BB4" s="51" t="s">
        <v>106</v>
      </c>
      <c r="BC4" s="51" t="s">
        <v>107</v>
      </c>
      <c r="BD4" s="51" t="s">
        <v>108</v>
      </c>
      <c r="BE4" s="51" t="s">
        <v>109</v>
      </c>
      <c r="BF4" s="51" t="s">
        <v>110</v>
      </c>
      <c r="BG4" s="51" t="s">
        <v>111</v>
      </c>
      <c r="BH4" s="51" t="s">
        <v>112</v>
      </c>
      <c r="BI4" s="51" t="s">
        <v>113</v>
      </c>
      <c r="BJ4" s="51" t="s">
        <v>114</v>
      </c>
      <c r="BK4" s="51" t="s">
        <v>115</v>
      </c>
      <c r="BL4" s="51" t="s">
        <v>116</v>
      </c>
      <c r="BM4" s="51" t="s">
        <v>117</v>
      </c>
      <c r="BN4" s="51" t="s">
        <v>118</v>
      </c>
      <c r="BO4" s="51" t="s">
        <v>119</v>
      </c>
      <c r="BP4" s="51" t="s">
        <v>120</v>
      </c>
      <c r="BQ4" s="51" t="s">
        <v>121</v>
      </c>
      <c r="BR4" s="51" t="s">
        <v>122</v>
      </c>
      <c r="BS4" s="62" t="s">
        <v>123</v>
      </c>
      <c r="BU4" s="64" t="s">
        <v>124</v>
      </c>
      <c r="BV4" s="64" t="s">
        <v>125</v>
      </c>
      <c r="BW4" s="64" t="s">
        <v>126</v>
      </c>
      <c r="BX4" s="64" t="s">
        <v>127</v>
      </c>
      <c r="BY4" s="64" t="s">
        <v>128</v>
      </c>
      <c r="BZ4" s="64" t="s">
        <v>129</v>
      </c>
      <c r="CA4" s="64" t="s">
        <v>130</v>
      </c>
      <c r="CB4" s="64" t="s">
        <v>131</v>
      </c>
      <c r="CC4" s="64" t="s">
        <v>132</v>
      </c>
      <c r="CD4" s="68" t="s">
        <v>133</v>
      </c>
      <c r="CE4" s="68" t="s">
        <v>134</v>
      </c>
      <c r="CF4" s="64" t="s">
        <v>135</v>
      </c>
      <c r="CG4" s="64" t="s">
        <v>136</v>
      </c>
      <c r="CH4" s="64" t="s">
        <v>137</v>
      </c>
      <c r="CI4" s="64" t="s">
        <v>138</v>
      </c>
      <c r="CJ4" s="69" t="s">
        <v>139</v>
      </c>
      <c r="CK4" s="64" t="s">
        <v>140</v>
      </c>
      <c r="CL4" s="64" t="s">
        <v>141</v>
      </c>
      <c r="CM4" s="64" t="s">
        <v>142</v>
      </c>
      <c r="CN4" s="69" t="s">
        <v>143</v>
      </c>
      <c r="CO4" s="69" t="s">
        <v>144</v>
      </c>
      <c r="CP4" s="64" t="s">
        <v>145</v>
      </c>
      <c r="CQ4" s="64" t="s">
        <v>146</v>
      </c>
      <c r="CR4" s="69" t="s">
        <v>147</v>
      </c>
      <c r="CS4" s="69" t="s">
        <v>148</v>
      </c>
      <c r="CT4" s="64" t="s">
        <v>149</v>
      </c>
      <c r="CU4" s="64" t="s">
        <v>150</v>
      </c>
      <c r="CV4" s="64" t="s">
        <v>151</v>
      </c>
      <c r="CW4" s="72" t="s">
        <v>123</v>
      </c>
    </row>
    <row r="5" ht="76.5" spans="1:10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3"/>
      <c r="M5" s="42"/>
      <c r="N5" s="42"/>
      <c r="O5" s="42"/>
      <c r="P5" s="42"/>
      <c r="R5" s="42"/>
      <c r="S5" s="42"/>
      <c r="T5" s="44"/>
      <c r="U5" s="44"/>
      <c r="V5" s="42"/>
      <c r="W5" s="42"/>
      <c r="X5" s="42"/>
      <c r="Y5" s="43"/>
      <c r="Z5" s="42"/>
      <c r="AA5" s="42"/>
      <c r="AB5" s="42"/>
      <c r="AC5">
        <f>+IF(A5&gt;0,0,1)</f>
        <v>1</v>
      </c>
      <c r="AD5" s="52" t="e">
        <f>+IF(O5="FOGNATURA",IF(VLOOKUP(A5,Fognature!B:T,19,FALSE())&lt;3,0,1),IF(VLOOKUP(A5,Collettori!B:N,13,FALSE())&lt;3,0,1))</f>
        <v>#N/A</v>
      </c>
      <c r="AE5" s="35">
        <f>+IF(B5&gt;0,0,1)</f>
        <v>1</v>
      </c>
      <c r="AF5">
        <f>+IF(C5&gt;0,0,1)</f>
        <v>1</v>
      </c>
      <c r="AG5">
        <f>+IF(D5&gt;0,0,1)</f>
        <v>1</v>
      </c>
      <c r="AH5">
        <f>+IF(COUNTIF(D:D,D5)=1,0,1)</f>
        <v>1</v>
      </c>
      <c r="AI5">
        <f>+IF(O5="FOGNATURA",IF(COUNTIF(Fognat_tronchi!$B:$B,D5)&gt;0,0,1),IF(COUNTIF(Collett_tronchi!$B:$B,D5)&gt;0,0,1))</f>
        <v>1</v>
      </c>
      <c r="AJ5">
        <f>+IF(E5&gt;0,0,1)</f>
        <v>1</v>
      </c>
      <c r="AK5" s="52">
        <f>+IF(AND(E5&gt;0,E5&lt;=54),0,1)</f>
        <v>1</v>
      </c>
      <c r="AL5">
        <f>+IF(F5&gt;0,0,1)</f>
        <v>1</v>
      </c>
      <c r="AM5">
        <f>+IF(J5=9999,0,IF(J5&gt;=2015,IF(OR(F5="A",F5="B"),0,1),0))</f>
        <v>0</v>
      </c>
      <c r="AN5">
        <f>+IF(OR(G5="RETTANGOLARE",G5="CIRCOLARE",G5="OVOIDALE",G5="ALTRO"),0,1)</f>
        <v>1</v>
      </c>
      <c r="AO5">
        <f>+IF(H5&gt;0,0,1)</f>
        <v>1</v>
      </c>
      <c r="AP5">
        <f>+IF(I5&gt;0,0,1)</f>
        <v>1</v>
      </c>
      <c r="AQ5">
        <f>+IF(J5=9999,0,IF(J5&gt;=2015,IF(OR(I5="A",I5="B"),0,1),0))</f>
        <v>0</v>
      </c>
      <c r="AR5">
        <f>+IF(J5&gt;0,0,1)</f>
        <v>1</v>
      </c>
      <c r="AS5">
        <f>+IF(OR(J5=9999,AND(J5&gt;1900,J5&lt;='ANNO INPUT'!$A$1)),0,1)</f>
        <v>1</v>
      </c>
      <c r="AT5">
        <f>+IF(K5&gt;0,0,1)</f>
        <v>1</v>
      </c>
      <c r="AU5">
        <f>+IF(J5=9999,IF(K5="X",0,1),IF(J5&gt;=2015,IF(OR(K5="A",K5="B"),0,1),0))</f>
        <v>0</v>
      </c>
      <c r="AV5">
        <f>+IF(L5&gt;0,0,1)</f>
        <v>1</v>
      </c>
      <c r="AW5">
        <f>+IF(L5&lt;1,1,0)</f>
        <v>1</v>
      </c>
      <c r="AX5">
        <f>+IF(M5&gt;0,0,1)</f>
        <v>1</v>
      </c>
      <c r="AY5">
        <f>+IF(J5=9999,0,IF(J5&gt;=2015,IF(OR(M5="A",M5="B"),0,1),0))</f>
        <v>0</v>
      </c>
      <c r="AZ5">
        <f>+IF(N5&gt;0,0,1)</f>
        <v>1</v>
      </c>
      <c r="BA5">
        <f>+IF(AND(N5&gt;0,N5&lt;6),0,1)</f>
        <v>1</v>
      </c>
      <c r="BB5">
        <f>+IF(AND(J5&gt;=2014,J5&lt;='ANNO INPUT'!$A$1),IF(L5&gt;=4,0,1),0)</f>
        <v>0</v>
      </c>
      <c r="BC5">
        <f>+IF(O5&gt;0,0,1)</f>
        <v>1</v>
      </c>
      <c r="BD5">
        <f>+IF(OR(O5="FOGNATURA",O5="COLLETTORE"),0,1)</f>
        <v>1</v>
      </c>
      <c r="BE5">
        <f>+IF(OR(P5=1,P5=2),0,1)</f>
        <v>1</v>
      </c>
      <c r="BF5">
        <f>+IF(OR(Q5=0,Q5=1,Q5="S",Q5="N"),0,1)</f>
        <v>0</v>
      </c>
      <c r="BG5">
        <f>+IF(R5&gt;0,0,1)</f>
        <v>1</v>
      </c>
      <c r="BH5">
        <f>+IF(S5&gt;0,0,1)</f>
        <v>1</v>
      </c>
      <c r="BI5">
        <f>+IF(T5&lt;&gt;0,0,1)</f>
        <v>1</v>
      </c>
      <c r="BJ5">
        <f>+IF(U5&lt;&gt;0,0,1)</f>
        <v>1</v>
      </c>
      <c r="BK5">
        <f>+IF(V5&gt;0,0,1)</f>
        <v>1</v>
      </c>
      <c r="BL5" s="52">
        <f>+IF(J5=9999,0,IF(J5&gt;=2020,IF(OR(V5="A",V5="B"),0,1),0))</f>
        <v>0</v>
      </c>
      <c r="BM5" s="52">
        <f>+IF(W5="",1,IF(W5&gt;=0,0,1))</f>
        <v>1</v>
      </c>
      <c r="BN5" s="52">
        <f>+IF(X5="",1,IF(X5&gt;=0,0,1))</f>
        <v>1</v>
      </c>
      <c r="BO5" s="52">
        <f>+IF(OR(W5="",X5=""),1,IF((W5+X5)=0,IF(Y5=0,0,1),IF(Y5&gt;0,0,1)))</f>
        <v>1</v>
      </c>
      <c r="BP5" s="52">
        <f>+IF(Z5="",1,IF(Z5&gt;=0,0,1))</f>
        <v>1</v>
      </c>
      <c r="BQ5" s="52">
        <f>+IF(AA5="",1,IF(AA5&gt;=0,0,1))</f>
        <v>1</v>
      </c>
      <c r="BR5">
        <f>+IF(AND(AB5&gt;=1,AB5&lt;=6),0,1)</f>
        <v>1</v>
      </c>
      <c r="BS5" s="52">
        <f>+IF(J5='ANNO INPUT'!$A$1,IF(COUNTBLANK(A5:AB5)=0,0,1),0)</f>
        <v>0</v>
      </c>
      <c r="BU5" s="65" t="str">
        <f>IF(SUM(AC:AC)=0,"OK","Attenzione! Codice rete mancante")</f>
        <v>Attenzione! Codice rete mancante</v>
      </c>
      <c r="BV5" s="65" t="str">
        <f>IF(SUM(AE:AE)=0,"OK","Attenzione! Comune nome mancante")</f>
        <v>Attenzione! Comune nome mancante</v>
      </c>
      <c r="BW5" s="65" t="str">
        <f>IF(SUM(AF:AF)=0,"OK","Attenzione! Codice ISTAT comune mancante")</f>
        <v>Attenzione! Codice ISTAT comune mancante</v>
      </c>
      <c r="BX5" s="65" t="str">
        <f>IF(SUM(AG:AG)=0,"OK","Attenzione! Codice tratto rete mancante")</f>
        <v>Attenzione! Codice tratto rete mancante</v>
      </c>
      <c r="BY5" s="65" t="str">
        <f>IF(SUM(AJ:AJ)=0,"OK","Attenzione! Id_materiale mancante")</f>
        <v>Attenzione! Id_materiale mancante</v>
      </c>
      <c r="BZ5" s="65" t="str">
        <f>IF(SUM(AL:AL)=0,"OK","Attenzione! Idx_materiale mancante")</f>
        <v>Attenzione! Idx_materiale mancante</v>
      </c>
      <c r="CA5" s="65" t="str">
        <f>IF(SUM(AN:AN)=0,"OK","Attenzione! Sezione mancante o errata")</f>
        <v>Attenzione! Sezione mancante o errata</v>
      </c>
      <c r="CB5" s="65" t="str">
        <f>IF(SUM(AO:AO)=0,"OK","Attenzione! Diametro mancante o pari a 0")</f>
        <v>Attenzione! Diametro mancante o pari a 0</v>
      </c>
      <c r="CC5" s="65" t="str">
        <f>IF(SUM(AP:AP)=0,"OK","Attenzione! Idx_diametro mancante")</f>
        <v>Attenzione! Idx_diametro mancante</v>
      </c>
      <c r="CD5" s="65" t="str">
        <f>IF(SUM(AR:AR)=0,"OK","Attenzione! Anno di messa in opera del tratto mancante")</f>
        <v>Attenzione! Anno di messa in opera del tratto mancante</v>
      </c>
      <c r="CE5" s="65" t="str">
        <f>IF(SUM(AT:AT)=0,"OK","Attenzione! Idx anno di posa mancante")</f>
        <v>Attenzione! Idx anno di posa mancante</v>
      </c>
      <c r="CF5" s="65" t="str">
        <f>IF(SUM(AV:AV)=0,"OK","Attenzione! Lunghezza del tratto mancante")</f>
        <v>Attenzione! Lunghezza del tratto mancante</v>
      </c>
      <c r="CG5" s="70" t="str">
        <f>IF(SUM(AX:AX)=0,"OK","Attenzione! Idx lunghezza mancante")</f>
        <v>Attenzione! Idx lunghezza mancante</v>
      </c>
      <c r="CH5" s="71" t="str">
        <f>IF(SUM(AZ:AZ)=0,"OK","Attenzione! Id conservazione mancante")</f>
        <v>Attenzione! Id conservazione mancante</v>
      </c>
      <c r="CI5" s="71" t="str">
        <f>IF(SUM(BC:BC)=0,"OK","Attenzione! Tipo rete mancante")</f>
        <v>Attenzione! Tipo rete mancante</v>
      </c>
      <c r="CJ5" s="71" t="str">
        <f>IF(SUM(BE:BE)=0,"OK","Attenzione! Id refluo trasportato mancante o non corretto")</f>
        <v>Attenzione! Id refluo trasportato mancante o non corretto</v>
      </c>
      <c r="CK5" s="65" t="str">
        <f>IF(SUM(BF:BF)=0,"OK","Attenzione! Indicazione di funzionamento a gravità mancante o non ammessa")</f>
        <v>OK</v>
      </c>
      <c r="CL5" s="65" t="str">
        <f>IF(SUM(BG:BG)=0,"OK","Attenzione! Indicazione di recapito mancante")</f>
        <v>Attenzione! Indicazione di recapito mancante</v>
      </c>
      <c r="CM5" s="65" t="str">
        <f>IF(SUM(BH:BH)=0,"OK","Attenzione! Indicazione di copertura mancante")</f>
        <v>Attenzione! Indicazione di copertura mancante</v>
      </c>
      <c r="CN5" s="65" t="str">
        <f>IF(SUM(BI:BI)=0,"OK","Attenzione! Indicazione di profondità INIZIALE di posa mancante")</f>
        <v>Attenzione! Indicazione di profondità INIZIALE di posa mancante</v>
      </c>
      <c r="CO5" s="65" t="str">
        <f>IF(SUM(BJ:BJ)=0,"OK","Attenzione! Indicazione di profondità FINALE di posa mancante")</f>
        <v>Attenzione! Indicazione di profondità FINALE di posa mancante</v>
      </c>
      <c r="CP5" s="65" t="str">
        <f>IF(SUM(BK:BK)=0,"OK","Attenzione! Idx profondità di posa mancante")</f>
        <v>Attenzione! Idx profondità di posa mancante</v>
      </c>
      <c r="CQ5" s="71" t="str">
        <f>IF(SUM(BM:BM)=0,"OK","Attenzione! Indicazione di numero allacci mancante")</f>
        <v>Attenzione! Indicazione di numero allacci mancante</v>
      </c>
      <c r="CR5" s="71" t="str">
        <f>IF(SUM(BN:BN)=0,"OK","Attenzione! Indicazione di numero allacci industriali mancante")</f>
        <v>Attenzione! Indicazione di numero allacci industriali mancante</v>
      </c>
      <c r="CS5" s="71" t="str">
        <f>IF(SUM(BO:BO)=0,"OK","Attenzione! Indicazione di lunghezza allacci mancante o errata")</f>
        <v>Attenzione! Indicazione di lunghezza allacci mancante o errata</v>
      </c>
      <c r="CT5" s="71" t="str">
        <f>IF(SUM(BP:BP)=0,"OK","Attenzione! Indicazione di numero di riparazioni su allacci mancante")</f>
        <v>Attenzione! Indicazione di numero di riparazioni su allacci mancante</v>
      </c>
      <c r="CU5" s="71" t="str">
        <f>IF(SUM(BQ:BQ)=0,"OK","Attenzione! Indicazione di numero di riparazioni su rete mancante")</f>
        <v>Attenzione! Indicazione di numero di riparazioni su rete mancante</v>
      </c>
      <c r="CV5" s="65" t="str">
        <f>IF(SUM(BR:BR)=0,"OK","Attenzione! Indicazione di opera stato mancante o errata")</f>
        <v>Attenzione! Indicazione di opera stato mancante o errata</v>
      </c>
      <c r="CW5" s="73" t="str">
        <f>IF(SUM(BS:BS)=0,"OK","Attenzione! I campi relativi ai nuovi tratti non sono compilati al 100%")</f>
        <v>OK</v>
      </c>
    </row>
    <row r="6" ht="100.5" customHeight="1" spans="1:94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3"/>
      <c r="M6" s="42"/>
      <c r="N6" s="42"/>
      <c r="O6" s="42"/>
      <c r="P6" s="42"/>
      <c r="R6" s="42"/>
      <c r="S6" s="42"/>
      <c r="T6" s="44"/>
      <c r="U6" s="44"/>
      <c r="V6" s="42"/>
      <c r="W6" s="42"/>
      <c r="X6" s="42"/>
      <c r="Y6" s="43"/>
      <c r="Z6" s="42"/>
      <c r="AA6" s="42"/>
      <c r="AB6" s="42"/>
      <c r="AD6" s="52"/>
      <c r="AE6" s="35"/>
      <c r="AK6" s="52"/>
      <c r="BL6" s="52"/>
      <c r="BM6" s="52"/>
      <c r="BN6" s="52"/>
      <c r="BO6" s="52"/>
      <c r="BP6" s="52"/>
      <c r="BQ6" s="52"/>
      <c r="BS6" s="52"/>
      <c r="BU6" s="66" t="e">
        <f>+IF(SUM(AD:AD)=0,"OK","Attenzione! Codice rete si riferisce a rete in stato opera &gt;2 o mancante")</f>
        <v>#N/A</v>
      </c>
      <c r="BX6" s="67" t="str">
        <f>IF(SUM(AH:AH)=0,"OK","Attenzione! Il codice del tratto non è univoco!")</f>
        <v>Attenzione! Il codice del tratto non è univoco!</v>
      </c>
      <c r="BY6" s="65" t="str">
        <f>IF(SUM(AK:AK)=0,"OK","Attenzione! Id del materiale non compreso nei valori ammessi")</f>
        <v>Attenzione! Id del materiale non compreso nei valori ammessi</v>
      </c>
      <c r="BZ6" s="65" t="str">
        <f>IF(SUM(AM:AM)=0,"OK","Attenzione! Idx del materiale non congruente con anno di messa in opera del tratto")</f>
        <v>OK</v>
      </c>
      <c r="CC6" s="65" t="str">
        <f>IF(SUM(AQ:AQ)=0,"OK","Attenzione! Idx diametro non congruente con anno di messa in opera del tratto")</f>
        <v>OK</v>
      </c>
      <c r="CD6" s="65" t="str">
        <f>IF(SUM(AS:AS)=0,"OK","Attenzione! Anno diverso da 9999 o non compreso nel range indicativo [1900-Anno INPUT]. Verificare.")</f>
        <v>Attenzione! Anno diverso da 9999 o non compreso nel range indicativo [1900-Anno INPUT]. Verificare.</v>
      </c>
      <c r="CE6" s="65" t="str">
        <f>IF(SUM(AU:AU)=0,"OK","Attenzione! Idx_anno non congruente con anno di messa in opera del tratto")</f>
        <v>OK</v>
      </c>
      <c r="CF6" s="65" t="str">
        <f>IF(SUM(AW:AW)=0,"OK","Attenzione! Riscontrata lunghezza inferiore a 1 metro. Verificare i dati o motivare")</f>
        <v>Attenzione! Riscontrata lunghezza inferiore a 1 metro. Verificare i dati o motivare</v>
      </c>
      <c r="CG6" s="70" t="str">
        <f>IF(SUM(AY:AY)=0,"OK","Attenzione! Idx lunghezza non congruente con anno di messa in opera del tratto")</f>
        <v>OK</v>
      </c>
      <c r="CH6" s="71" t="str">
        <f>IF(SUM(BA:BA)=0,"OK","Attenzione! Id conservazione non compreso nei valori accettabili")</f>
        <v>Attenzione! Id conservazione non compreso nei valori accettabili</v>
      </c>
      <c r="CI6" s="71" t="str">
        <f>IF(SUM(BD:BD)=0,"OK","Attenzione!Tipo rete non compreso nei valori accettabili")</f>
        <v>Attenzione!Tipo rete non compreso nei valori accettabili</v>
      </c>
      <c r="CP6" s="71" t="str">
        <f>IF(SUM(BL:BL)=0,"OK","Attenzione! Idx profondità di posa non congruente con anno di messa in opera del tratto")</f>
        <v>OK</v>
      </c>
    </row>
    <row r="7" ht="91.5" customHeight="1" spans="1:86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3"/>
      <c r="M7" s="42"/>
      <c r="N7" s="42"/>
      <c r="O7" s="42"/>
      <c r="P7" s="42"/>
      <c r="R7" s="42"/>
      <c r="S7" s="42"/>
      <c r="T7" s="44"/>
      <c r="U7" s="44"/>
      <c r="V7" s="42"/>
      <c r="W7" s="42"/>
      <c r="X7" s="42"/>
      <c r="Y7" s="43"/>
      <c r="Z7" s="42"/>
      <c r="AA7" s="42"/>
      <c r="AB7" s="42"/>
      <c r="AD7" s="52"/>
      <c r="AE7" s="35"/>
      <c r="AK7" s="52"/>
      <c r="BL7" s="52"/>
      <c r="BM7" s="52"/>
      <c r="BN7" s="52"/>
      <c r="BO7" s="52"/>
      <c r="BP7" s="52"/>
      <c r="BQ7" s="52"/>
      <c r="BS7" s="52"/>
      <c r="BX7" s="67" t="str">
        <f>IF(SUM(AI:AI)=0,"OK","Attenzione! Il codice del tratto non è contenuto nei dettagli dei tronchi di Fognatura/Collettore nel DBI")</f>
        <v>Attenzione! Il codice del tratto non è contenuto nei dettagli dei tronchi di Fognatura/Collettore nel DBI</v>
      </c>
      <c r="CH7" s="71" t="str">
        <f>IF(SUM(BB:BB)=0,"OK","Attenzione! Id conservazione non congruente con anno di messa in opera del tratto")</f>
        <v>OK</v>
      </c>
    </row>
    <row r="8" spans="1:7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3"/>
      <c r="M8" s="42"/>
      <c r="N8" s="42"/>
      <c r="O8" s="42"/>
      <c r="P8" s="42"/>
      <c r="R8" s="42"/>
      <c r="S8" s="42"/>
      <c r="T8" s="44"/>
      <c r="U8" s="44"/>
      <c r="V8" s="42"/>
      <c r="W8" s="42"/>
      <c r="X8" s="42"/>
      <c r="Y8" s="43"/>
      <c r="Z8" s="42"/>
      <c r="AA8" s="42"/>
      <c r="AB8" s="42"/>
      <c r="AD8" s="52"/>
      <c r="AE8" s="35"/>
      <c r="AK8" s="52"/>
      <c r="BL8" s="52"/>
      <c r="BM8" s="52"/>
      <c r="BN8" s="52"/>
      <c r="BO8" s="52"/>
      <c r="BP8" s="52"/>
      <c r="BQ8" s="52"/>
      <c r="BS8" s="52"/>
    </row>
    <row r="9" spans="1:7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R9" s="42"/>
      <c r="S9" s="42"/>
      <c r="T9" s="44"/>
      <c r="U9" s="44"/>
      <c r="V9" s="42"/>
      <c r="W9" s="42"/>
      <c r="X9" s="42"/>
      <c r="Y9" s="43"/>
      <c r="Z9" s="42"/>
      <c r="AA9" s="42"/>
      <c r="AB9" s="42"/>
      <c r="AD9" s="52"/>
      <c r="AE9" s="35"/>
      <c r="AK9" s="52"/>
      <c r="BL9" s="52"/>
      <c r="BM9" s="52"/>
      <c r="BN9" s="52"/>
      <c r="BO9" s="52"/>
      <c r="BP9" s="52"/>
      <c r="BQ9" s="52"/>
      <c r="BS9" s="52"/>
    </row>
    <row r="10" spans="1:7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3"/>
      <c r="M10" s="42"/>
      <c r="N10" s="42"/>
      <c r="O10" s="42"/>
      <c r="P10" s="42"/>
      <c r="R10" s="42"/>
      <c r="S10" s="42"/>
      <c r="T10" s="44"/>
      <c r="U10" s="44"/>
      <c r="V10" s="42"/>
      <c r="W10" s="42"/>
      <c r="X10" s="42"/>
      <c r="Y10" s="43"/>
      <c r="Z10" s="42"/>
      <c r="AA10" s="42"/>
      <c r="AB10" s="42"/>
      <c r="AD10" s="52"/>
      <c r="AE10" s="35"/>
      <c r="AK10" s="52"/>
      <c r="BL10" s="52"/>
      <c r="BM10" s="52"/>
      <c r="BN10" s="52"/>
      <c r="BO10" s="52"/>
      <c r="BP10" s="52"/>
      <c r="BQ10" s="52"/>
      <c r="BS10" s="52"/>
    </row>
    <row r="11" spans="1:7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3"/>
      <c r="M11" s="42"/>
      <c r="N11" s="42"/>
      <c r="O11" s="42"/>
      <c r="P11" s="42"/>
      <c r="R11" s="42"/>
      <c r="S11" s="42"/>
      <c r="T11" s="44"/>
      <c r="U11" s="44"/>
      <c r="V11" s="42"/>
      <c r="W11" s="42"/>
      <c r="X11" s="42"/>
      <c r="Y11" s="43"/>
      <c r="Z11" s="42"/>
      <c r="AA11" s="42"/>
      <c r="AB11" s="42"/>
      <c r="AD11" s="52"/>
      <c r="AE11" s="35"/>
      <c r="AK11" s="52"/>
      <c r="BL11" s="52"/>
      <c r="BM11" s="52"/>
      <c r="BN11" s="52"/>
      <c r="BO11" s="52"/>
      <c r="BP11" s="52"/>
      <c r="BQ11" s="52"/>
      <c r="BS11" s="52"/>
    </row>
    <row r="12" spans="1:7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3"/>
      <c r="M12" s="42"/>
      <c r="N12" s="42"/>
      <c r="O12" s="42"/>
      <c r="P12" s="42"/>
      <c r="R12" s="42"/>
      <c r="S12" s="42"/>
      <c r="T12" s="44"/>
      <c r="U12" s="44"/>
      <c r="V12" s="42"/>
      <c r="W12" s="42"/>
      <c r="X12" s="42"/>
      <c r="Y12" s="43"/>
      <c r="Z12" s="42"/>
      <c r="AA12" s="42"/>
      <c r="AB12" s="42"/>
      <c r="AD12" s="52"/>
      <c r="AE12" s="35"/>
      <c r="AK12" s="52"/>
      <c r="BL12" s="52"/>
      <c r="BM12" s="52"/>
      <c r="BN12" s="52"/>
      <c r="BO12" s="52"/>
      <c r="BP12" s="52"/>
      <c r="BQ12" s="52"/>
      <c r="BS12" s="52"/>
    </row>
    <row r="13" spans="1:7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3"/>
      <c r="M13" s="42"/>
      <c r="N13" s="42"/>
      <c r="O13" s="42"/>
      <c r="P13" s="42"/>
      <c r="R13" s="42"/>
      <c r="S13" s="42"/>
      <c r="T13" s="44"/>
      <c r="U13" s="44"/>
      <c r="V13" s="42"/>
      <c r="W13" s="42"/>
      <c r="X13" s="42"/>
      <c r="Y13" s="43"/>
      <c r="Z13" s="42"/>
      <c r="AA13" s="42"/>
      <c r="AB13" s="42"/>
      <c r="AD13" s="52"/>
      <c r="AE13" s="35"/>
      <c r="AK13" s="52"/>
      <c r="BL13" s="52"/>
      <c r="BM13" s="52"/>
      <c r="BN13" s="52"/>
      <c r="BO13" s="52"/>
      <c r="BP13" s="52"/>
      <c r="BQ13" s="52"/>
      <c r="BS13" s="52"/>
    </row>
    <row r="14" spans="1:7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3"/>
      <c r="M14" s="42"/>
      <c r="N14" s="42"/>
      <c r="O14" s="42"/>
      <c r="P14" s="42"/>
      <c r="R14" s="42"/>
      <c r="S14" s="42"/>
      <c r="T14" s="44"/>
      <c r="U14" s="44"/>
      <c r="V14" s="42"/>
      <c r="W14" s="42"/>
      <c r="X14" s="42"/>
      <c r="Y14" s="43"/>
      <c r="Z14" s="42"/>
      <c r="AA14" s="42"/>
      <c r="AB14" s="42"/>
      <c r="AD14" s="52"/>
      <c r="AE14" s="35"/>
      <c r="AK14" s="52"/>
      <c r="BL14" s="52"/>
      <c r="BM14" s="52"/>
      <c r="BN14" s="52"/>
      <c r="BO14" s="52"/>
      <c r="BP14" s="52"/>
      <c r="BQ14" s="52"/>
      <c r="BS14" s="52"/>
    </row>
    <row r="15" spans="1:7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3"/>
      <c r="M15" s="42"/>
      <c r="N15" s="42"/>
      <c r="O15" s="42"/>
      <c r="P15" s="42"/>
      <c r="R15" s="42"/>
      <c r="S15" s="42"/>
      <c r="T15" s="44"/>
      <c r="U15" s="44"/>
      <c r="V15" s="42"/>
      <c r="W15" s="42"/>
      <c r="X15" s="42"/>
      <c r="Y15" s="43"/>
      <c r="Z15" s="42"/>
      <c r="AA15" s="42"/>
      <c r="AB15" s="42"/>
      <c r="AD15" s="52"/>
      <c r="AE15" s="35"/>
      <c r="AK15" s="52"/>
      <c r="BL15" s="52"/>
      <c r="BM15" s="52"/>
      <c r="BN15" s="52"/>
      <c r="BO15" s="52"/>
      <c r="BP15" s="52"/>
      <c r="BQ15" s="52"/>
      <c r="BS15" s="52"/>
    </row>
    <row r="16" spans="1:7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3"/>
      <c r="M16" s="42"/>
      <c r="N16" s="42"/>
      <c r="O16" s="42"/>
      <c r="P16" s="42"/>
      <c r="R16" s="42"/>
      <c r="S16" s="42"/>
      <c r="T16" s="44"/>
      <c r="U16" s="44"/>
      <c r="V16" s="42"/>
      <c r="W16" s="42"/>
      <c r="X16" s="42"/>
      <c r="Y16" s="43"/>
      <c r="Z16" s="42"/>
      <c r="AA16" s="42"/>
      <c r="AB16" s="42"/>
      <c r="AD16" s="52"/>
      <c r="AE16" s="35"/>
      <c r="AK16" s="52"/>
      <c r="BL16" s="52"/>
      <c r="BM16" s="52"/>
      <c r="BN16" s="52"/>
      <c r="BO16" s="52"/>
      <c r="BP16" s="52"/>
      <c r="BQ16" s="52"/>
      <c r="BS16" s="52"/>
    </row>
    <row r="17" spans="1:7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3"/>
      <c r="M17" s="42"/>
      <c r="N17" s="42"/>
      <c r="O17" s="42"/>
      <c r="P17" s="42"/>
      <c r="R17" s="42"/>
      <c r="S17" s="42"/>
      <c r="T17" s="44"/>
      <c r="U17" s="44"/>
      <c r="V17" s="42"/>
      <c r="W17" s="42"/>
      <c r="X17" s="42"/>
      <c r="Y17" s="43"/>
      <c r="Z17" s="42"/>
      <c r="AA17" s="42"/>
      <c r="AB17" s="42"/>
      <c r="AD17" s="52"/>
      <c r="AE17" s="35"/>
      <c r="AK17" s="52"/>
      <c r="BL17" s="52"/>
      <c r="BM17" s="52"/>
      <c r="BN17" s="52"/>
      <c r="BO17" s="52"/>
      <c r="BP17" s="52"/>
      <c r="BQ17" s="52"/>
      <c r="BS17" s="52"/>
    </row>
    <row r="18" spans="1:7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3"/>
      <c r="M18" s="42"/>
      <c r="N18" s="42"/>
      <c r="O18" s="42"/>
      <c r="P18" s="42"/>
      <c r="R18" s="42"/>
      <c r="S18" s="42"/>
      <c r="T18" s="44"/>
      <c r="U18" s="44"/>
      <c r="V18" s="42"/>
      <c r="W18" s="42"/>
      <c r="X18" s="42"/>
      <c r="Y18" s="43"/>
      <c r="Z18" s="42"/>
      <c r="AA18" s="42"/>
      <c r="AB18" s="42"/>
      <c r="AD18" s="52"/>
      <c r="AE18" s="35"/>
      <c r="AK18" s="52"/>
      <c r="BL18" s="52"/>
      <c r="BM18" s="52"/>
      <c r="BN18" s="52"/>
      <c r="BO18" s="52"/>
      <c r="BP18" s="52"/>
      <c r="BQ18" s="52"/>
      <c r="BS18" s="52"/>
    </row>
    <row r="19" spans="1:7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3"/>
      <c r="M19" s="42"/>
      <c r="N19" s="42"/>
      <c r="O19" s="42"/>
      <c r="P19" s="42"/>
      <c r="R19" s="42"/>
      <c r="S19" s="42"/>
      <c r="T19" s="44"/>
      <c r="U19" s="44"/>
      <c r="V19" s="42"/>
      <c r="W19" s="42"/>
      <c r="X19" s="42"/>
      <c r="Y19" s="43"/>
      <c r="Z19" s="42"/>
      <c r="AA19" s="42"/>
      <c r="AB19" s="42"/>
      <c r="AD19" s="52"/>
      <c r="AE19" s="35"/>
      <c r="AK19" s="52"/>
      <c r="BL19" s="52"/>
      <c r="BM19" s="52"/>
      <c r="BN19" s="52"/>
      <c r="BO19" s="52"/>
      <c r="BP19" s="52"/>
      <c r="BQ19" s="52"/>
      <c r="BS19" s="52"/>
    </row>
    <row r="20" spans="1:7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42"/>
      <c r="N20" s="42"/>
      <c r="O20" s="42"/>
      <c r="P20" s="42"/>
      <c r="R20" s="42"/>
      <c r="S20" s="42"/>
      <c r="T20" s="44"/>
      <c r="U20" s="44"/>
      <c r="V20" s="42"/>
      <c r="W20" s="42"/>
      <c r="X20" s="42"/>
      <c r="Y20" s="43"/>
      <c r="Z20" s="42"/>
      <c r="AA20" s="42"/>
      <c r="AB20" s="42"/>
      <c r="AD20" s="52"/>
      <c r="AE20" s="35"/>
      <c r="AK20" s="52"/>
      <c r="BL20" s="52"/>
      <c r="BM20" s="52"/>
      <c r="BN20" s="52"/>
      <c r="BO20" s="52"/>
      <c r="BP20" s="52"/>
      <c r="BQ20" s="52"/>
      <c r="BS20" s="52"/>
    </row>
    <row r="21" spans="1:7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3"/>
      <c r="M21" s="42"/>
      <c r="N21" s="42"/>
      <c r="O21" s="42"/>
      <c r="P21" s="42"/>
      <c r="R21" s="42"/>
      <c r="S21" s="42"/>
      <c r="T21" s="44"/>
      <c r="U21" s="44"/>
      <c r="V21" s="42"/>
      <c r="W21" s="42"/>
      <c r="X21" s="42"/>
      <c r="Y21" s="43"/>
      <c r="Z21" s="42"/>
      <c r="AA21" s="42"/>
      <c r="AB21" s="42"/>
      <c r="AD21" s="52"/>
      <c r="AE21" s="35"/>
      <c r="AK21" s="52"/>
      <c r="BL21" s="52"/>
      <c r="BM21" s="52"/>
      <c r="BN21" s="52"/>
      <c r="BO21" s="52"/>
      <c r="BP21" s="52"/>
      <c r="BQ21" s="52"/>
      <c r="BS21" s="52"/>
    </row>
    <row r="22" spans="1:7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3"/>
      <c r="M22" s="42"/>
      <c r="N22" s="42"/>
      <c r="O22" s="42"/>
      <c r="P22" s="42"/>
      <c r="R22" s="42"/>
      <c r="S22" s="42"/>
      <c r="T22" s="44"/>
      <c r="U22" s="44"/>
      <c r="V22" s="42"/>
      <c r="W22" s="42"/>
      <c r="X22" s="42"/>
      <c r="Y22" s="43"/>
      <c r="Z22" s="42"/>
      <c r="AA22" s="42"/>
      <c r="AB22" s="42"/>
      <c r="AD22" s="52"/>
      <c r="AE22" s="35"/>
      <c r="AK22" s="52"/>
      <c r="BL22" s="52"/>
      <c r="BM22" s="52"/>
      <c r="BN22" s="52"/>
      <c r="BO22" s="52"/>
      <c r="BP22" s="52"/>
      <c r="BQ22" s="52"/>
      <c r="BS22" s="52"/>
    </row>
    <row r="23" spans="1:7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3"/>
      <c r="M23" s="42"/>
      <c r="N23" s="42"/>
      <c r="O23" s="42"/>
      <c r="P23" s="42"/>
      <c r="R23" s="42"/>
      <c r="S23" s="42"/>
      <c r="T23" s="44"/>
      <c r="U23" s="44"/>
      <c r="V23" s="42"/>
      <c r="W23" s="42"/>
      <c r="X23" s="42"/>
      <c r="Y23" s="43"/>
      <c r="Z23" s="42"/>
      <c r="AA23" s="42"/>
      <c r="AB23" s="42"/>
      <c r="AD23" s="52"/>
      <c r="AE23" s="35"/>
      <c r="AK23" s="52"/>
      <c r="BL23" s="52"/>
      <c r="BM23" s="52"/>
      <c r="BN23" s="52"/>
      <c r="BO23" s="52"/>
      <c r="BP23" s="52"/>
      <c r="BQ23" s="52"/>
      <c r="BS23" s="52"/>
    </row>
    <row r="24" spans="1:7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3"/>
      <c r="M24" s="42"/>
      <c r="N24" s="42"/>
      <c r="O24" s="42"/>
      <c r="P24" s="42"/>
      <c r="R24" s="42"/>
      <c r="S24" s="42"/>
      <c r="T24" s="44"/>
      <c r="U24" s="44"/>
      <c r="V24" s="42"/>
      <c r="W24" s="42"/>
      <c r="X24" s="42"/>
      <c r="Y24" s="43"/>
      <c r="Z24" s="42"/>
      <c r="AA24" s="42"/>
      <c r="AB24" s="42"/>
      <c r="AD24" s="52"/>
      <c r="AE24" s="35"/>
      <c r="AK24" s="52"/>
      <c r="BL24" s="52"/>
      <c r="BM24" s="52"/>
      <c r="BN24" s="52"/>
      <c r="BO24" s="52"/>
      <c r="BP24" s="52"/>
      <c r="BQ24" s="52"/>
      <c r="BS24" s="52"/>
    </row>
    <row r="25" spans="1:7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3"/>
      <c r="M25" s="42"/>
      <c r="N25" s="42"/>
      <c r="O25" s="42"/>
      <c r="P25" s="42"/>
      <c r="R25" s="42"/>
      <c r="S25" s="42"/>
      <c r="T25" s="44"/>
      <c r="U25" s="44"/>
      <c r="V25" s="42"/>
      <c r="W25" s="42"/>
      <c r="X25" s="42"/>
      <c r="Y25" s="43"/>
      <c r="Z25" s="42"/>
      <c r="AA25" s="42"/>
      <c r="AB25" s="42"/>
      <c r="AD25" s="52"/>
      <c r="AE25" s="35"/>
      <c r="AK25" s="52"/>
      <c r="BL25" s="52"/>
      <c r="BM25" s="52"/>
      <c r="BN25" s="52"/>
      <c r="BO25" s="52"/>
      <c r="BP25" s="52"/>
      <c r="BQ25" s="52"/>
      <c r="BS25" s="52"/>
    </row>
    <row r="26" spans="1:7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3"/>
      <c r="M26" s="42"/>
      <c r="N26" s="42"/>
      <c r="O26" s="42"/>
      <c r="P26" s="42"/>
      <c r="R26" s="42"/>
      <c r="S26" s="42"/>
      <c r="T26" s="44"/>
      <c r="U26" s="44"/>
      <c r="V26" s="42"/>
      <c r="W26" s="42"/>
      <c r="X26" s="42"/>
      <c r="Y26" s="43"/>
      <c r="Z26" s="42"/>
      <c r="AA26" s="42"/>
      <c r="AB26" s="42"/>
      <c r="AD26" s="52"/>
      <c r="AE26" s="35"/>
      <c r="AK26" s="52"/>
      <c r="BL26" s="52"/>
      <c r="BM26" s="52"/>
      <c r="BN26" s="52"/>
      <c r="BO26" s="52"/>
      <c r="BP26" s="52"/>
      <c r="BQ26" s="52"/>
      <c r="BS26" s="52"/>
    </row>
    <row r="27" spans="1:7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3"/>
      <c r="M27" s="42"/>
      <c r="N27" s="42"/>
      <c r="O27" s="42"/>
      <c r="P27" s="42"/>
      <c r="R27" s="42"/>
      <c r="S27" s="42"/>
      <c r="T27" s="44"/>
      <c r="U27" s="44"/>
      <c r="V27" s="42"/>
      <c r="W27" s="42"/>
      <c r="X27" s="42"/>
      <c r="Y27" s="43"/>
      <c r="Z27" s="42"/>
      <c r="AA27" s="42"/>
      <c r="AB27" s="42"/>
      <c r="AD27" s="52"/>
      <c r="AE27" s="35"/>
      <c r="AK27" s="52"/>
      <c r="BL27" s="52"/>
      <c r="BM27" s="52"/>
      <c r="BN27" s="52"/>
      <c r="BO27" s="52"/>
      <c r="BP27" s="52"/>
      <c r="BQ27" s="52"/>
      <c r="BS27" s="52"/>
    </row>
    <row r="28" spans="1:7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3"/>
      <c r="M28" s="42"/>
      <c r="N28" s="42"/>
      <c r="O28" s="42"/>
      <c r="P28" s="42"/>
      <c r="R28" s="42"/>
      <c r="S28" s="42"/>
      <c r="T28" s="44"/>
      <c r="U28" s="44"/>
      <c r="V28" s="42"/>
      <c r="W28" s="42"/>
      <c r="X28" s="42"/>
      <c r="Y28" s="43"/>
      <c r="Z28" s="42"/>
      <c r="AA28" s="42"/>
      <c r="AB28" s="42"/>
      <c r="AD28" s="52"/>
      <c r="AE28" s="35"/>
      <c r="AK28" s="52"/>
      <c r="BL28" s="52"/>
      <c r="BM28" s="52"/>
      <c r="BN28" s="52"/>
      <c r="BO28" s="52"/>
      <c r="BP28" s="52"/>
      <c r="BQ28" s="52"/>
      <c r="BS28" s="52"/>
    </row>
    <row r="29" spans="1:7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3"/>
      <c r="M29" s="42"/>
      <c r="N29" s="42"/>
      <c r="O29" s="42"/>
      <c r="P29" s="42"/>
      <c r="R29" s="42"/>
      <c r="S29" s="42"/>
      <c r="T29" s="44"/>
      <c r="U29" s="44"/>
      <c r="V29" s="42"/>
      <c r="W29" s="42"/>
      <c r="X29" s="42"/>
      <c r="Y29" s="43"/>
      <c r="Z29" s="42"/>
      <c r="AA29" s="42"/>
      <c r="AB29" s="42"/>
      <c r="AD29" s="52"/>
      <c r="AE29" s="35"/>
      <c r="AK29" s="52"/>
      <c r="BL29" s="52"/>
      <c r="BM29" s="52"/>
      <c r="BN29" s="52"/>
      <c r="BO29" s="52"/>
      <c r="BP29" s="52"/>
      <c r="BQ29" s="52"/>
      <c r="BS29" s="52"/>
    </row>
    <row r="30" spans="1:7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3"/>
      <c r="M30" s="42"/>
      <c r="N30" s="42"/>
      <c r="O30" s="42"/>
      <c r="P30" s="42"/>
      <c r="R30" s="42"/>
      <c r="S30" s="42"/>
      <c r="T30" s="44"/>
      <c r="U30" s="44"/>
      <c r="V30" s="42"/>
      <c r="W30" s="42"/>
      <c r="X30" s="42"/>
      <c r="Y30" s="43"/>
      <c r="Z30" s="42"/>
      <c r="AA30" s="42"/>
      <c r="AB30" s="42"/>
      <c r="AD30" s="52"/>
      <c r="AE30" s="35"/>
      <c r="AK30" s="52"/>
      <c r="BL30" s="52"/>
      <c r="BM30" s="52"/>
      <c r="BN30" s="52"/>
      <c r="BO30" s="52"/>
      <c r="BP30" s="52"/>
      <c r="BQ30" s="52"/>
      <c r="BS30" s="52"/>
    </row>
    <row r="31" spans="1:7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3"/>
      <c r="M31" s="42"/>
      <c r="N31" s="42"/>
      <c r="O31" s="42"/>
      <c r="P31" s="42"/>
      <c r="R31" s="42"/>
      <c r="S31" s="42"/>
      <c r="T31" s="44"/>
      <c r="U31" s="44"/>
      <c r="V31" s="42"/>
      <c r="W31" s="42"/>
      <c r="X31" s="42"/>
      <c r="Y31" s="43"/>
      <c r="Z31" s="42"/>
      <c r="AA31" s="42"/>
      <c r="AB31" s="42"/>
      <c r="AD31" s="52"/>
      <c r="AE31" s="35"/>
      <c r="AK31" s="52"/>
      <c r="BL31" s="52"/>
      <c r="BM31" s="52"/>
      <c r="BN31" s="52"/>
      <c r="BO31" s="52"/>
      <c r="BP31" s="52"/>
      <c r="BQ31" s="52"/>
      <c r="BS31" s="52"/>
    </row>
    <row r="32" spans="1:7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3"/>
      <c r="M32" s="42"/>
      <c r="N32" s="42"/>
      <c r="O32" s="42"/>
      <c r="P32" s="42"/>
      <c r="R32" s="42"/>
      <c r="S32" s="42"/>
      <c r="T32" s="44"/>
      <c r="U32" s="44"/>
      <c r="V32" s="42"/>
      <c r="W32" s="42"/>
      <c r="X32" s="42"/>
      <c r="Y32" s="43"/>
      <c r="Z32" s="42"/>
      <c r="AA32" s="42"/>
      <c r="AB32" s="42"/>
      <c r="AD32" s="52"/>
      <c r="AE32" s="35"/>
      <c r="AK32" s="52"/>
      <c r="BL32" s="52"/>
      <c r="BM32" s="52"/>
      <c r="BN32" s="52"/>
      <c r="BO32" s="52"/>
      <c r="BP32" s="52"/>
      <c r="BQ32" s="52"/>
      <c r="BS32" s="52"/>
    </row>
    <row r="33" spans="1:7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3"/>
      <c r="M33" s="42"/>
      <c r="N33" s="42"/>
      <c r="O33" s="42"/>
      <c r="P33" s="42"/>
      <c r="R33" s="42"/>
      <c r="S33" s="42"/>
      <c r="T33" s="44"/>
      <c r="U33" s="44"/>
      <c r="V33" s="42"/>
      <c r="W33" s="42"/>
      <c r="X33" s="42"/>
      <c r="Y33" s="43"/>
      <c r="Z33" s="42"/>
      <c r="AA33" s="42"/>
      <c r="AB33" s="42"/>
      <c r="AD33" s="52"/>
      <c r="AE33" s="35"/>
      <c r="AK33" s="52"/>
      <c r="BL33" s="52"/>
      <c r="BM33" s="52"/>
      <c r="BN33" s="52"/>
      <c r="BO33" s="52"/>
      <c r="BP33" s="52"/>
      <c r="BQ33" s="52"/>
      <c r="BS33" s="52"/>
    </row>
    <row r="34" spans="1:7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3"/>
      <c r="M34" s="42"/>
      <c r="N34" s="42"/>
      <c r="O34" s="42"/>
      <c r="P34" s="42"/>
      <c r="R34" s="42"/>
      <c r="S34" s="42"/>
      <c r="T34" s="44"/>
      <c r="U34" s="44"/>
      <c r="V34" s="42"/>
      <c r="W34" s="42"/>
      <c r="X34" s="42"/>
      <c r="Y34" s="43"/>
      <c r="Z34" s="42"/>
      <c r="AA34" s="42"/>
      <c r="AB34" s="42"/>
      <c r="AD34" s="52"/>
      <c r="AE34" s="35"/>
      <c r="AK34" s="52"/>
      <c r="BL34" s="52"/>
      <c r="BM34" s="52"/>
      <c r="BN34" s="52"/>
      <c r="BO34" s="52"/>
      <c r="BP34" s="52"/>
      <c r="BQ34" s="52"/>
      <c r="BS34" s="52"/>
    </row>
    <row r="35" spans="1:7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3"/>
      <c r="M35" s="42"/>
      <c r="N35" s="42"/>
      <c r="O35" s="42"/>
      <c r="P35" s="42"/>
      <c r="R35" s="42"/>
      <c r="S35" s="42"/>
      <c r="T35" s="44"/>
      <c r="U35" s="44"/>
      <c r="V35" s="42"/>
      <c r="W35" s="42"/>
      <c r="X35" s="42"/>
      <c r="Y35" s="43"/>
      <c r="Z35" s="42"/>
      <c r="AA35" s="42"/>
      <c r="AB35" s="42"/>
      <c r="AD35" s="52"/>
      <c r="AE35" s="35"/>
      <c r="AK35" s="52"/>
      <c r="BL35" s="52"/>
      <c r="BM35" s="52"/>
      <c r="BN35" s="52"/>
      <c r="BO35" s="52"/>
      <c r="BP35" s="52"/>
      <c r="BQ35" s="52"/>
      <c r="BS35" s="52"/>
    </row>
    <row r="36" spans="1:7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42"/>
      <c r="N36" s="42"/>
      <c r="O36" s="42"/>
      <c r="P36" s="42"/>
      <c r="R36" s="42"/>
      <c r="S36" s="42"/>
      <c r="T36" s="44"/>
      <c r="U36" s="44"/>
      <c r="V36" s="42"/>
      <c r="W36" s="42"/>
      <c r="X36" s="42"/>
      <c r="Y36" s="43"/>
      <c r="Z36" s="42"/>
      <c r="AA36" s="42"/>
      <c r="AB36" s="42"/>
      <c r="AD36" s="52"/>
      <c r="AE36" s="35"/>
      <c r="AK36" s="52"/>
      <c r="BL36" s="52"/>
      <c r="BM36" s="52"/>
      <c r="BN36" s="52"/>
      <c r="BO36" s="52"/>
      <c r="BP36" s="52"/>
      <c r="BQ36" s="52"/>
      <c r="BS36" s="52"/>
    </row>
    <row r="37" spans="1:7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3"/>
      <c r="M37" s="42"/>
      <c r="N37" s="42"/>
      <c r="O37" s="42"/>
      <c r="P37" s="42"/>
      <c r="R37" s="42"/>
      <c r="S37" s="42"/>
      <c r="T37" s="44"/>
      <c r="U37" s="44"/>
      <c r="V37" s="42"/>
      <c r="W37" s="42"/>
      <c r="X37" s="42"/>
      <c r="Y37" s="43"/>
      <c r="Z37" s="42"/>
      <c r="AA37" s="42"/>
      <c r="AB37" s="42"/>
      <c r="AD37" s="52"/>
      <c r="AE37" s="35"/>
      <c r="AK37" s="52"/>
      <c r="BL37" s="52"/>
      <c r="BM37" s="52"/>
      <c r="BN37" s="52"/>
      <c r="BO37" s="52"/>
      <c r="BP37" s="52"/>
      <c r="BQ37" s="52"/>
      <c r="BS37" s="52"/>
    </row>
    <row r="38" spans="1:7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3"/>
      <c r="M38" s="42"/>
      <c r="N38" s="42"/>
      <c r="O38" s="42"/>
      <c r="P38" s="42"/>
      <c r="R38" s="42"/>
      <c r="S38" s="42"/>
      <c r="T38" s="44"/>
      <c r="U38" s="44"/>
      <c r="V38" s="42"/>
      <c r="W38" s="42"/>
      <c r="X38" s="42"/>
      <c r="Y38" s="43"/>
      <c r="Z38" s="42"/>
      <c r="AA38" s="42"/>
      <c r="AB38" s="42"/>
      <c r="AD38" s="52"/>
      <c r="AE38" s="35"/>
      <c r="AK38" s="52"/>
      <c r="BL38" s="52"/>
      <c r="BM38" s="52"/>
      <c r="BN38" s="52"/>
      <c r="BO38" s="52"/>
      <c r="BP38" s="52"/>
      <c r="BQ38" s="52"/>
      <c r="BS38" s="52"/>
    </row>
    <row r="39" spans="1:7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3"/>
      <c r="M39" s="42"/>
      <c r="N39" s="42"/>
      <c r="O39" s="42"/>
      <c r="P39" s="42"/>
      <c r="R39" s="42"/>
      <c r="S39" s="42"/>
      <c r="T39" s="44"/>
      <c r="U39" s="44"/>
      <c r="V39" s="42"/>
      <c r="W39" s="42"/>
      <c r="X39" s="42"/>
      <c r="Y39" s="43"/>
      <c r="Z39" s="42"/>
      <c r="AA39" s="42"/>
      <c r="AB39" s="42"/>
      <c r="AD39" s="52"/>
      <c r="AE39" s="35"/>
      <c r="AK39" s="52"/>
      <c r="BL39" s="52"/>
      <c r="BM39" s="52"/>
      <c r="BN39" s="52"/>
      <c r="BO39" s="52"/>
      <c r="BP39" s="52"/>
      <c r="BQ39" s="52"/>
      <c r="BS39" s="52"/>
    </row>
    <row r="40" spans="1:7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3"/>
      <c r="M40" s="42"/>
      <c r="N40" s="42"/>
      <c r="O40" s="42"/>
      <c r="P40" s="42"/>
      <c r="R40" s="42"/>
      <c r="S40" s="42"/>
      <c r="T40" s="44"/>
      <c r="U40" s="44"/>
      <c r="V40" s="42"/>
      <c r="W40" s="42"/>
      <c r="X40" s="42"/>
      <c r="Y40" s="43"/>
      <c r="Z40" s="42"/>
      <c r="AA40" s="42"/>
      <c r="AB40" s="42"/>
      <c r="AD40" s="52"/>
      <c r="AE40" s="35"/>
      <c r="AK40" s="52"/>
      <c r="BL40" s="52"/>
      <c r="BM40" s="52"/>
      <c r="BN40" s="52"/>
      <c r="BO40" s="52"/>
      <c r="BP40" s="52"/>
      <c r="BQ40" s="52"/>
      <c r="BS40" s="52"/>
    </row>
    <row r="41" spans="1:7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3"/>
      <c r="M41" s="42"/>
      <c r="N41" s="42"/>
      <c r="O41" s="42"/>
      <c r="P41" s="42"/>
      <c r="R41" s="42"/>
      <c r="S41" s="42"/>
      <c r="T41" s="44"/>
      <c r="U41" s="44"/>
      <c r="V41" s="42"/>
      <c r="W41" s="42"/>
      <c r="X41" s="42"/>
      <c r="Y41" s="43"/>
      <c r="Z41" s="42"/>
      <c r="AA41" s="42"/>
      <c r="AB41" s="42"/>
      <c r="AD41" s="52"/>
      <c r="AE41" s="35"/>
      <c r="AK41" s="52"/>
      <c r="BL41" s="52"/>
      <c r="BM41" s="52"/>
      <c r="BN41" s="52"/>
      <c r="BO41" s="52"/>
      <c r="BP41" s="52"/>
      <c r="BQ41" s="52"/>
      <c r="BS41" s="52"/>
    </row>
    <row r="42" spans="1:7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3"/>
      <c r="M42" s="42"/>
      <c r="N42" s="42"/>
      <c r="O42" s="42"/>
      <c r="P42" s="42"/>
      <c r="R42" s="42"/>
      <c r="S42" s="42"/>
      <c r="T42" s="44"/>
      <c r="U42" s="44"/>
      <c r="V42" s="42"/>
      <c r="W42" s="42"/>
      <c r="X42" s="42"/>
      <c r="Y42" s="43"/>
      <c r="Z42" s="42"/>
      <c r="AA42" s="42"/>
      <c r="AB42" s="42"/>
      <c r="AD42" s="52"/>
      <c r="AE42" s="35"/>
      <c r="AK42" s="52"/>
      <c r="BL42" s="52"/>
      <c r="BM42" s="52"/>
      <c r="BN42" s="52"/>
      <c r="BO42" s="52"/>
      <c r="BP42" s="52"/>
      <c r="BQ42" s="52"/>
      <c r="BS42" s="52"/>
    </row>
    <row r="43" spans="1:7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3"/>
      <c r="M43" s="42"/>
      <c r="N43" s="42"/>
      <c r="O43" s="42"/>
      <c r="P43" s="42"/>
      <c r="R43" s="42"/>
      <c r="S43" s="42"/>
      <c r="T43" s="44"/>
      <c r="U43" s="44"/>
      <c r="V43" s="42"/>
      <c r="W43" s="42"/>
      <c r="X43" s="42"/>
      <c r="Y43" s="43"/>
      <c r="Z43" s="42"/>
      <c r="AA43" s="42"/>
      <c r="AB43" s="42"/>
      <c r="AD43" s="52"/>
      <c r="AE43" s="35"/>
      <c r="AK43" s="52"/>
      <c r="BL43" s="52"/>
      <c r="BM43" s="52"/>
      <c r="BN43" s="52"/>
      <c r="BO43" s="52"/>
      <c r="BP43" s="52"/>
      <c r="BQ43" s="52"/>
      <c r="BS43" s="52"/>
    </row>
    <row r="44" spans="1:7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3"/>
      <c r="M44" s="42"/>
      <c r="N44" s="42"/>
      <c r="O44" s="42"/>
      <c r="P44" s="42"/>
      <c r="R44" s="42"/>
      <c r="S44" s="42"/>
      <c r="T44" s="44"/>
      <c r="U44" s="44"/>
      <c r="V44" s="42"/>
      <c r="W44" s="42"/>
      <c r="X44" s="42"/>
      <c r="Y44" s="43"/>
      <c r="Z44" s="42"/>
      <c r="AA44" s="42"/>
      <c r="AB44" s="42"/>
      <c r="AD44" s="52"/>
      <c r="AE44" s="35"/>
      <c r="AK44" s="52"/>
      <c r="BL44" s="52"/>
      <c r="BM44" s="52"/>
      <c r="BN44" s="52"/>
      <c r="BO44" s="52"/>
      <c r="BP44" s="52"/>
      <c r="BQ44" s="52"/>
      <c r="BS44" s="52"/>
    </row>
    <row r="45" spans="1:7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3"/>
      <c r="M45" s="42"/>
      <c r="N45" s="42"/>
      <c r="O45" s="42"/>
      <c r="P45" s="42"/>
      <c r="R45" s="42"/>
      <c r="S45" s="42"/>
      <c r="T45" s="44"/>
      <c r="U45" s="44"/>
      <c r="V45" s="42"/>
      <c r="W45" s="42"/>
      <c r="X45" s="42"/>
      <c r="Y45" s="43"/>
      <c r="Z45" s="42"/>
      <c r="AA45" s="42"/>
      <c r="AB45" s="42"/>
      <c r="AD45" s="52"/>
      <c r="AE45" s="35"/>
      <c r="AK45" s="52"/>
      <c r="BL45" s="52"/>
      <c r="BM45" s="52"/>
      <c r="BN45" s="52"/>
      <c r="BO45" s="52"/>
      <c r="BP45" s="52"/>
      <c r="BQ45" s="52"/>
      <c r="BS45" s="52"/>
    </row>
    <row r="46" spans="1:7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3"/>
      <c r="M46" s="42"/>
      <c r="N46" s="42"/>
      <c r="O46" s="42"/>
      <c r="P46" s="42"/>
      <c r="R46" s="42"/>
      <c r="S46" s="42"/>
      <c r="T46" s="44"/>
      <c r="U46" s="44"/>
      <c r="V46" s="42"/>
      <c r="W46" s="42"/>
      <c r="X46" s="42"/>
      <c r="Y46" s="43"/>
      <c r="Z46" s="42"/>
      <c r="AA46" s="42"/>
      <c r="AB46" s="42"/>
      <c r="AD46" s="52"/>
      <c r="AE46" s="35"/>
      <c r="AK46" s="52"/>
      <c r="BL46" s="52"/>
      <c r="BM46" s="52"/>
      <c r="BN46" s="52"/>
      <c r="BO46" s="52"/>
      <c r="BP46" s="52"/>
      <c r="BQ46" s="52"/>
      <c r="BS46" s="52"/>
    </row>
    <row r="47" spans="1:7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3"/>
      <c r="M47" s="42"/>
      <c r="N47" s="42"/>
      <c r="O47" s="42"/>
      <c r="P47" s="42"/>
      <c r="R47" s="42"/>
      <c r="S47" s="42"/>
      <c r="T47" s="44"/>
      <c r="U47" s="44"/>
      <c r="V47" s="42"/>
      <c r="W47" s="42"/>
      <c r="X47" s="42"/>
      <c r="Y47" s="43"/>
      <c r="Z47" s="42"/>
      <c r="AA47" s="42"/>
      <c r="AB47" s="42"/>
      <c r="AD47" s="52"/>
      <c r="AE47" s="35"/>
      <c r="AK47" s="52"/>
      <c r="BL47" s="52"/>
      <c r="BM47" s="52"/>
      <c r="BN47" s="52"/>
      <c r="BO47" s="52"/>
      <c r="BP47" s="52"/>
      <c r="BQ47" s="52"/>
      <c r="BS47" s="52"/>
    </row>
    <row r="48" spans="1:7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3"/>
      <c r="M48" s="42"/>
      <c r="N48" s="42"/>
      <c r="O48" s="42"/>
      <c r="P48" s="42"/>
      <c r="R48" s="42"/>
      <c r="S48" s="42"/>
      <c r="T48" s="44"/>
      <c r="U48" s="44"/>
      <c r="V48" s="42"/>
      <c r="W48" s="42"/>
      <c r="X48" s="42"/>
      <c r="Y48" s="43"/>
      <c r="Z48" s="42"/>
      <c r="AA48" s="42"/>
      <c r="AB48" s="42"/>
      <c r="AD48" s="52"/>
      <c r="AE48" s="35"/>
      <c r="AK48" s="52"/>
      <c r="BL48" s="52"/>
      <c r="BM48" s="52"/>
      <c r="BN48" s="52"/>
      <c r="BO48" s="52"/>
      <c r="BP48" s="52"/>
      <c r="BQ48" s="52"/>
      <c r="BS48" s="52"/>
    </row>
    <row r="49" spans="1:7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3"/>
      <c r="M49" s="42"/>
      <c r="N49" s="42"/>
      <c r="O49" s="42"/>
      <c r="P49" s="42"/>
      <c r="R49" s="42"/>
      <c r="S49" s="42"/>
      <c r="T49" s="44"/>
      <c r="U49" s="44"/>
      <c r="V49" s="42"/>
      <c r="W49" s="42"/>
      <c r="X49" s="42"/>
      <c r="Y49" s="43"/>
      <c r="Z49" s="42"/>
      <c r="AA49" s="42"/>
      <c r="AB49" s="42"/>
      <c r="AD49" s="52"/>
      <c r="AE49" s="35"/>
      <c r="AK49" s="52"/>
      <c r="BL49" s="52"/>
      <c r="BM49" s="52"/>
      <c r="BN49" s="52"/>
      <c r="BO49" s="52"/>
      <c r="BP49" s="52"/>
      <c r="BQ49" s="52"/>
      <c r="BS49" s="52"/>
    </row>
    <row r="50" spans="1:7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3"/>
      <c r="M50" s="42"/>
      <c r="N50" s="42"/>
      <c r="O50" s="42"/>
      <c r="P50" s="42"/>
      <c r="R50" s="42"/>
      <c r="S50" s="42"/>
      <c r="T50" s="44"/>
      <c r="U50" s="44"/>
      <c r="V50" s="42"/>
      <c r="W50" s="42"/>
      <c r="X50" s="42"/>
      <c r="Y50" s="43"/>
      <c r="Z50" s="42"/>
      <c r="AA50" s="42"/>
      <c r="AB50" s="42"/>
      <c r="AD50" s="52"/>
      <c r="AE50" s="35"/>
      <c r="AK50" s="52"/>
      <c r="BL50" s="52"/>
      <c r="BM50" s="52"/>
      <c r="BN50" s="52"/>
      <c r="BO50" s="52"/>
      <c r="BP50" s="52"/>
      <c r="BQ50" s="52"/>
      <c r="BS50" s="52"/>
    </row>
    <row r="51" spans="1:7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3"/>
      <c r="M51" s="42"/>
      <c r="N51" s="42"/>
      <c r="O51" s="42"/>
      <c r="P51" s="42"/>
      <c r="R51" s="42"/>
      <c r="S51" s="42"/>
      <c r="T51" s="44"/>
      <c r="U51" s="44"/>
      <c r="V51" s="42"/>
      <c r="W51" s="42"/>
      <c r="X51" s="42"/>
      <c r="Y51" s="43"/>
      <c r="Z51" s="42"/>
      <c r="AA51" s="42"/>
      <c r="AB51" s="42"/>
      <c r="AD51" s="52"/>
      <c r="AE51" s="35"/>
      <c r="AK51" s="52"/>
      <c r="BL51" s="52"/>
      <c r="BM51" s="52"/>
      <c r="BN51" s="52"/>
      <c r="BO51" s="52"/>
      <c r="BP51" s="52"/>
      <c r="BQ51" s="52"/>
      <c r="BS51" s="52"/>
    </row>
    <row r="52" spans="1:7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3"/>
      <c r="M52" s="42"/>
      <c r="N52" s="42"/>
      <c r="O52" s="42"/>
      <c r="P52" s="42"/>
      <c r="R52" s="42"/>
      <c r="S52" s="42"/>
      <c r="T52" s="44"/>
      <c r="U52" s="44"/>
      <c r="V52" s="42"/>
      <c r="W52" s="42"/>
      <c r="X52" s="42"/>
      <c r="Y52" s="43"/>
      <c r="Z52" s="42"/>
      <c r="AA52" s="42"/>
      <c r="AB52" s="42"/>
      <c r="AD52" s="52"/>
      <c r="AE52" s="35"/>
      <c r="AK52" s="52"/>
      <c r="BL52" s="52"/>
      <c r="BM52" s="52"/>
      <c r="BN52" s="52"/>
      <c r="BO52" s="52"/>
      <c r="BP52" s="52"/>
      <c r="BQ52" s="52"/>
      <c r="BS52" s="52"/>
    </row>
    <row r="53" spans="1:7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3"/>
      <c r="M53" s="42"/>
      <c r="N53" s="42"/>
      <c r="O53" s="42"/>
      <c r="P53" s="42"/>
      <c r="R53" s="42"/>
      <c r="S53" s="42"/>
      <c r="T53" s="44"/>
      <c r="U53" s="44"/>
      <c r="V53" s="42"/>
      <c r="W53" s="42"/>
      <c r="X53" s="42"/>
      <c r="Y53" s="43"/>
      <c r="Z53" s="42"/>
      <c r="AA53" s="42"/>
      <c r="AB53" s="42"/>
      <c r="AD53" s="52"/>
      <c r="AE53" s="35"/>
      <c r="AK53" s="52"/>
      <c r="BL53" s="52"/>
      <c r="BM53" s="52"/>
      <c r="BN53" s="52"/>
      <c r="BO53" s="52"/>
      <c r="BP53" s="52"/>
      <c r="BQ53" s="52"/>
      <c r="BS53" s="52"/>
    </row>
    <row r="54" spans="1:7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2"/>
      <c r="O54" s="42"/>
      <c r="P54" s="42"/>
      <c r="R54" s="42"/>
      <c r="S54" s="42"/>
      <c r="T54" s="44"/>
      <c r="U54" s="44"/>
      <c r="V54" s="42"/>
      <c r="W54" s="42"/>
      <c r="X54" s="42"/>
      <c r="Y54" s="43"/>
      <c r="Z54" s="42"/>
      <c r="AA54" s="42"/>
      <c r="AB54" s="42"/>
      <c r="AD54" s="52"/>
      <c r="AE54" s="35"/>
      <c r="AK54" s="52"/>
      <c r="BL54" s="52"/>
      <c r="BM54" s="52"/>
      <c r="BN54" s="52"/>
      <c r="BO54" s="52"/>
      <c r="BP54" s="52"/>
      <c r="BQ54" s="52"/>
      <c r="BS54" s="52"/>
    </row>
    <row r="55" spans="1:7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3"/>
      <c r="M55" s="42"/>
      <c r="N55" s="42"/>
      <c r="O55" s="42"/>
      <c r="P55" s="42"/>
      <c r="R55" s="42"/>
      <c r="S55" s="42"/>
      <c r="T55" s="44"/>
      <c r="U55" s="44"/>
      <c r="V55" s="42"/>
      <c r="W55" s="42"/>
      <c r="X55" s="42"/>
      <c r="Y55" s="43"/>
      <c r="Z55" s="42"/>
      <c r="AA55" s="42"/>
      <c r="AB55" s="42"/>
      <c r="AD55" s="52"/>
      <c r="AE55" s="35"/>
      <c r="AK55" s="52"/>
      <c r="BL55" s="52"/>
      <c r="BM55" s="52"/>
      <c r="BN55" s="52"/>
      <c r="BO55" s="52"/>
      <c r="BP55" s="52"/>
      <c r="BQ55" s="52"/>
      <c r="BS55" s="52"/>
    </row>
    <row r="56" spans="1:7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3"/>
      <c r="M56" s="42"/>
      <c r="N56" s="42"/>
      <c r="O56" s="42"/>
      <c r="P56" s="42"/>
      <c r="R56" s="42"/>
      <c r="S56" s="42"/>
      <c r="T56" s="44"/>
      <c r="U56" s="44"/>
      <c r="V56" s="42"/>
      <c r="W56" s="42"/>
      <c r="X56" s="42"/>
      <c r="Y56" s="43"/>
      <c r="Z56" s="42"/>
      <c r="AA56" s="42"/>
      <c r="AB56" s="42"/>
      <c r="AD56" s="52"/>
      <c r="AE56" s="35"/>
      <c r="AK56" s="52"/>
      <c r="BL56" s="52"/>
      <c r="BM56" s="52"/>
      <c r="BN56" s="52"/>
      <c r="BO56" s="52"/>
      <c r="BP56" s="52"/>
      <c r="BQ56" s="52"/>
      <c r="BS56" s="52"/>
    </row>
    <row r="57" spans="1:7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3"/>
      <c r="M57" s="42"/>
      <c r="N57" s="42"/>
      <c r="O57" s="42"/>
      <c r="P57" s="42"/>
      <c r="R57" s="42"/>
      <c r="S57" s="42"/>
      <c r="T57" s="44"/>
      <c r="U57" s="44"/>
      <c r="V57" s="42"/>
      <c r="W57" s="42"/>
      <c r="X57" s="42"/>
      <c r="Y57" s="43"/>
      <c r="Z57" s="42"/>
      <c r="AA57" s="42"/>
      <c r="AB57" s="42"/>
      <c r="AD57" s="52"/>
      <c r="AE57" s="35"/>
      <c r="AK57" s="52"/>
      <c r="BL57" s="52"/>
      <c r="BM57" s="52"/>
      <c r="BN57" s="52"/>
      <c r="BO57" s="52"/>
      <c r="BP57" s="52"/>
      <c r="BQ57" s="52"/>
      <c r="BS57" s="52"/>
    </row>
    <row r="58" spans="1:7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3"/>
      <c r="M58" s="42"/>
      <c r="N58" s="42"/>
      <c r="O58" s="42"/>
      <c r="P58" s="42"/>
      <c r="R58" s="42"/>
      <c r="S58" s="42"/>
      <c r="T58" s="44"/>
      <c r="U58" s="44"/>
      <c r="V58" s="42"/>
      <c r="W58" s="42"/>
      <c r="X58" s="42"/>
      <c r="Y58" s="43"/>
      <c r="Z58" s="42"/>
      <c r="AA58" s="42"/>
      <c r="AB58" s="42"/>
      <c r="AD58" s="52"/>
      <c r="AE58" s="35"/>
      <c r="AK58" s="52"/>
      <c r="BL58" s="52"/>
      <c r="BM58" s="52"/>
      <c r="BN58" s="52"/>
      <c r="BO58" s="52"/>
      <c r="BP58" s="52"/>
      <c r="BQ58" s="52"/>
      <c r="BS58" s="52"/>
    </row>
    <row r="59" spans="1:7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3"/>
      <c r="M59" s="42"/>
      <c r="N59" s="42"/>
      <c r="O59" s="42"/>
      <c r="P59" s="42"/>
      <c r="R59" s="42"/>
      <c r="S59" s="42"/>
      <c r="T59" s="44"/>
      <c r="U59" s="44"/>
      <c r="V59" s="42"/>
      <c r="W59" s="42"/>
      <c r="X59" s="42"/>
      <c r="Y59" s="43"/>
      <c r="Z59" s="42"/>
      <c r="AA59" s="42"/>
      <c r="AB59" s="42"/>
      <c r="AD59" s="52"/>
      <c r="AE59" s="35"/>
      <c r="AK59" s="52"/>
      <c r="BL59" s="52"/>
      <c r="BM59" s="52"/>
      <c r="BN59" s="52"/>
      <c r="BO59" s="52"/>
      <c r="BP59" s="52"/>
      <c r="BQ59" s="52"/>
      <c r="BS59" s="52"/>
    </row>
    <row r="60" spans="1:7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3"/>
      <c r="M60" s="42"/>
      <c r="N60" s="42"/>
      <c r="O60" s="42"/>
      <c r="P60" s="42"/>
      <c r="R60" s="42"/>
      <c r="S60" s="42"/>
      <c r="T60" s="44"/>
      <c r="U60" s="44"/>
      <c r="V60" s="42"/>
      <c r="W60" s="42"/>
      <c r="X60" s="42"/>
      <c r="Y60" s="43"/>
      <c r="Z60" s="42"/>
      <c r="AA60" s="42"/>
      <c r="AB60" s="42"/>
      <c r="AD60" s="52"/>
      <c r="AE60" s="35"/>
      <c r="AK60" s="52"/>
      <c r="BL60" s="52"/>
      <c r="BM60" s="52"/>
      <c r="BN60" s="52"/>
      <c r="BO60" s="52"/>
      <c r="BP60" s="52"/>
      <c r="BQ60" s="52"/>
      <c r="BS60" s="52"/>
    </row>
    <row r="61" spans="1:7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3"/>
      <c r="M61" s="42"/>
      <c r="N61" s="42"/>
      <c r="O61" s="42"/>
      <c r="P61" s="42"/>
      <c r="R61" s="42"/>
      <c r="S61" s="42"/>
      <c r="T61" s="44"/>
      <c r="U61" s="44"/>
      <c r="V61" s="42"/>
      <c r="W61" s="42"/>
      <c r="X61" s="42"/>
      <c r="Y61" s="43"/>
      <c r="Z61" s="42"/>
      <c r="AA61" s="42"/>
      <c r="AB61" s="42"/>
      <c r="AD61" s="52"/>
      <c r="AE61" s="35"/>
      <c r="AK61" s="52"/>
      <c r="BL61" s="52"/>
      <c r="BM61" s="52"/>
      <c r="BN61" s="52"/>
      <c r="BO61" s="52"/>
      <c r="BP61" s="52"/>
      <c r="BQ61" s="52"/>
      <c r="BS61" s="52"/>
    </row>
    <row r="62" spans="1:7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3"/>
      <c r="M62" s="42"/>
      <c r="N62" s="42"/>
      <c r="O62" s="42"/>
      <c r="P62" s="42"/>
      <c r="R62" s="42"/>
      <c r="S62" s="42"/>
      <c r="T62" s="44"/>
      <c r="U62" s="44"/>
      <c r="V62" s="42"/>
      <c r="W62" s="42"/>
      <c r="X62" s="42"/>
      <c r="Y62" s="43"/>
      <c r="Z62" s="42"/>
      <c r="AA62" s="42"/>
      <c r="AB62" s="42"/>
      <c r="AD62" s="52"/>
      <c r="AE62" s="35"/>
      <c r="AK62" s="52"/>
      <c r="BL62" s="52"/>
      <c r="BM62" s="52"/>
      <c r="BN62" s="52"/>
      <c r="BO62" s="52"/>
      <c r="BP62" s="52"/>
      <c r="BQ62" s="52"/>
      <c r="BS62" s="52"/>
    </row>
    <row r="63" spans="1:7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3"/>
      <c r="M63" s="42"/>
      <c r="N63" s="42"/>
      <c r="O63" s="42"/>
      <c r="P63" s="42"/>
      <c r="R63" s="42"/>
      <c r="S63" s="42"/>
      <c r="T63" s="44"/>
      <c r="U63" s="44"/>
      <c r="V63" s="42"/>
      <c r="W63" s="42"/>
      <c r="X63" s="42"/>
      <c r="Y63" s="43"/>
      <c r="Z63" s="42"/>
      <c r="AA63" s="42"/>
      <c r="AB63" s="42"/>
      <c r="AD63" s="52"/>
      <c r="AE63" s="35"/>
      <c r="AK63" s="52"/>
      <c r="BL63" s="52"/>
      <c r="BM63" s="52"/>
      <c r="BN63" s="52"/>
      <c r="BO63" s="52"/>
      <c r="BP63" s="52"/>
      <c r="BQ63" s="52"/>
      <c r="BS63" s="52"/>
    </row>
    <row r="64" spans="1:7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3"/>
      <c r="M64" s="42"/>
      <c r="N64" s="42"/>
      <c r="O64" s="42"/>
      <c r="P64" s="42"/>
      <c r="R64" s="42"/>
      <c r="S64" s="42"/>
      <c r="T64" s="44"/>
      <c r="U64" s="44"/>
      <c r="V64" s="42"/>
      <c r="W64" s="42"/>
      <c r="X64" s="42"/>
      <c r="Y64" s="43"/>
      <c r="Z64" s="42"/>
      <c r="AA64" s="42"/>
      <c r="AB64" s="42"/>
      <c r="AD64" s="52"/>
      <c r="AE64" s="35"/>
      <c r="AK64" s="52"/>
      <c r="BL64" s="52"/>
      <c r="BM64" s="52"/>
      <c r="BN64" s="52"/>
      <c r="BO64" s="52"/>
      <c r="BP64" s="52"/>
      <c r="BQ64" s="52"/>
      <c r="BS64" s="52"/>
    </row>
    <row r="65" spans="1:7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3"/>
      <c r="M65" s="42"/>
      <c r="N65" s="42"/>
      <c r="O65" s="42"/>
      <c r="P65" s="42"/>
      <c r="R65" s="42"/>
      <c r="S65" s="42"/>
      <c r="T65" s="44"/>
      <c r="U65" s="44"/>
      <c r="V65" s="42"/>
      <c r="W65" s="42"/>
      <c r="X65" s="42"/>
      <c r="Y65" s="43"/>
      <c r="Z65" s="42"/>
      <c r="AA65" s="42"/>
      <c r="AB65" s="42"/>
      <c r="AD65" s="52"/>
      <c r="AE65" s="35"/>
      <c r="AK65" s="52"/>
      <c r="BL65" s="52"/>
      <c r="BM65" s="52"/>
      <c r="BN65" s="52"/>
      <c r="BO65" s="52"/>
      <c r="BP65" s="52"/>
      <c r="BQ65" s="52"/>
      <c r="BS65" s="52"/>
    </row>
    <row r="66" spans="1:7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3"/>
      <c r="M66" s="42"/>
      <c r="N66" s="42"/>
      <c r="O66" s="42"/>
      <c r="P66" s="42"/>
      <c r="R66" s="42"/>
      <c r="S66" s="42"/>
      <c r="T66" s="44"/>
      <c r="U66" s="44"/>
      <c r="V66" s="42"/>
      <c r="W66" s="42"/>
      <c r="X66" s="42"/>
      <c r="Y66" s="43"/>
      <c r="Z66" s="42"/>
      <c r="AA66" s="42"/>
      <c r="AB66" s="42"/>
      <c r="AD66" s="52"/>
      <c r="AE66" s="35"/>
      <c r="AK66" s="52"/>
      <c r="BL66" s="52"/>
      <c r="BM66" s="52"/>
      <c r="BN66" s="52"/>
      <c r="BO66" s="52"/>
      <c r="BP66" s="52"/>
      <c r="BQ66" s="52"/>
      <c r="BS66" s="52"/>
    </row>
    <row r="67" spans="1:7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3"/>
      <c r="M67" s="42"/>
      <c r="N67" s="42"/>
      <c r="O67" s="42"/>
      <c r="P67" s="42"/>
      <c r="R67" s="42"/>
      <c r="S67" s="42"/>
      <c r="T67" s="44"/>
      <c r="U67" s="44"/>
      <c r="V67" s="42"/>
      <c r="W67" s="42"/>
      <c r="X67" s="42"/>
      <c r="Y67" s="43"/>
      <c r="Z67" s="42"/>
      <c r="AA67" s="42"/>
      <c r="AB67" s="42"/>
      <c r="AD67" s="52"/>
      <c r="AE67" s="35"/>
      <c r="AK67" s="52"/>
      <c r="BL67" s="52"/>
      <c r="BM67" s="52"/>
      <c r="BN67" s="52"/>
      <c r="BO67" s="52"/>
      <c r="BP67" s="52"/>
      <c r="BQ67" s="52"/>
      <c r="BS67" s="52"/>
    </row>
    <row r="68" spans="1:7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3"/>
      <c r="M68" s="42"/>
      <c r="N68" s="42"/>
      <c r="O68" s="42"/>
      <c r="P68" s="42"/>
      <c r="R68" s="42"/>
      <c r="S68" s="42"/>
      <c r="T68" s="44"/>
      <c r="U68" s="44"/>
      <c r="V68" s="42"/>
      <c r="W68" s="42"/>
      <c r="X68" s="42"/>
      <c r="Y68" s="43"/>
      <c r="Z68" s="42"/>
      <c r="AA68" s="42"/>
      <c r="AB68" s="42"/>
      <c r="AD68" s="52"/>
      <c r="AE68" s="35"/>
      <c r="AK68" s="52"/>
      <c r="BL68" s="52"/>
      <c r="BM68" s="52"/>
      <c r="BN68" s="52"/>
      <c r="BO68" s="52"/>
      <c r="BP68" s="52"/>
      <c r="BQ68" s="52"/>
      <c r="BS68" s="52"/>
    </row>
    <row r="69" spans="1:7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3"/>
      <c r="M69" s="42"/>
      <c r="N69" s="42"/>
      <c r="O69" s="42"/>
      <c r="P69" s="42"/>
      <c r="R69" s="42"/>
      <c r="S69" s="42"/>
      <c r="T69" s="44"/>
      <c r="U69" s="44"/>
      <c r="V69" s="42"/>
      <c r="W69" s="42"/>
      <c r="X69" s="42"/>
      <c r="Y69" s="43"/>
      <c r="Z69" s="42"/>
      <c r="AA69" s="42"/>
      <c r="AB69" s="42"/>
      <c r="AD69" s="52"/>
      <c r="AE69" s="35"/>
      <c r="AK69" s="52"/>
      <c r="BL69" s="52"/>
      <c r="BM69" s="52"/>
      <c r="BN69" s="52"/>
      <c r="BO69" s="52"/>
      <c r="BP69" s="52"/>
      <c r="BQ69" s="52"/>
      <c r="BS69" s="52"/>
    </row>
    <row r="70" spans="1:7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3"/>
      <c r="M70" s="42"/>
      <c r="N70" s="42"/>
      <c r="O70" s="42"/>
      <c r="P70" s="42"/>
      <c r="R70" s="42"/>
      <c r="S70" s="42"/>
      <c r="T70" s="44"/>
      <c r="U70" s="44"/>
      <c r="V70" s="42"/>
      <c r="W70" s="42"/>
      <c r="X70" s="42"/>
      <c r="Y70" s="43"/>
      <c r="Z70" s="42"/>
      <c r="AA70" s="42"/>
      <c r="AB70" s="42"/>
      <c r="AD70" s="52"/>
      <c r="AE70" s="35"/>
      <c r="AK70" s="52"/>
      <c r="BL70" s="52"/>
      <c r="BM70" s="52"/>
      <c r="BN70" s="52"/>
      <c r="BO70" s="52"/>
      <c r="BP70" s="52"/>
      <c r="BQ70" s="52"/>
      <c r="BS70" s="52"/>
    </row>
    <row r="71" spans="1: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3"/>
      <c r="M71" s="42"/>
      <c r="N71" s="42"/>
      <c r="O71" s="42"/>
      <c r="P71" s="42"/>
      <c r="R71" s="42"/>
      <c r="S71" s="42"/>
      <c r="T71" s="44"/>
      <c r="U71" s="44"/>
      <c r="V71" s="42"/>
      <c r="W71" s="42"/>
      <c r="X71" s="42"/>
      <c r="Y71" s="43"/>
      <c r="Z71" s="42"/>
      <c r="AA71" s="42"/>
      <c r="AB71" s="42"/>
      <c r="AD71" s="52"/>
      <c r="AE71" s="35"/>
      <c r="AK71" s="52"/>
      <c r="BL71" s="52"/>
      <c r="BM71" s="52"/>
      <c r="BN71" s="52"/>
      <c r="BO71" s="52"/>
      <c r="BP71" s="52"/>
      <c r="BQ71" s="52"/>
      <c r="BS71" s="52"/>
    </row>
    <row r="72" spans="1:7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3"/>
      <c r="M72" s="42"/>
      <c r="N72" s="42"/>
      <c r="O72" s="42"/>
      <c r="P72" s="42"/>
      <c r="R72" s="42"/>
      <c r="S72" s="42"/>
      <c r="T72" s="44"/>
      <c r="U72" s="44"/>
      <c r="V72" s="42"/>
      <c r="W72" s="42"/>
      <c r="X72" s="42"/>
      <c r="Y72" s="43"/>
      <c r="Z72" s="42"/>
      <c r="AA72" s="42"/>
      <c r="AB72" s="42"/>
      <c r="AD72" s="52"/>
      <c r="AE72" s="35"/>
      <c r="AK72" s="52"/>
      <c r="BL72" s="52"/>
      <c r="BM72" s="52"/>
      <c r="BN72" s="52"/>
      <c r="BO72" s="52"/>
      <c r="BP72" s="52"/>
      <c r="BQ72" s="52"/>
      <c r="BS72" s="52"/>
    </row>
    <row r="73" spans="1:7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3"/>
      <c r="M73" s="42"/>
      <c r="N73" s="42"/>
      <c r="O73" s="42"/>
      <c r="P73" s="42"/>
      <c r="R73" s="42"/>
      <c r="S73" s="42"/>
      <c r="T73" s="44"/>
      <c r="U73" s="44"/>
      <c r="V73" s="42"/>
      <c r="W73" s="42"/>
      <c r="X73" s="42"/>
      <c r="Y73" s="43"/>
      <c r="Z73" s="42"/>
      <c r="AA73" s="42"/>
      <c r="AB73" s="42"/>
      <c r="AD73" s="52"/>
      <c r="AE73" s="35"/>
      <c r="AK73" s="52"/>
      <c r="BL73" s="52"/>
      <c r="BM73" s="52"/>
      <c r="BN73" s="52"/>
      <c r="BO73" s="52"/>
      <c r="BP73" s="52"/>
      <c r="BQ73" s="52"/>
      <c r="BS73" s="52"/>
    </row>
    <row r="74" spans="1:7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3"/>
      <c r="M74" s="42"/>
      <c r="N74" s="42"/>
      <c r="O74" s="42"/>
      <c r="P74" s="42"/>
      <c r="R74" s="42"/>
      <c r="S74" s="42"/>
      <c r="T74" s="44"/>
      <c r="U74" s="44"/>
      <c r="V74" s="42"/>
      <c r="W74" s="42"/>
      <c r="X74" s="42"/>
      <c r="Y74" s="43"/>
      <c r="Z74" s="42"/>
      <c r="AA74" s="42"/>
      <c r="AB74" s="42"/>
      <c r="AD74" s="52"/>
      <c r="AE74" s="35"/>
      <c r="AK74" s="52"/>
      <c r="BL74" s="52"/>
      <c r="BM74" s="52"/>
      <c r="BN74" s="52"/>
      <c r="BO74" s="52"/>
      <c r="BP74" s="52"/>
      <c r="BQ74" s="52"/>
      <c r="BS74" s="52"/>
    </row>
    <row r="75" spans="1:7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3"/>
      <c r="M75" s="42"/>
      <c r="N75" s="42"/>
      <c r="O75" s="42"/>
      <c r="P75" s="42"/>
      <c r="R75" s="42"/>
      <c r="S75" s="42"/>
      <c r="T75" s="44"/>
      <c r="U75" s="44"/>
      <c r="V75" s="42"/>
      <c r="W75" s="42"/>
      <c r="X75" s="42"/>
      <c r="Y75" s="43"/>
      <c r="Z75" s="42"/>
      <c r="AA75" s="42"/>
      <c r="AB75" s="42"/>
      <c r="AD75" s="52"/>
      <c r="AE75" s="35"/>
      <c r="AK75" s="52"/>
      <c r="BL75" s="52"/>
      <c r="BM75" s="52"/>
      <c r="BN75" s="52"/>
      <c r="BO75" s="52"/>
      <c r="BP75" s="52"/>
      <c r="BQ75" s="52"/>
      <c r="BS75" s="52"/>
    </row>
    <row r="76" spans="1:7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3"/>
      <c r="M76" s="42"/>
      <c r="N76" s="42"/>
      <c r="O76" s="42"/>
      <c r="P76" s="42"/>
      <c r="R76" s="42"/>
      <c r="S76" s="42"/>
      <c r="T76" s="44"/>
      <c r="U76" s="44"/>
      <c r="V76" s="42"/>
      <c r="W76" s="42"/>
      <c r="X76" s="42"/>
      <c r="Y76" s="43"/>
      <c r="Z76" s="42"/>
      <c r="AA76" s="42"/>
      <c r="AB76" s="42"/>
      <c r="AD76" s="52"/>
      <c r="AE76" s="35"/>
      <c r="AK76" s="52"/>
      <c r="BL76" s="52"/>
      <c r="BM76" s="52"/>
      <c r="BN76" s="52"/>
      <c r="BO76" s="52"/>
      <c r="BP76" s="52"/>
      <c r="BQ76" s="52"/>
      <c r="BS76" s="52"/>
    </row>
    <row r="77" spans="1:7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3"/>
      <c r="M77" s="42"/>
      <c r="N77" s="42"/>
      <c r="O77" s="42"/>
      <c r="P77" s="42"/>
      <c r="R77" s="42"/>
      <c r="S77" s="42"/>
      <c r="T77" s="44"/>
      <c r="U77" s="44"/>
      <c r="V77" s="42"/>
      <c r="W77" s="42"/>
      <c r="X77" s="42"/>
      <c r="Y77" s="43"/>
      <c r="Z77" s="42"/>
      <c r="AA77" s="42"/>
      <c r="AB77" s="42"/>
      <c r="AD77" s="52"/>
      <c r="AE77" s="35"/>
      <c r="AK77" s="52"/>
      <c r="BL77" s="52"/>
      <c r="BM77" s="52"/>
      <c r="BN77" s="52"/>
      <c r="BO77" s="52"/>
      <c r="BP77" s="52"/>
      <c r="BQ77" s="52"/>
      <c r="BS77" s="52"/>
    </row>
    <row r="78" spans="1:7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3"/>
      <c r="M78" s="42"/>
      <c r="N78" s="42"/>
      <c r="O78" s="42"/>
      <c r="P78" s="42"/>
      <c r="R78" s="42"/>
      <c r="S78" s="42"/>
      <c r="T78" s="44"/>
      <c r="U78" s="44"/>
      <c r="V78" s="42"/>
      <c r="W78" s="42"/>
      <c r="X78" s="42"/>
      <c r="Y78" s="43"/>
      <c r="Z78" s="42"/>
      <c r="AA78" s="42"/>
      <c r="AB78" s="42"/>
      <c r="AD78" s="52"/>
      <c r="AE78" s="35"/>
      <c r="AK78" s="52"/>
      <c r="BL78" s="52"/>
      <c r="BM78" s="52"/>
      <c r="BN78" s="52"/>
      <c r="BO78" s="52"/>
      <c r="BP78" s="52"/>
      <c r="BQ78" s="52"/>
      <c r="BS78" s="52"/>
    </row>
    <row r="79" spans="1:7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3"/>
      <c r="M79" s="42"/>
      <c r="N79" s="42"/>
      <c r="O79" s="42"/>
      <c r="P79" s="42"/>
      <c r="R79" s="42"/>
      <c r="S79" s="42"/>
      <c r="T79" s="44"/>
      <c r="U79" s="44"/>
      <c r="V79" s="42"/>
      <c r="W79" s="42"/>
      <c r="X79" s="42"/>
      <c r="Y79" s="43"/>
      <c r="Z79" s="42"/>
      <c r="AA79" s="42"/>
      <c r="AB79" s="42"/>
      <c r="AD79" s="52"/>
      <c r="AE79" s="35"/>
      <c r="AK79" s="52"/>
      <c r="BL79" s="52"/>
      <c r="BM79" s="52"/>
      <c r="BN79" s="52"/>
      <c r="BO79" s="52"/>
      <c r="BP79" s="52"/>
      <c r="BQ79" s="52"/>
      <c r="BS79" s="52"/>
    </row>
    <row r="80" spans="1:7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3"/>
      <c r="M80" s="42"/>
      <c r="N80" s="42"/>
      <c r="O80" s="42"/>
      <c r="P80" s="42"/>
      <c r="R80" s="42"/>
      <c r="S80" s="42"/>
      <c r="T80" s="44"/>
      <c r="U80" s="44"/>
      <c r="V80" s="42"/>
      <c r="W80" s="42"/>
      <c r="X80" s="42"/>
      <c r="Y80" s="43"/>
      <c r="Z80" s="42"/>
      <c r="AA80" s="42"/>
      <c r="AB80" s="42"/>
      <c r="AD80" s="52"/>
      <c r="AE80" s="35"/>
      <c r="AK80" s="52"/>
      <c r="BL80" s="52"/>
      <c r="BM80" s="52"/>
      <c r="BN80" s="52"/>
      <c r="BO80" s="52"/>
      <c r="BP80" s="52"/>
      <c r="BQ80" s="52"/>
      <c r="BS80" s="52"/>
    </row>
    <row r="81" spans="1:7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/>
      <c r="M81" s="42"/>
      <c r="N81" s="42"/>
      <c r="O81" s="42"/>
      <c r="P81" s="42"/>
      <c r="R81" s="42"/>
      <c r="S81" s="42"/>
      <c r="T81" s="44"/>
      <c r="U81" s="44"/>
      <c r="V81" s="42"/>
      <c r="W81" s="42"/>
      <c r="X81" s="42"/>
      <c r="Y81" s="43"/>
      <c r="Z81" s="42"/>
      <c r="AA81" s="42"/>
      <c r="AB81" s="42"/>
      <c r="AD81" s="52"/>
      <c r="AE81" s="35"/>
      <c r="AK81" s="52"/>
      <c r="BL81" s="52"/>
      <c r="BM81" s="52"/>
      <c r="BN81" s="52"/>
      <c r="BO81" s="52"/>
      <c r="BP81" s="52"/>
      <c r="BQ81" s="52"/>
      <c r="BS81" s="52"/>
    </row>
    <row r="82" spans="1:7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3"/>
      <c r="M82" s="42"/>
      <c r="N82" s="42"/>
      <c r="O82" s="42"/>
      <c r="P82" s="42"/>
      <c r="R82" s="42"/>
      <c r="S82" s="42"/>
      <c r="T82" s="44"/>
      <c r="U82" s="44"/>
      <c r="V82" s="42"/>
      <c r="W82" s="42"/>
      <c r="X82" s="42"/>
      <c r="Y82" s="43"/>
      <c r="Z82" s="42"/>
      <c r="AA82" s="42"/>
      <c r="AB82" s="42"/>
      <c r="AD82" s="52"/>
      <c r="AE82" s="35"/>
      <c r="AK82" s="52"/>
      <c r="BL82" s="52"/>
      <c r="BM82" s="52"/>
      <c r="BN82" s="52"/>
      <c r="BO82" s="52"/>
      <c r="BP82" s="52"/>
      <c r="BQ82" s="52"/>
      <c r="BS82" s="52"/>
    </row>
    <row r="83" spans="1:7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3"/>
      <c r="M83" s="42"/>
      <c r="N83" s="42"/>
      <c r="O83" s="42"/>
      <c r="P83" s="42"/>
      <c r="R83" s="42"/>
      <c r="S83" s="42"/>
      <c r="T83" s="44"/>
      <c r="U83" s="44"/>
      <c r="V83" s="42"/>
      <c r="W83" s="42"/>
      <c r="X83" s="42"/>
      <c r="Y83" s="43"/>
      <c r="Z83" s="42"/>
      <c r="AA83" s="42"/>
      <c r="AB83" s="42"/>
      <c r="AD83" s="52"/>
      <c r="AE83" s="35"/>
      <c r="AK83" s="52"/>
      <c r="BL83" s="52"/>
      <c r="BM83" s="52"/>
      <c r="BN83" s="52"/>
      <c r="BO83" s="52"/>
      <c r="BP83" s="52"/>
      <c r="BQ83" s="52"/>
      <c r="BS83" s="52"/>
    </row>
    <row r="84" spans="1:7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3"/>
      <c r="M84" s="42"/>
      <c r="N84" s="42"/>
      <c r="O84" s="42"/>
      <c r="P84" s="42"/>
      <c r="R84" s="42"/>
      <c r="S84" s="42"/>
      <c r="T84" s="44"/>
      <c r="U84" s="44"/>
      <c r="V84" s="42"/>
      <c r="W84" s="42"/>
      <c r="X84" s="42"/>
      <c r="Y84" s="43"/>
      <c r="Z84" s="42"/>
      <c r="AA84" s="42"/>
      <c r="AB84" s="42"/>
      <c r="AD84" s="52"/>
      <c r="AE84" s="35"/>
      <c r="AK84" s="52"/>
      <c r="BL84" s="52"/>
      <c r="BM84" s="52"/>
      <c r="BN84" s="52"/>
      <c r="BO84" s="52"/>
      <c r="BP84" s="52"/>
      <c r="BQ84" s="52"/>
      <c r="BS84" s="52"/>
    </row>
    <row r="85" spans="1:7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3"/>
      <c r="M85" s="42"/>
      <c r="N85" s="42"/>
      <c r="O85" s="42"/>
      <c r="P85" s="42"/>
      <c r="R85" s="42"/>
      <c r="S85" s="42"/>
      <c r="T85" s="44"/>
      <c r="U85" s="44"/>
      <c r="V85" s="42"/>
      <c r="W85" s="42"/>
      <c r="X85" s="42"/>
      <c r="Y85" s="43"/>
      <c r="Z85" s="42"/>
      <c r="AA85" s="42"/>
      <c r="AB85" s="42"/>
      <c r="AD85" s="52"/>
      <c r="AE85" s="35"/>
      <c r="AK85" s="52"/>
      <c r="BL85" s="52"/>
      <c r="BM85" s="52"/>
      <c r="BN85" s="52"/>
      <c r="BO85" s="52"/>
      <c r="BP85" s="52"/>
      <c r="BQ85" s="52"/>
      <c r="BS85" s="52"/>
    </row>
    <row r="86" spans="1:7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3"/>
      <c r="M86" s="42"/>
      <c r="N86" s="42"/>
      <c r="O86" s="42"/>
      <c r="P86" s="42"/>
      <c r="R86" s="42"/>
      <c r="S86" s="42"/>
      <c r="T86" s="44"/>
      <c r="U86" s="44"/>
      <c r="V86" s="42"/>
      <c r="W86" s="42"/>
      <c r="X86" s="42"/>
      <c r="Y86" s="43"/>
      <c r="Z86" s="42"/>
      <c r="AA86" s="42"/>
      <c r="AB86" s="42"/>
      <c r="AD86" s="52"/>
      <c r="AE86" s="35"/>
      <c r="AK86" s="52"/>
      <c r="BL86" s="52"/>
      <c r="BM86" s="52"/>
      <c r="BN86" s="52"/>
      <c r="BO86" s="52"/>
      <c r="BP86" s="52"/>
      <c r="BQ86" s="52"/>
      <c r="BS86" s="52"/>
    </row>
    <row r="87" spans="1:7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3"/>
      <c r="M87" s="42"/>
      <c r="N87" s="42"/>
      <c r="O87" s="42"/>
      <c r="P87" s="42"/>
      <c r="R87" s="42"/>
      <c r="S87" s="42"/>
      <c r="T87" s="44"/>
      <c r="U87" s="44"/>
      <c r="V87" s="42"/>
      <c r="W87" s="42"/>
      <c r="X87" s="42"/>
      <c r="Y87" s="43"/>
      <c r="Z87" s="42"/>
      <c r="AA87" s="42"/>
      <c r="AB87" s="42"/>
      <c r="AD87" s="52"/>
      <c r="AE87" s="35"/>
      <c r="AK87" s="52"/>
      <c r="BL87" s="52"/>
      <c r="BM87" s="52"/>
      <c r="BN87" s="52"/>
      <c r="BO87" s="52"/>
      <c r="BP87" s="52"/>
      <c r="BQ87" s="52"/>
      <c r="BS87" s="52"/>
    </row>
    <row r="88" spans="1:7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3"/>
      <c r="M88" s="42"/>
      <c r="N88" s="42"/>
      <c r="O88" s="42"/>
      <c r="P88" s="42"/>
      <c r="R88" s="42"/>
      <c r="S88" s="42"/>
      <c r="T88" s="44"/>
      <c r="U88" s="44"/>
      <c r="V88" s="42"/>
      <c r="W88" s="42"/>
      <c r="X88" s="42"/>
      <c r="Y88" s="43"/>
      <c r="Z88" s="42"/>
      <c r="AA88" s="42"/>
      <c r="AB88" s="42"/>
      <c r="AD88" s="52"/>
      <c r="AE88" s="35"/>
      <c r="AK88" s="52"/>
      <c r="BL88" s="52"/>
      <c r="BM88" s="52"/>
      <c r="BN88" s="52"/>
      <c r="BO88" s="52"/>
      <c r="BP88" s="52"/>
      <c r="BQ88" s="52"/>
      <c r="BS88" s="52"/>
    </row>
    <row r="89" spans="1:7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3"/>
      <c r="M89" s="42"/>
      <c r="N89" s="42"/>
      <c r="O89" s="42"/>
      <c r="P89" s="42"/>
      <c r="R89" s="42"/>
      <c r="S89" s="42"/>
      <c r="T89" s="44"/>
      <c r="U89" s="44"/>
      <c r="V89" s="42"/>
      <c r="W89" s="42"/>
      <c r="X89" s="42"/>
      <c r="Y89" s="43"/>
      <c r="Z89" s="42"/>
      <c r="AA89" s="42"/>
      <c r="AB89" s="42"/>
      <c r="AD89" s="52"/>
      <c r="AE89" s="35"/>
      <c r="AK89" s="52"/>
      <c r="BL89" s="52"/>
      <c r="BM89" s="52"/>
      <c r="BN89" s="52"/>
      <c r="BO89" s="52"/>
      <c r="BP89" s="52"/>
      <c r="BQ89" s="52"/>
      <c r="BS89" s="52"/>
    </row>
    <row r="90" spans="1:7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3"/>
      <c r="M90" s="42"/>
      <c r="N90" s="42"/>
      <c r="O90" s="42"/>
      <c r="P90" s="42"/>
      <c r="R90" s="42"/>
      <c r="S90" s="42"/>
      <c r="T90" s="44"/>
      <c r="U90" s="44"/>
      <c r="V90" s="42"/>
      <c r="W90" s="42"/>
      <c r="X90" s="42"/>
      <c r="Y90" s="43"/>
      <c r="Z90" s="42"/>
      <c r="AA90" s="42"/>
      <c r="AB90" s="42"/>
      <c r="AD90" s="52"/>
      <c r="AE90" s="35"/>
      <c r="AK90" s="52"/>
      <c r="BL90" s="52"/>
      <c r="BM90" s="52"/>
      <c r="BN90" s="52"/>
      <c r="BO90" s="52"/>
      <c r="BP90" s="52"/>
      <c r="BQ90" s="52"/>
      <c r="BS90" s="52"/>
    </row>
    <row r="91" spans="1:7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3"/>
      <c r="M91" s="42"/>
      <c r="N91" s="42"/>
      <c r="O91" s="42"/>
      <c r="P91" s="42"/>
      <c r="R91" s="42"/>
      <c r="S91" s="42"/>
      <c r="T91" s="44"/>
      <c r="U91" s="44"/>
      <c r="V91" s="42"/>
      <c r="W91" s="42"/>
      <c r="X91" s="42"/>
      <c r="Y91" s="43"/>
      <c r="Z91" s="42"/>
      <c r="AA91" s="42"/>
      <c r="AB91" s="42"/>
      <c r="AD91" s="52"/>
      <c r="AE91" s="35"/>
      <c r="AK91" s="52"/>
      <c r="BL91" s="52"/>
      <c r="BM91" s="52"/>
      <c r="BN91" s="52"/>
      <c r="BO91" s="52"/>
      <c r="BP91" s="52"/>
      <c r="BQ91" s="52"/>
      <c r="BS91" s="52"/>
    </row>
    <row r="92" spans="1:7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3"/>
      <c r="M92" s="42"/>
      <c r="N92" s="42"/>
      <c r="O92" s="42"/>
      <c r="P92" s="42"/>
      <c r="R92" s="42"/>
      <c r="S92" s="42"/>
      <c r="T92" s="44"/>
      <c r="U92" s="44"/>
      <c r="V92" s="42"/>
      <c r="W92" s="42"/>
      <c r="X92" s="42"/>
      <c r="Y92" s="43"/>
      <c r="Z92" s="42"/>
      <c r="AA92" s="42"/>
      <c r="AB92" s="42"/>
      <c r="AD92" s="52"/>
      <c r="AE92" s="35"/>
      <c r="AK92" s="52"/>
      <c r="BL92" s="52"/>
      <c r="BM92" s="52"/>
      <c r="BN92" s="52"/>
      <c r="BO92" s="52"/>
      <c r="BP92" s="52"/>
      <c r="BQ92" s="52"/>
      <c r="BS92" s="52"/>
    </row>
    <row r="93" spans="1:7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3"/>
      <c r="M93" s="42"/>
      <c r="N93" s="42"/>
      <c r="O93" s="42"/>
      <c r="P93" s="42"/>
      <c r="R93" s="42"/>
      <c r="S93" s="42"/>
      <c r="T93" s="44"/>
      <c r="U93" s="44"/>
      <c r="V93" s="42"/>
      <c r="W93" s="42"/>
      <c r="X93" s="42"/>
      <c r="Y93" s="43"/>
      <c r="Z93" s="42"/>
      <c r="AA93" s="42"/>
      <c r="AB93" s="42"/>
      <c r="AD93" s="52"/>
      <c r="AE93" s="35"/>
      <c r="AK93" s="52"/>
      <c r="BL93" s="52"/>
      <c r="BM93" s="52"/>
      <c r="BN93" s="52"/>
      <c r="BO93" s="52"/>
      <c r="BP93" s="52"/>
      <c r="BQ93" s="52"/>
      <c r="BS93" s="52"/>
    </row>
    <row r="94" spans="1:7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3"/>
      <c r="M94" s="42"/>
      <c r="N94" s="42"/>
      <c r="O94" s="42"/>
      <c r="P94" s="42"/>
      <c r="R94" s="42"/>
      <c r="S94" s="42"/>
      <c r="T94" s="44"/>
      <c r="U94" s="44"/>
      <c r="V94" s="42"/>
      <c r="W94" s="42"/>
      <c r="X94" s="42"/>
      <c r="Y94" s="43"/>
      <c r="Z94" s="42"/>
      <c r="AA94" s="42"/>
      <c r="AB94" s="42"/>
      <c r="AD94" s="52"/>
      <c r="AE94" s="35"/>
      <c r="AK94" s="52"/>
      <c r="BL94" s="52"/>
      <c r="BM94" s="52"/>
      <c r="BN94" s="52"/>
      <c r="BO94" s="52"/>
      <c r="BP94" s="52"/>
      <c r="BQ94" s="52"/>
      <c r="BS94" s="52"/>
    </row>
    <row r="95" spans="1:7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3"/>
      <c r="M95" s="42"/>
      <c r="N95" s="42"/>
      <c r="O95" s="42"/>
      <c r="P95" s="42"/>
      <c r="R95" s="42"/>
      <c r="S95" s="42"/>
      <c r="T95" s="44"/>
      <c r="U95" s="44"/>
      <c r="V95" s="42"/>
      <c r="W95" s="42"/>
      <c r="X95" s="42"/>
      <c r="Y95" s="43"/>
      <c r="Z95" s="42"/>
      <c r="AA95" s="42"/>
      <c r="AB95" s="42"/>
      <c r="AD95" s="52"/>
      <c r="AE95" s="35"/>
      <c r="AK95" s="52"/>
      <c r="BL95" s="52"/>
      <c r="BM95" s="52"/>
      <c r="BN95" s="52"/>
      <c r="BO95" s="52"/>
      <c r="BP95" s="52"/>
      <c r="BQ95" s="52"/>
      <c r="BS95" s="52"/>
    </row>
    <row r="96" spans="1:7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3"/>
      <c r="M96" s="42"/>
      <c r="N96" s="42"/>
      <c r="O96" s="42"/>
      <c r="P96" s="42"/>
      <c r="R96" s="42"/>
      <c r="S96" s="42"/>
      <c r="T96" s="44"/>
      <c r="U96" s="44"/>
      <c r="V96" s="42"/>
      <c r="W96" s="42"/>
      <c r="X96" s="42"/>
      <c r="Y96" s="43"/>
      <c r="Z96" s="42"/>
      <c r="AA96" s="42"/>
      <c r="AB96" s="42"/>
      <c r="AD96" s="52"/>
      <c r="AE96" s="35"/>
      <c r="AK96" s="52"/>
      <c r="BL96" s="52"/>
      <c r="BM96" s="52"/>
      <c r="BN96" s="52"/>
      <c r="BO96" s="52"/>
      <c r="BP96" s="52"/>
      <c r="BQ96" s="52"/>
      <c r="BS96" s="52"/>
    </row>
    <row r="97" spans="1:7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3"/>
      <c r="M97" s="42"/>
      <c r="N97" s="42"/>
      <c r="O97" s="42"/>
      <c r="P97" s="42"/>
      <c r="R97" s="42"/>
      <c r="S97" s="42"/>
      <c r="T97" s="44"/>
      <c r="U97" s="44"/>
      <c r="V97" s="42"/>
      <c r="W97" s="42"/>
      <c r="X97" s="42"/>
      <c r="Y97" s="43"/>
      <c r="Z97" s="42"/>
      <c r="AA97" s="42"/>
      <c r="AB97" s="42"/>
      <c r="AD97" s="52"/>
      <c r="AE97" s="35"/>
      <c r="AK97" s="52"/>
      <c r="BL97" s="52"/>
      <c r="BM97" s="52"/>
      <c r="BN97" s="52"/>
      <c r="BO97" s="52"/>
      <c r="BP97" s="52"/>
      <c r="BQ97" s="52"/>
      <c r="BS97" s="52"/>
    </row>
    <row r="98" spans="1:7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3"/>
      <c r="M98" s="42"/>
      <c r="N98" s="42"/>
      <c r="O98" s="42"/>
      <c r="P98" s="42"/>
      <c r="R98" s="42"/>
      <c r="S98" s="42"/>
      <c r="T98" s="44"/>
      <c r="U98" s="44"/>
      <c r="V98" s="42"/>
      <c r="W98" s="42"/>
      <c r="X98" s="42"/>
      <c r="Y98" s="43"/>
      <c r="Z98" s="42"/>
      <c r="AA98" s="42"/>
      <c r="AB98" s="42"/>
      <c r="AD98" s="52"/>
      <c r="AE98" s="35"/>
      <c r="AK98" s="52"/>
      <c r="BL98" s="52"/>
      <c r="BM98" s="52"/>
      <c r="BN98" s="52"/>
      <c r="BO98" s="52"/>
      <c r="BP98" s="52"/>
      <c r="BQ98" s="52"/>
      <c r="BS98" s="52"/>
    </row>
    <row r="99" spans="1:7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3"/>
      <c r="M99" s="42"/>
      <c r="N99" s="42"/>
      <c r="O99" s="42"/>
      <c r="P99" s="42"/>
      <c r="R99" s="42"/>
      <c r="S99" s="42"/>
      <c r="T99" s="44"/>
      <c r="U99" s="44"/>
      <c r="V99" s="42"/>
      <c r="W99" s="42"/>
      <c r="X99" s="42"/>
      <c r="Y99" s="43"/>
      <c r="Z99" s="42"/>
      <c r="AA99" s="42"/>
      <c r="AB99" s="42"/>
      <c r="AD99" s="52"/>
      <c r="AE99" s="35"/>
      <c r="AK99" s="52"/>
      <c r="BL99" s="52"/>
      <c r="BM99" s="52"/>
      <c r="BN99" s="52"/>
      <c r="BO99" s="52"/>
      <c r="BP99" s="52"/>
      <c r="BQ99" s="52"/>
      <c r="BS99" s="52"/>
    </row>
    <row r="100" spans="1:7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3"/>
      <c r="M100" s="42"/>
      <c r="N100" s="42"/>
      <c r="O100" s="42"/>
      <c r="P100" s="42"/>
      <c r="R100" s="42"/>
      <c r="S100" s="42"/>
      <c r="T100" s="44"/>
      <c r="U100" s="44"/>
      <c r="V100" s="42"/>
      <c r="W100" s="42"/>
      <c r="X100" s="42"/>
      <c r="Y100" s="43"/>
      <c r="Z100" s="42"/>
      <c r="AA100" s="42"/>
      <c r="AB100" s="42"/>
      <c r="AD100" s="52"/>
      <c r="AE100" s="35"/>
      <c r="AK100" s="52"/>
      <c r="BL100" s="52"/>
      <c r="BM100" s="52"/>
      <c r="BN100" s="52"/>
      <c r="BO100" s="52"/>
      <c r="BP100" s="52"/>
      <c r="BQ100" s="52"/>
      <c r="BS100" s="52"/>
    </row>
    <row r="101" spans="1:7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3"/>
      <c r="M101" s="42"/>
      <c r="N101" s="42"/>
      <c r="O101" s="42"/>
      <c r="P101" s="42"/>
      <c r="R101" s="42"/>
      <c r="S101" s="42"/>
      <c r="T101" s="44"/>
      <c r="U101" s="44"/>
      <c r="V101" s="42"/>
      <c r="W101" s="42"/>
      <c r="X101" s="42"/>
      <c r="Y101" s="43"/>
      <c r="Z101" s="42"/>
      <c r="AA101" s="42"/>
      <c r="AB101" s="42"/>
      <c r="AD101" s="52"/>
      <c r="AE101" s="35"/>
      <c r="AK101" s="52"/>
      <c r="BL101" s="52"/>
      <c r="BM101" s="52"/>
      <c r="BN101" s="52"/>
      <c r="BO101" s="52"/>
      <c r="BP101" s="52"/>
      <c r="BQ101" s="52"/>
      <c r="BS101" s="52"/>
    </row>
    <row r="102" spans="1:7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3"/>
      <c r="M102" s="42"/>
      <c r="N102" s="42"/>
      <c r="O102" s="42"/>
      <c r="P102" s="42"/>
      <c r="R102" s="42"/>
      <c r="S102" s="42"/>
      <c r="T102" s="44"/>
      <c r="U102" s="44"/>
      <c r="V102" s="42"/>
      <c r="W102" s="42"/>
      <c r="X102" s="42"/>
      <c r="Y102" s="43"/>
      <c r="Z102" s="42"/>
      <c r="AA102" s="42"/>
      <c r="AB102" s="42"/>
      <c r="AD102" s="52"/>
      <c r="AE102" s="35"/>
      <c r="AK102" s="52"/>
      <c r="BL102" s="52"/>
      <c r="BM102" s="52"/>
      <c r="BN102" s="52"/>
      <c r="BO102" s="52"/>
      <c r="BP102" s="52"/>
      <c r="BQ102" s="52"/>
      <c r="BS102" s="52"/>
    </row>
    <row r="103" spans="1:7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3"/>
      <c r="M103" s="42"/>
      <c r="N103" s="42"/>
      <c r="O103" s="42"/>
      <c r="P103" s="42"/>
      <c r="R103" s="42"/>
      <c r="S103" s="42"/>
      <c r="T103" s="44"/>
      <c r="U103" s="44"/>
      <c r="V103" s="42"/>
      <c r="W103" s="42"/>
      <c r="X103" s="42"/>
      <c r="Y103" s="43"/>
      <c r="Z103" s="42"/>
      <c r="AA103" s="42"/>
      <c r="AB103" s="42"/>
      <c r="AD103" s="52"/>
      <c r="AE103" s="35"/>
      <c r="AK103" s="52"/>
      <c r="BL103" s="52"/>
      <c r="BM103" s="52"/>
      <c r="BN103" s="52"/>
      <c r="BO103" s="52"/>
      <c r="BP103" s="52"/>
      <c r="BQ103" s="52"/>
      <c r="BS103" s="52"/>
    </row>
    <row r="104" spans="1:7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3"/>
      <c r="M104" s="42"/>
      <c r="N104" s="42"/>
      <c r="O104" s="42"/>
      <c r="P104" s="42"/>
      <c r="R104" s="42"/>
      <c r="S104" s="42"/>
      <c r="T104" s="44"/>
      <c r="U104" s="44"/>
      <c r="V104" s="42"/>
      <c r="W104" s="42"/>
      <c r="X104" s="42"/>
      <c r="Y104" s="43"/>
      <c r="Z104" s="42"/>
      <c r="AA104" s="42"/>
      <c r="AB104" s="42"/>
      <c r="AD104" s="52"/>
      <c r="AE104" s="35"/>
      <c r="AK104" s="52"/>
      <c r="BL104" s="52"/>
      <c r="BM104" s="52"/>
      <c r="BN104" s="52"/>
      <c r="BO104" s="52"/>
      <c r="BP104" s="52"/>
      <c r="BQ104" s="52"/>
      <c r="BS104" s="52"/>
    </row>
    <row r="105" spans="1:7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3"/>
      <c r="M105" s="42"/>
      <c r="N105" s="42"/>
      <c r="O105" s="42"/>
      <c r="P105" s="42"/>
      <c r="R105" s="42"/>
      <c r="S105" s="42"/>
      <c r="T105" s="44"/>
      <c r="U105" s="44"/>
      <c r="V105" s="42"/>
      <c r="W105" s="42"/>
      <c r="X105" s="42"/>
      <c r="Y105" s="43"/>
      <c r="Z105" s="42"/>
      <c r="AA105" s="42"/>
      <c r="AB105" s="42"/>
      <c r="AD105" s="52"/>
      <c r="AE105" s="35"/>
      <c r="AK105" s="52"/>
      <c r="BL105" s="52"/>
      <c r="BM105" s="52"/>
      <c r="BN105" s="52"/>
      <c r="BO105" s="52"/>
      <c r="BP105" s="52"/>
      <c r="BQ105" s="52"/>
      <c r="BS105" s="52"/>
    </row>
    <row r="106" spans="1:7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3"/>
      <c r="M106" s="42"/>
      <c r="N106" s="42"/>
      <c r="O106" s="42"/>
      <c r="P106" s="42"/>
      <c r="R106" s="42"/>
      <c r="S106" s="42"/>
      <c r="T106" s="44"/>
      <c r="U106" s="44"/>
      <c r="V106" s="42"/>
      <c r="W106" s="42"/>
      <c r="X106" s="42"/>
      <c r="Y106" s="43"/>
      <c r="Z106" s="42"/>
      <c r="AA106" s="42"/>
      <c r="AB106" s="42"/>
      <c r="AD106" s="52"/>
      <c r="AE106" s="35"/>
      <c r="AK106" s="52"/>
      <c r="BL106" s="52"/>
      <c r="BM106" s="52"/>
      <c r="BN106" s="52"/>
      <c r="BO106" s="52"/>
      <c r="BP106" s="52"/>
      <c r="BQ106" s="52"/>
      <c r="BS106" s="52"/>
    </row>
    <row r="107" spans="1:7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3"/>
      <c r="M107" s="42"/>
      <c r="N107" s="42"/>
      <c r="O107" s="42"/>
      <c r="P107" s="42"/>
      <c r="R107" s="42"/>
      <c r="S107" s="42"/>
      <c r="T107" s="44"/>
      <c r="U107" s="44"/>
      <c r="V107" s="42"/>
      <c r="W107" s="42"/>
      <c r="X107" s="42"/>
      <c r="Y107" s="43"/>
      <c r="Z107" s="42"/>
      <c r="AA107" s="42"/>
      <c r="AB107" s="42"/>
      <c r="AD107" s="52"/>
      <c r="AE107" s="35"/>
      <c r="AK107" s="52"/>
      <c r="BL107" s="52"/>
      <c r="BM107" s="52"/>
      <c r="BN107" s="52"/>
      <c r="BO107" s="52"/>
      <c r="BP107" s="52"/>
      <c r="BQ107" s="52"/>
      <c r="BS107" s="52"/>
    </row>
    <row r="108" spans="1:7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3"/>
      <c r="M108" s="42"/>
      <c r="N108" s="42"/>
      <c r="O108" s="42"/>
      <c r="P108" s="42"/>
      <c r="R108" s="42"/>
      <c r="S108" s="42"/>
      <c r="T108" s="44"/>
      <c r="U108" s="44"/>
      <c r="V108" s="42"/>
      <c r="W108" s="42"/>
      <c r="X108" s="42"/>
      <c r="Y108" s="43"/>
      <c r="Z108" s="42"/>
      <c r="AA108" s="42"/>
      <c r="AB108" s="42"/>
      <c r="AD108" s="52"/>
      <c r="AE108" s="35"/>
      <c r="AK108" s="52"/>
      <c r="BL108" s="52"/>
      <c r="BM108" s="52"/>
      <c r="BN108" s="52"/>
      <c r="BO108" s="52"/>
      <c r="BP108" s="52"/>
      <c r="BQ108" s="52"/>
      <c r="BS108" s="52"/>
    </row>
    <row r="109" spans="1:7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3"/>
      <c r="M109" s="42"/>
      <c r="N109" s="42"/>
      <c r="O109" s="42"/>
      <c r="P109" s="42"/>
      <c r="R109" s="42"/>
      <c r="S109" s="42"/>
      <c r="T109" s="44"/>
      <c r="U109" s="44"/>
      <c r="V109" s="42"/>
      <c r="W109" s="42"/>
      <c r="X109" s="42"/>
      <c r="Y109" s="43"/>
      <c r="Z109" s="42"/>
      <c r="AA109" s="42"/>
      <c r="AB109" s="42"/>
      <c r="AD109" s="52"/>
      <c r="AE109" s="35"/>
      <c r="AK109" s="52"/>
      <c r="BL109" s="52"/>
      <c r="BM109" s="52"/>
      <c r="BN109" s="52"/>
      <c r="BO109" s="52"/>
      <c r="BP109" s="52"/>
      <c r="BQ109" s="52"/>
      <c r="BS109" s="52"/>
    </row>
    <row r="110" spans="1:7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3"/>
      <c r="M110" s="42"/>
      <c r="N110" s="42"/>
      <c r="O110" s="42"/>
      <c r="P110" s="42"/>
      <c r="R110" s="42"/>
      <c r="S110" s="42"/>
      <c r="T110" s="44"/>
      <c r="U110" s="44"/>
      <c r="V110" s="42"/>
      <c r="W110" s="42"/>
      <c r="X110" s="42"/>
      <c r="Y110" s="43"/>
      <c r="Z110" s="42"/>
      <c r="AA110" s="42"/>
      <c r="AB110" s="42"/>
      <c r="AD110" s="52"/>
      <c r="AE110" s="35"/>
      <c r="AK110" s="52"/>
      <c r="BL110" s="52"/>
      <c r="BM110" s="52"/>
      <c r="BN110" s="52"/>
      <c r="BO110" s="52"/>
      <c r="BP110" s="52"/>
      <c r="BQ110" s="52"/>
      <c r="BS110" s="52"/>
    </row>
    <row r="111" spans="1:7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3"/>
      <c r="M111" s="42"/>
      <c r="N111" s="42"/>
      <c r="O111" s="42"/>
      <c r="P111" s="42"/>
      <c r="R111" s="42"/>
      <c r="S111" s="42"/>
      <c r="T111" s="44"/>
      <c r="U111" s="44"/>
      <c r="V111" s="42"/>
      <c r="W111" s="42"/>
      <c r="X111" s="42"/>
      <c r="Y111" s="43"/>
      <c r="Z111" s="42"/>
      <c r="AA111" s="42"/>
      <c r="AB111" s="42"/>
      <c r="AD111" s="52"/>
      <c r="AE111" s="35"/>
      <c r="AK111" s="52"/>
      <c r="BL111" s="52"/>
      <c r="BM111" s="52"/>
      <c r="BN111" s="52"/>
      <c r="BO111" s="52"/>
      <c r="BP111" s="52"/>
      <c r="BQ111" s="52"/>
      <c r="BS111" s="52"/>
    </row>
    <row r="112" spans="1:7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3"/>
      <c r="M112" s="42"/>
      <c r="N112" s="42"/>
      <c r="O112" s="42"/>
      <c r="P112" s="42"/>
      <c r="R112" s="42"/>
      <c r="S112" s="42"/>
      <c r="T112" s="44"/>
      <c r="U112" s="44"/>
      <c r="V112" s="42"/>
      <c r="W112" s="42"/>
      <c r="X112" s="42"/>
      <c r="Y112" s="43"/>
      <c r="Z112" s="42"/>
      <c r="AA112" s="42"/>
      <c r="AB112" s="42"/>
      <c r="AD112" s="52"/>
      <c r="AE112" s="35"/>
      <c r="AK112" s="52"/>
      <c r="BL112" s="52"/>
      <c r="BM112" s="52"/>
      <c r="BN112" s="52"/>
      <c r="BO112" s="52"/>
      <c r="BP112" s="52"/>
      <c r="BQ112" s="52"/>
      <c r="BS112" s="52"/>
    </row>
    <row r="113" spans="1:7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3"/>
      <c r="M113" s="42"/>
      <c r="N113" s="42"/>
      <c r="O113" s="42"/>
      <c r="P113" s="42"/>
      <c r="R113" s="42"/>
      <c r="S113" s="42"/>
      <c r="T113" s="44"/>
      <c r="U113" s="44"/>
      <c r="V113" s="42"/>
      <c r="W113" s="42"/>
      <c r="X113" s="42"/>
      <c r="Y113" s="43"/>
      <c r="Z113" s="42"/>
      <c r="AA113" s="42"/>
      <c r="AB113" s="42"/>
      <c r="AD113" s="52"/>
      <c r="AE113" s="35"/>
      <c r="AK113" s="52"/>
      <c r="BL113" s="52"/>
      <c r="BM113" s="52"/>
      <c r="BN113" s="52"/>
      <c r="BO113" s="52"/>
      <c r="BP113" s="52"/>
      <c r="BQ113" s="52"/>
      <c r="BS113" s="52"/>
    </row>
    <row r="114" spans="1:7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3"/>
      <c r="M114" s="42"/>
      <c r="N114" s="42"/>
      <c r="O114" s="42"/>
      <c r="P114" s="42"/>
      <c r="R114" s="42"/>
      <c r="S114" s="42"/>
      <c r="T114" s="44"/>
      <c r="U114" s="44"/>
      <c r="V114" s="42"/>
      <c r="W114" s="42"/>
      <c r="X114" s="42"/>
      <c r="Y114" s="43"/>
      <c r="Z114" s="42"/>
      <c r="AA114" s="42"/>
      <c r="AB114" s="42"/>
      <c r="AD114" s="52"/>
      <c r="AE114" s="35"/>
      <c r="AK114" s="52"/>
      <c r="BL114" s="52"/>
      <c r="BM114" s="52"/>
      <c r="BN114" s="52"/>
      <c r="BO114" s="52"/>
      <c r="BP114" s="52"/>
      <c r="BQ114" s="52"/>
      <c r="BS114" s="52"/>
    </row>
    <row r="115" spans="1:7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3"/>
      <c r="M115" s="42"/>
      <c r="N115" s="42"/>
      <c r="O115" s="42"/>
      <c r="P115" s="42"/>
      <c r="R115" s="42"/>
      <c r="S115" s="42"/>
      <c r="T115" s="44"/>
      <c r="U115" s="44"/>
      <c r="V115" s="42"/>
      <c r="W115" s="42"/>
      <c r="X115" s="42"/>
      <c r="Y115" s="43"/>
      <c r="Z115" s="42"/>
      <c r="AA115" s="42"/>
      <c r="AB115" s="42"/>
      <c r="AD115" s="52"/>
      <c r="AE115" s="35"/>
      <c r="AK115" s="52"/>
      <c r="BL115" s="52"/>
      <c r="BM115" s="52"/>
      <c r="BN115" s="52"/>
      <c r="BO115" s="52"/>
      <c r="BP115" s="52"/>
      <c r="BQ115" s="52"/>
      <c r="BS115" s="52"/>
    </row>
    <row r="116" spans="1:7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3"/>
      <c r="M116" s="42"/>
      <c r="N116" s="42"/>
      <c r="O116" s="42"/>
      <c r="P116" s="42"/>
      <c r="R116" s="42"/>
      <c r="S116" s="42"/>
      <c r="T116" s="44"/>
      <c r="U116" s="44"/>
      <c r="V116" s="42"/>
      <c r="W116" s="42"/>
      <c r="X116" s="42"/>
      <c r="Y116" s="43"/>
      <c r="Z116" s="42"/>
      <c r="AA116" s="42"/>
      <c r="AB116" s="42"/>
      <c r="AD116" s="52"/>
      <c r="AE116" s="35"/>
      <c r="AK116" s="52"/>
      <c r="BL116" s="52"/>
      <c r="BM116" s="52"/>
      <c r="BN116" s="52"/>
      <c r="BO116" s="52"/>
      <c r="BP116" s="52"/>
      <c r="BQ116" s="52"/>
      <c r="BS116" s="52"/>
    </row>
    <row r="117" spans="1:7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3"/>
      <c r="M117" s="42"/>
      <c r="N117" s="42"/>
      <c r="O117" s="42"/>
      <c r="P117" s="42"/>
      <c r="R117" s="42"/>
      <c r="S117" s="42"/>
      <c r="T117" s="44"/>
      <c r="U117" s="44"/>
      <c r="V117" s="42"/>
      <c r="W117" s="42"/>
      <c r="X117" s="42"/>
      <c r="Y117" s="43"/>
      <c r="Z117" s="42"/>
      <c r="AA117" s="42"/>
      <c r="AB117" s="42"/>
      <c r="AD117" s="52"/>
      <c r="AE117" s="35"/>
      <c r="AK117" s="52"/>
      <c r="BL117" s="52"/>
      <c r="BM117" s="52"/>
      <c r="BN117" s="52"/>
      <c r="BO117" s="52"/>
      <c r="BP117" s="52"/>
      <c r="BQ117" s="52"/>
      <c r="BS117" s="52"/>
    </row>
    <row r="118" spans="1:7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3"/>
      <c r="M118" s="42"/>
      <c r="N118" s="42"/>
      <c r="O118" s="42"/>
      <c r="P118" s="42"/>
      <c r="R118" s="42"/>
      <c r="S118" s="42"/>
      <c r="T118" s="44"/>
      <c r="U118" s="44"/>
      <c r="V118" s="42"/>
      <c r="W118" s="42"/>
      <c r="X118" s="42"/>
      <c r="Y118" s="43"/>
      <c r="Z118" s="42"/>
      <c r="AA118" s="42"/>
      <c r="AB118" s="42"/>
      <c r="AD118" s="52"/>
      <c r="AE118" s="35"/>
      <c r="AK118" s="52"/>
      <c r="BL118" s="52"/>
      <c r="BM118" s="52"/>
      <c r="BN118" s="52"/>
      <c r="BO118" s="52"/>
      <c r="BP118" s="52"/>
      <c r="BQ118" s="52"/>
      <c r="BS118" s="52"/>
    </row>
    <row r="119" spans="1:7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3"/>
      <c r="M119" s="42"/>
      <c r="N119" s="42"/>
      <c r="O119" s="42"/>
      <c r="P119" s="42"/>
      <c r="R119" s="42"/>
      <c r="S119" s="42"/>
      <c r="T119" s="44"/>
      <c r="U119" s="44"/>
      <c r="V119" s="42"/>
      <c r="W119" s="42"/>
      <c r="X119" s="42"/>
      <c r="Y119" s="43"/>
      <c r="Z119" s="42"/>
      <c r="AA119" s="42"/>
      <c r="AB119" s="42"/>
      <c r="AD119" s="52"/>
      <c r="AE119" s="35"/>
      <c r="AK119" s="52"/>
      <c r="BL119" s="52"/>
      <c r="BM119" s="52"/>
      <c r="BN119" s="52"/>
      <c r="BO119" s="52"/>
      <c r="BP119" s="52"/>
      <c r="BQ119" s="52"/>
      <c r="BS119" s="52"/>
    </row>
    <row r="120" spans="1:7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3"/>
      <c r="M120" s="42"/>
      <c r="N120" s="42"/>
      <c r="O120" s="42"/>
      <c r="P120" s="42"/>
      <c r="R120" s="42"/>
      <c r="S120" s="42"/>
      <c r="T120" s="44"/>
      <c r="U120" s="44"/>
      <c r="V120" s="42"/>
      <c r="W120" s="42"/>
      <c r="X120" s="42"/>
      <c r="Y120" s="43"/>
      <c r="Z120" s="42"/>
      <c r="AA120" s="42"/>
      <c r="AB120" s="42"/>
      <c r="AD120" s="52"/>
      <c r="AE120" s="35"/>
      <c r="AK120" s="52"/>
      <c r="BL120" s="52"/>
      <c r="BM120" s="52"/>
      <c r="BN120" s="52"/>
      <c r="BO120" s="52"/>
      <c r="BP120" s="52"/>
      <c r="BQ120" s="52"/>
      <c r="BS120" s="52"/>
    </row>
    <row r="121" spans="1:7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3"/>
      <c r="M121" s="42"/>
      <c r="N121" s="42"/>
      <c r="O121" s="42"/>
      <c r="P121" s="42"/>
      <c r="R121" s="42"/>
      <c r="S121" s="42"/>
      <c r="T121" s="44"/>
      <c r="U121" s="44"/>
      <c r="V121" s="42"/>
      <c r="W121" s="42"/>
      <c r="X121" s="42"/>
      <c r="Y121" s="43"/>
      <c r="Z121" s="42"/>
      <c r="AA121" s="42"/>
      <c r="AB121" s="42"/>
      <c r="AD121" s="52"/>
      <c r="AE121" s="35"/>
      <c r="AK121" s="52"/>
      <c r="BL121" s="52"/>
      <c r="BM121" s="52"/>
      <c r="BN121" s="52"/>
      <c r="BO121" s="52"/>
      <c r="BP121" s="52"/>
      <c r="BQ121" s="52"/>
      <c r="BS121" s="52"/>
    </row>
    <row r="122" spans="1:7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3"/>
      <c r="M122" s="42"/>
      <c r="N122" s="42"/>
      <c r="O122" s="42"/>
      <c r="P122" s="42"/>
      <c r="R122" s="42"/>
      <c r="S122" s="42"/>
      <c r="T122" s="44"/>
      <c r="U122" s="44"/>
      <c r="V122" s="42"/>
      <c r="W122" s="42"/>
      <c r="X122" s="42"/>
      <c r="Y122" s="43"/>
      <c r="Z122" s="42"/>
      <c r="AA122" s="42"/>
      <c r="AB122" s="42"/>
      <c r="AD122" s="52"/>
      <c r="AE122" s="35"/>
      <c r="AK122" s="52"/>
      <c r="BL122" s="52"/>
      <c r="BM122" s="52"/>
      <c r="BN122" s="52"/>
      <c r="BO122" s="52"/>
      <c r="BP122" s="52"/>
      <c r="BQ122" s="52"/>
      <c r="BS122" s="52"/>
    </row>
    <row r="123" spans="1:7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3"/>
      <c r="M123" s="42"/>
      <c r="N123" s="42"/>
      <c r="O123" s="42"/>
      <c r="P123" s="42"/>
      <c r="R123" s="42"/>
      <c r="S123" s="42"/>
      <c r="T123" s="44"/>
      <c r="U123" s="44"/>
      <c r="V123" s="42"/>
      <c r="W123" s="42"/>
      <c r="X123" s="42"/>
      <c r="Y123" s="43"/>
      <c r="Z123" s="42"/>
      <c r="AA123" s="42"/>
      <c r="AB123" s="42"/>
      <c r="AD123" s="52"/>
      <c r="AE123" s="35"/>
      <c r="AK123" s="52"/>
      <c r="BL123" s="52"/>
      <c r="BM123" s="52"/>
      <c r="BN123" s="52"/>
      <c r="BO123" s="52"/>
      <c r="BP123" s="52"/>
      <c r="BQ123" s="52"/>
      <c r="BS123" s="52"/>
    </row>
    <row r="124" spans="1:7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3"/>
      <c r="M124" s="42"/>
      <c r="N124" s="42"/>
      <c r="O124" s="42"/>
      <c r="P124" s="42"/>
      <c r="R124" s="42"/>
      <c r="S124" s="42"/>
      <c r="T124" s="44"/>
      <c r="U124" s="44"/>
      <c r="V124" s="42"/>
      <c r="W124" s="42"/>
      <c r="X124" s="42"/>
      <c r="Y124" s="43"/>
      <c r="Z124" s="42"/>
      <c r="AA124" s="42"/>
      <c r="AB124" s="42"/>
      <c r="AD124" s="52"/>
      <c r="AE124" s="35"/>
      <c r="AK124" s="52"/>
      <c r="BL124" s="52"/>
      <c r="BM124" s="52"/>
      <c r="BN124" s="52"/>
      <c r="BO124" s="52"/>
      <c r="BP124" s="52"/>
      <c r="BQ124" s="52"/>
      <c r="BS124" s="52"/>
    </row>
    <row r="125" spans="1:7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3"/>
      <c r="M125" s="42"/>
      <c r="N125" s="42"/>
      <c r="O125" s="42"/>
      <c r="P125" s="42"/>
      <c r="R125" s="42"/>
      <c r="S125" s="42"/>
      <c r="T125" s="44"/>
      <c r="U125" s="44"/>
      <c r="V125" s="42"/>
      <c r="W125" s="42"/>
      <c r="X125" s="42"/>
      <c r="Y125" s="43"/>
      <c r="Z125" s="42"/>
      <c r="AA125" s="42"/>
      <c r="AB125" s="42"/>
      <c r="AD125" s="52"/>
      <c r="AE125" s="35"/>
      <c r="AK125" s="52"/>
      <c r="BL125" s="52"/>
      <c r="BM125" s="52"/>
      <c r="BN125" s="52"/>
      <c r="BO125" s="52"/>
      <c r="BP125" s="52"/>
      <c r="BQ125" s="52"/>
      <c r="BS125" s="52"/>
    </row>
    <row r="126" spans="1:7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/>
      <c r="M126" s="42"/>
      <c r="N126" s="42"/>
      <c r="O126" s="42"/>
      <c r="P126" s="42"/>
      <c r="R126" s="42"/>
      <c r="S126" s="42"/>
      <c r="T126" s="44"/>
      <c r="U126" s="44"/>
      <c r="V126" s="42"/>
      <c r="W126" s="42"/>
      <c r="X126" s="42"/>
      <c r="Y126" s="43"/>
      <c r="Z126" s="42"/>
      <c r="AA126" s="42"/>
      <c r="AB126" s="42"/>
      <c r="AD126" s="52"/>
      <c r="AE126" s="35"/>
      <c r="AK126" s="52"/>
      <c r="BL126" s="52"/>
      <c r="BM126" s="52"/>
      <c r="BN126" s="52"/>
      <c r="BO126" s="52"/>
      <c r="BP126" s="52"/>
      <c r="BQ126" s="52"/>
      <c r="BS126" s="52"/>
    </row>
    <row r="127" spans="1:7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3"/>
      <c r="M127" s="42"/>
      <c r="N127" s="42"/>
      <c r="O127" s="42"/>
      <c r="P127" s="42"/>
      <c r="R127" s="42"/>
      <c r="S127" s="42"/>
      <c r="T127" s="44"/>
      <c r="U127" s="44"/>
      <c r="V127" s="42"/>
      <c r="W127" s="42"/>
      <c r="X127" s="42"/>
      <c r="Y127" s="43"/>
      <c r="Z127" s="42"/>
      <c r="AA127" s="42"/>
      <c r="AB127" s="42"/>
      <c r="AD127" s="52"/>
      <c r="AE127" s="35"/>
      <c r="AK127" s="52"/>
      <c r="BL127" s="52"/>
      <c r="BM127" s="52"/>
      <c r="BN127" s="52"/>
      <c r="BO127" s="52"/>
      <c r="BP127" s="52"/>
      <c r="BQ127" s="52"/>
      <c r="BS127" s="52"/>
    </row>
    <row r="128" spans="1:7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3"/>
      <c r="M128" s="42"/>
      <c r="N128" s="42"/>
      <c r="O128" s="42"/>
      <c r="P128" s="42"/>
      <c r="R128" s="42"/>
      <c r="S128" s="42"/>
      <c r="T128" s="44"/>
      <c r="U128" s="44"/>
      <c r="V128" s="42"/>
      <c r="W128" s="42"/>
      <c r="X128" s="42"/>
      <c r="Y128" s="43"/>
      <c r="Z128" s="42"/>
      <c r="AA128" s="42"/>
      <c r="AB128" s="42"/>
      <c r="AD128" s="52"/>
      <c r="AE128" s="35"/>
      <c r="AK128" s="52"/>
      <c r="BL128" s="52"/>
      <c r="BM128" s="52"/>
      <c r="BN128" s="52"/>
      <c r="BO128" s="52"/>
      <c r="BP128" s="52"/>
      <c r="BQ128" s="52"/>
      <c r="BS128" s="52"/>
    </row>
    <row r="129" spans="1:7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3"/>
      <c r="M129" s="42"/>
      <c r="N129" s="42"/>
      <c r="O129" s="42"/>
      <c r="P129" s="42"/>
      <c r="R129" s="42"/>
      <c r="S129" s="42"/>
      <c r="T129" s="44"/>
      <c r="U129" s="44"/>
      <c r="V129" s="42"/>
      <c r="W129" s="42"/>
      <c r="X129" s="42"/>
      <c r="Y129" s="43"/>
      <c r="Z129" s="42"/>
      <c r="AA129" s="42"/>
      <c r="AB129" s="42"/>
      <c r="AD129" s="52"/>
      <c r="AE129" s="35"/>
      <c r="AK129" s="52"/>
      <c r="BL129" s="52"/>
      <c r="BM129" s="52"/>
      <c r="BN129" s="52"/>
      <c r="BO129" s="52"/>
      <c r="BP129" s="52"/>
      <c r="BQ129" s="52"/>
      <c r="BS129" s="52"/>
    </row>
    <row r="130" spans="1:7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3"/>
      <c r="M130" s="42"/>
      <c r="N130" s="42"/>
      <c r="O130" s="42"/>
      <c r="P130" s="42"/>
      <c r="R130" s="42"/>
      <c r="S130" s="42"/>
      <c r="T130" s="44"/>
      <c r="U130" s="44"/>
      <c r="V130" s="42"/>
      <c r="W130" s="42"/>
      <c r="X130" s="42"/>
      <c r="Y130" s="43"/>
      <c r="Z130" s="42"/>
      <c r="AA130" s="42"/>
      <c r="AB130" s="42"/>
      <c r="AD130" s="52"/>
      <c r="AE130" s="35"/>
      <c r="AK130" s="52"/>
      <c r="BL130" s="52"/>
      <c r="BM130" s="52"/>
      <c r="BN130" s="52"/>
      <c r="BO130" s="52"/>
      <c r="BP130" s="52"/>
      <c r="BQ130" s="52"/>
      <c r="BS130" s="52"/>
    </row>
    <row r="131" spans="1:7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3"/>
      <c r="M131" s="42"/>
      <c r="N131" s="42"/>
      <c r="O131" s="42"/>
      <c r="P131" s="42"/>
      <c r="R131" s="42"/>
      <c r="S131" s="42"/>
      <c r="T131" s="44"/>
      <c r="U131" s="44"/>
      <c r="V131" s="42"/>
      <c r="W131" s="42"/>
      <c r="X131" s="42"/>
      <c r="Y131" s="43"/>
      <c r="Z131" s="42"/>
      <c r="AA131" s="42"/>
      <c r="AB131" s="42"/>
      <c r="AD131" s="52"/>
      <c r="AE131" s="35"/>
      <c r="AK131" s="52"/>
      <c r="BL131" s="52"/>
      <c r="BM131" s="52"/>
      <c r="BN131" s="52"/>
      <c r="BO131" s="52"/>
      <c r="BP131" s="52"/>
      <c r="BQ131" s="52"/>
      <c r="BS131" s="52"/>
    </row>
    <row r="132" spans="1:7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3"/>
      <c r="M132" s="42"/>
      <c r="N132" s="42"/>
      <c r="O132" s="42"/>
      <c r="P132" s="42"/>
      <c r="R132" s="42"/>
      <c r="S132" s="42"/>
      <c r="T132" s="44"/>
      <c r="U132" s="44"/>
      <c r="V132" s="42"/>
      <c r="W132" s="42"/>
      <c r="X132" s="42"/>
      <c r="Y132" s="43"/>
      <c r="Z132" s="42"/>
      <c r="AA132" s="42"/>
      <c r="AB132" s="42"/>
      <c r="AD132" s="52"/>
      <c r="AE132" s="35"/>
      <c r="AK132" s="52"/>
      <c r="BL132" s="52"/>
      <c r="BM132" s="52"/>
      <c r="BN132" s="52"/>
      <c r="BO132" s="52"/>
      <c r="BP132" s="52"/>
      <c r="BQ132" s="52"/>
      <c r="BS132" s="52"/>
    </row>
    <row r="133" spans="1:7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3"/>
      <c r="M133" s="42"/>
      <c r="N133" s="42"/>
      <c r="O133" s="42"/>
      <c r="P133" s="42"/>
      <c r="R133" s="42"/>
      <c r="S133" s="42"/>
      <c r="T133" s="44"/>
      <c r="U133" s="44"/>
      <c r="V133" s="42"/>
      <c r="W133" s="42"/>
      <c r="X133" s="42"/>
      <c r="Y133" s="43"/>
      <c r="Z133" s="42"/>
      <c r="AA133" s="42"/>
      <c r="AB133" s="42"/>
      <c r="AD133" s="52"/>
      <c r="AE133" s="35"/>
      <c r="AK133" s="52"/>
      <c r="BL133" s="52"/>
      <c r="BM133" s="52"/>
      <c r="BN133" s="52"/>
      <c r="BO133" s="52"/>
      <c r="BP133" s="52"/>
      <c r="BQ133" s="52"/>
      <c r="BS133" s="52"/>
    </row>
    <row r="134" spans="1:7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3"/>
      <c r="M134" s="42"/>
      <c r="N134" s="42"/>
      <c r="O134" s="42"/>
      <c r="P134" s="42"/>
      <c r="R134" s="42"/>
      <c r="S134" s="42"/>
      <c r="T134" s="44"/>
      <c r="U134" s="44"/>
      <c r="V134" s="42"/>
      <c r="W134" s="42"/>
      <c r="X134" s="42"/>
      <c r="Y134" s="43"/>
      <c r="Z134" s="42"/>
      <c r="AA134" s="42"/>
      <c r="AB134" s="42"/>
      <c r="AD134" s="52"/>
      <c r="AE134" s="35"/>
      <c r="AK134" s="52"/>
      <c r="BL134" s="52"/>
      <c r="BM134" s="52"/>
      <c r="BN134" s="52"/>
      <c r="BO134" s="52"/>
      <c r="BP134" s="52"/>
      <c r="BQ134" s="52"/>
      <c r="BS134" s="52"/>
    </row>
    <row r="135" spans="1:7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3"/>
      <c r="M135" s="42"/>
      <c r="N135" s="42"/>
      <c r="O135" s="42"/>
      <c r="P135" s="42"/>
      <c r="R135" s="42"/>
      <c r="S135" s="42"/>
      <c r="T135" s="44"/>
      <c r="U135" s="44"/>
      <c r="V135" s="42"/>
      <c r="W135" s="42"/>
      <c r="X135" s="42"/>
      <c r="Y135" s="43"/>
      <c r="Z135" s="42"/>
      <c r="AA135" s="42"/>
      <c r="AB135" s="42"/>
      <c r="AD135" s="52"/>
      <c r="AE135" s="35"/>
      <c r="AK135" s="52"/>
      <c r="BL135" s="52"/>
      <c r="BM135" s="52"/>
      <c r="BN135" s="52"/>
      <c r="BO135" s="52"/>
      <c r="BP135" s="52"/>
      <c r="BQ135" s="52"/>
      <c r="BS135" s="52"/>
    </row>
    <row r="136" spans="1:7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3"/>
      <c r="M136" s="42"/>
      <c r="N136" s="42"/>
      <c r="O136" s="42"/>
      <c r="P136" s="42"/>
      <c r="R136" s="42"/>
      <c r="S136" s="42"/>
      <c r="T136" s="44"/>
      <c r="U136" s="44"/>
      <c r="V136" s="42"/>
      <c r="W136" s="42"/>
      <c r="X136" s="42"/>
      <c r="Y136" s="43"/>
      <c r="Z136" s="42"/>
      <c r="AA136" s="42"/>
      <c r="AB136" s="42"/>
      <c r="AD136" s="52"/>
      <c r="AE136" s="35"/>
      <c r="AK136" s="52"/>
      <c r="BL136" s="52"/>
      <c r="BM136" s="52"/>
      <c r="BN136" s="52"/>
      <c r="BO136" s="52"/>
      <c r="BP136" s="52"/>
      <c r="BQ136" s="52"/>
      <c r="BS136" s="52"/>
    </row>
    <row r="137" spans="1:7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3"/>
      <c r="M137" s="42"/>
      <c r="N137" s="42"/>
      <c r="O137" s="42"/>
      <c r="P137" s="42"/>
      <c r="R137" s="42"/>
      <c r="S137" s="42"/>
      <c r="T137" s="44"/>
      <c r="U137" s="44"/>
      <c r="V137" s="42"/>
      <c r="W137" s="42"/>
      <c r="X137" s="42"/>
      <c r="Y137" s="43"/>
      <c r="Z137" s="42"/>
      <c r="AA137" s="42"/>
      <c r="AB137" s="42"/>
      <c r="AD137" s="52"/>
      <c r="AE137" s="35"/>
      <c r="AK137" s="52"/>
      <c r="BL137" s="52"/>
      <c r="BM137" s="52"/>
      <c r="BN137" s="52"/>
      <c r="BO137" s="52"/>
      <c r="BP137" s="52"/>
      <c r="BQ137" s="52"/>
      <c r="BS137" s="52"/>
    </row>
    <row r="138" spans="1:7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3"/>
      <c r="M138" s="42"/>
      <c r="N138" s="42"/>
      <c r="O138" s="42"/>
      <c r="P138" s="42"/>
      <c r="R138" s="42"/>
      <c r="S138" s="42"/>
      <c r="T138" s="44"/>
      <c r="U138" s="44"/>
      <c r="V138" s="42"/>
      <c r="W138" s="42"/>
      <c r="X138" s="42"/>
      <c r="Y138" s="43"/>
      <c r="Z138" s="42"/>
      <c r="AA138" s="42"/>
      <c r="AB138" s="42"/>
      <c r="AD138" s="52"/>
      <c r="AE138" s="35"/>
      <c r="AK138" s="52"/>
      <c r="BL138" s="52"/>
      <c r="BM138" s="52"/>
      <c r="BN138" s="52"/>
      <c r="BO138" s="52"/>
      <c r="BP138" s="52"/>
      <c r="BQ138" s="52"/>
      <c r="BS138" s="52"/>
    </row>
    <row r="139" spans="1:7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3"/>
      <c r="M139" s="42"/>
      <c r="N139" s="42"/>
      <c r="O139" s="42"/>
      <c r="P139" s="42"/>
      <c r="R139" s="42"/>
      <c r="S139" s="42"/>
      <c r="T139" s="44"/>
      <c r="U139" s="44"/>
      <c r="V139" s="42"/>
      <c r="W139" s="42"/>
      <c r="X139" s="42"/>
      <c r="Y139" s="43"/>
      <c r="Z139" s="42"/>
      <c r="AA139" s="42"/>
      <c r="AB139" s="42"/>
      <c r="AD139" s="52"/>
      <c r="AE139" s="35"/>
      <c r="AK139" s="52"/>
      <c r="BL139" s="52"/>
      <c r="BM139" s="52"/>
      <c r="BN139" s="52"/>
      <c r="BO139" s="52"/>
      <c r="BP139" s="52"/>
      <c r="BQ139" s="52"/>
      <c r="BS139" s="52"/>
    </row>
    <row r="140" spans="1:7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3"/>
      <c r="M140" s="42"/>
      <c r="N140" s="42"/>
      <c r="O140" s="42"/>
      <c r="P140" s="42"/>
      <c r="R140" s="42"/>
      <c r="S140" s="42"/>
      <c r="T140" s="44"/>
      <c r="U140" s="44"/>
      <c r="V140" s="42"/>
      <c r="W140" s="42"/>
      <c r="X140" s="42"/>
      <c r="Y140" s="43"/>
      <c r="Z140" s="42"/>
      <c r="AA140" s="42"/>
      <c r="AB140" s="42"/>
      <c r="AD140" s="52"/>
      <c r="AE140" s="35"/>
      <c r="AK140" s="52"/>
      <c r="BL140" s="52"/>
      <c r="BM140" s="52"/>
      <c r="BN140" s="52"/>
      <c r="BO140" s="52"/>
      <c r="BP140" s="52"/>
      <c r="BQ140" s="52"/>
      <c r="BS140" s="52"/>
    </row>
    <row r="141" spans="1:7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3"/>
      <c r="M141" s="42"/>
      <c r="N141" s="42"/>
      <c r="O141" s="42"/>
      <c r="P141" s="42"/>
      <c r="R141" s="42"/>
      <c r="S141" s="42"/>
      <c r="T141" s="44"/>
      <c r="U141" s="44"/>
      <c r="V141" s="42"/>
      <c r="W141" s="42"/>
      <c r="X141" s="42"/>
      <c r="Y141" s="43"/>
      <c r="Z141" s="42"/>
      <c r="AA141" s="42"/>
      <c r="AB141" s="42"/>
      <c r="AD141" s="52"/>
      <c r="AE141" s="35"/>
      <c r="AK141" s="52"/>
      <c r="BL141" s="52"/>
      <c r="BM141" s="52"/>
      <c r="BN141" s="52"/>
      <c r="BO141" s="52"/>
      <c r="BP141" s="52"/>
      <c r="BQ141" s="52"/>
      <c r="BS141" s="52"/>
    </row>
    <row r="142" spans="1:7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3"/>
      <c r="M142" s="42"/>
      <c r="N142" s="42"/>
      <c r="O142" s="42"/>
      <c r="P142" s="42"/>
      <c r="R142" s="42"/>
      <c r="S142" s="42"/>
      <c r="T142" s="44"/>
      <c r="U142" s="44"/>
      <c r="V142" s="42"/>
      <c r="W142" s="42"/>
      <c r="X142" s="42"/>
      <c r="Y142" s="43"/>
      <c r="Z142" s="42"/>
      <c r="AA142" s="42"/>
      <c r="AB142" s="42"/>
      <c r="AD142" s="52"/>
      <c r="AE142" s="35"/>
      <c r="AK142" s="52"/>
      <c r="BL142" s="52"/>
      <c r="BM142" s="52"/>
      <c r="BN142" s="52"/>
      <c r="BO142" s="52"/>
      <c r="BP142" s="52"/>
      <c r="BQ142" s="52"/>
      <c r="BS142" s="52"/>
    </row>
    <row r="143" spans="1:7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3"/>
      <c r="M143" s="42"/>
      <c r="N143" s="42"/>
      <c r="O143" s="42"/>
      <c r="P143" s="42"/>
      <c r="R143" s="42"/>
      <c r="S143" s="42"/>
      <c r="T143" s="44"/>
      <c r="U143" s="44"/>
      <c r="V143" s="42"/>
      <c r="W143" s="42"/>
      <c r="X143" s="42"/>
      <c r="Y143" s="43"/>
      <c r="Z143" s="42"/>
      <c r="AA143" s="42"/>
      <c r="AB143" s="42"/>
      <c r="AD143" s="52"/>
      <c r="AE143" s="35"/>
      <c r="AK143" s="52"/>
      <c r="BL143" s="52"/>
      <c r="BM143" s="52"/>
      <c r="BN143" s="52"/>
      <c r="BO143" s="52"/>
      <c r="BP143" s="52"/>
      <c r="BQ143" s="52"/>
      <c r="BS143" s="52"/>
    </row>
    <row r="144" spans="1:7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3"/>
      <c r="M144" s="42"/>
      <c r="N144" s="42"/>
      <c r="O144" s="42"/>
      <c r="P144" s="42"/>
      <c r="R144" s="42"/>
      <c r="S144" s="42"/>
      <c r="T144" s="44"/>
      <c r="U144" s="44"/>
      <c r="V144" s="42"/>
      <c r="W144" s="42"/>
      <c r="X144" s="42"/>
      <c r="Y144" s="43"/>
      <c r="Z144" s="42"/>
      <c r="AA144" s="42"/>
      <c r="AB144" s="42"/>
      <c r="AD144" s="52"/>
      <c r="AE144" s="35"/>
      <c r="AK144" s="52"/>
      <c r="BL144" s="52"/>
      <c r="BM144" s="52"/>
      <c r="BN144" s="52"/>
      <c r="BO144" s="52"/>
      <c r="BP144" s="52"/>
      <c r="BQ144" s="52"/>
      <c r="BS144" s="52"/>
    </row>
    <row r="145" spans="1:7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3"/>
      <c r="M145" s="42"/>
      <c r="N145" s="42"/>
      <c r="O145" s="42"/>
      <c r="P145" s="42"/>
      <c r="R145" s="42"/>
      <c r="S145" s="42"/>
      <c r="T145" s="44"/>
      <c r="U145" s="44"/>
      <c r="V145" s="42"/>
      <c r="W145" s="42"/>
      <c r="X145" s="42"/>
      <c r="Y145" s="43"/>
      <c r="Z145" s="42"/>
      <c r="AA145" s="42"/>
      <c r="AB145" s="42"/>
      <c r="AD145" s="52"/>
      <c r="AE145" s="35"/>
      <c r="AK145" s="52"/>
      <c r="BL145" s="52"/>
      <c r="BM145" s="52"/>
      <c r="BN145" s="52"/>
      <c r="BO145" s="52"/>
      <c r="BP145" s="52"/>
      <c r="BQ145" s="52"/>
      <c r="BS145" s="52"/>
    </row>
    <row r="146" spans="1:7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3"/>
      <c r="M146" s="42"/>
      <c r="N146" s="42"/>
      <c r="O146" s="42"/>
      <c r="P146" s="42"/>
      <c r="R146" s="42"/>
      <c r="S146" s="42"/>
      <c r="T146" s="44"/>
      <c r="U146" s="44"/>
      <c r="V146" s="42"/>
      <c r="W146" s="42"/>
      <c r="X146" s="42"/>
      <c r="Y146" s="43"/>
      <c r="Z146" s="42"/>
      <c r="AA146" s="42"/>
      <c r="AB146" s="42"/>
      <c r="AD146" s="52"/>
      <c r="AE146" s="35"/>
      <c r="AK146" s="52"/>
      <c r="BL146" s="52"/>
      <c r="BM146" s="52"/>
      <c r="BN146" s="52"/>
      <c r="BO146" s="52"/>
      <c r="BP146" s="52"/>
      <c r="BQ146" s="52"/>
      <c r="BS146" s="52"/>
    </row>
    <row r="147" spans="1:7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3"/>
      <c r="M147" s="42"/>
      <c r="N147" s="42"/>
      <c r="O147" s="42"/>
      <c r="P147" s="42"/>
      <c r="R147" s="42"/>
      <c r="S147" s="42"/>
      <c r="T147" s="44"/>
      <c r="U147" s="44"/>
      <c r="V147" s="42"/>
      <c r="W147" s="42"/>
      <c r="X147" s="42"/>
      <c r="Y147" s="43"/>
      <c r="Z147" s="42"/>
      <c r="AA147" s="42"/>
      <c r="AB147" s="42"/>
      <c r="AD147" s="52"/>
      <c r="AE147" s="35"/>
      <c r="AK147" s="52"/>
      <c r="BL147" s="52"/>
      <c r="BM147" s="52"/>
      <c r="BN147" s="52"/>
      <c r="BO147" s="52"/>
      <c r="BP147" s="52"/>
      <c r="BQ147" s="52"/>
      <c r="BS147" s="52"/>
    </row>
    <row r="148" spans="1:7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3"/>
      <c r="M148" s="42"/>
      <c r="N148" s="42"/>
      <c r="O148" s="42"/>
      <c r="P148" s="42"/>
      <c r="R148" s="42"/>
      <c r="S148" s="42"/>
      <c r="T148" s="44"/>
      <c r="U148" s="44"/>
      <c r="V148" s="42"/>
      <c r="W148" s="42"/>
      <c r="X148" s="42"/>
      <c r="Y148" s="43"/>
      <c r="Z148" s="42"/>
      <c r="AA148" s="42"/>
      <c r="AB148" s="42"/>
      <c r="AD148" s="52"/>
      <c r="AE148" s="35"/>
      <c r="AK148" s="52"/>
      <c r="BL148" s="52"/>
      <c r="BM148" s="52"/>
      <c r="BN148" s="52"/>
      <c r="BO148" s="52"/>
      <c r="BP148" s="52"/>
      <c r="BQ148" s="52"/>
      <c r="BS148" s="52"/>
    </row>
    <row r="149" spans="1:7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3"/>
      <c r="M149" s="42"/>
      <c r="N149" s="42"/>
      <c r="O149" s="42"/>
      <c r="P149" s="42"/>
      <c r="R149" s="42"/>
      <c r="S149" s="42"/>
      <c r="T149" s="44"/>
      <c r="U149" s="44"/>
      <c r="V149" s="42"/>
      <c r="W149" s="42"/>
      <c r="X149" s="42"/>
      <c r="Y149" s="43"/>
      <c r="Z149" s="42"/>
      <c r="AA149" s="42"/>
      <c r="AB149" s="42"/>
      <c r="AD149" s="52"/>
      <c r="AE149" s="35"/>
      <c r="AK149" s="52"/>
      <c r="BL149" s="52"/>
      <c r="BM149" s="52"/>
      <c r="BN149" s="52"/>
      <c r="BO149" s="52"/>
      <c r="BP149" s="52"/>
      <c r="BQ149" s="52"/>
      <c r="BS149" s="52"/>
    </row>
    <row r="150" spans="1:7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3"/>
      <c r="M150" s="42"/>
      <c r="N150" s="42"/>
      <c r="O150" s="42"/>
      <c r="P150" s="42"/>
      <c r="R150" s="42"/>
      <c r="S150" s="42"/>
      <c r="T150" s="44"/>
      <c r="U150" s="44"/>
      <c r="V150" s="42"/>
      <c r="W150" s="42"/>
      <c r="X150" s="42"/>
      <c r="Y150" s="43"/>
      <c r="Z150" s="42"/>
      <c r="AA150" s="42"/>
      <c r="AB150" s="42"/>
      <c r="AD150" s="52"/>
      <c r="AE150" s="35"/>
      <c r="AK150" s="52"/>
      <c r="BL150" s="52"/>
      <c r="BM150" s="52"/>
      <c r="BN150" s="52"/>
      <c r="BO150" s="52"/>
      <c r="BP150" s="52"/>
      <c r="BQ150" s="52"/>
      <c r="BS150" s="52"/>
    </row>
    <row r="151" spans="1:7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3"/>
      <c r="M151" s="42"/>
      <c r="N151" s="42"/>
      <c r="O151" s="42"/>
      <c r="P151" s="42"/>
      <c r="R151" s="42"/>
      <c r="S151" s="42"/>
      <c r="T151" s="44"/>
      <c r="U151" s="44"/>
      <c r="V151" s="42"/>
      <c r="W151" s="42"/>
      <c r="X151" s="42"/>
      <c r="Y151" s="43"/>
      <c r="Z151" s="42"/>
      <c r="AA151" s="42"/>
      <c r="AB151" s="42"/>
      <c r="AD151" s="52"/>
      <c r="AE151" s="35"/>
      <c r="AK151" s="52"/>
      <c r="BL151" s="52"/>
      <c r="BM151" s="52"/>
      <c r="BN151" s="52"/>
      <c r="BO151" s="52"/>
      <c r="BP151" s="52"/>
      <c r="BQ151" s="52"/>
      <c r="BS151" s="52"/>
    </row>
    <row r="152" spans="1:7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3"/>
      <c r="M152" s="42"/>
      <c r="N152" s="42"/>
      <c r="O152" s="42"/>
      <c r="P152" s="42"/>
      <c r="R152" s="42"/>
      <c r="S152" s="42"/>
      <c r="T152" s="44"/>
      <c r="U152" s="44"/>
      <c r="V152" s="42"/>
      <c r="W152" s="42"/>
      <c r="X152" s="42"/>
      <c r="Y152" s="43"/>
      <c r="Z152" s="42"/>
      <c r="AA152" s="42"/>
      <c r="AB152" s="42"/>
      <c r="AD152" s="52"/>
      <c r="AE152" s="35"/>
      <c r="AK152" s="52"/>
      <c r="BL152" s="52"/>
      <c r="BM152" s="52"/>
      <c r="BN152" s="52"/>
      <c r="BO152" s="52"/>
      <c r="BP152" s="52"/>
      <c r="BQ152" s="52"/>
      <c r="BS152" s="52"/>
    </row>
    <row r="153" spans="1:7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3"/>
      <c r="M153" s="42"/>
      <c r="N153" s="42"/>
      <c r="O153" s="42"/>
      <c r="P153" s="42"/>
      <c r="R153" s="42"/>
      <c r="S153" s="42"/>
      <c r="T153" s="44"/>
      <c r="U153" s="44"/>
      <c r="V153" s="42"/>
      <c r="W153" s="42"/>
      <c r="X153" s="42"/>
      <c r="Y153" s="43"/>
      <c r="Z153" s="42"/>
      <c r="AA153" s="42"/>
      <c r="AB153" s="42"/>
      <c r="AD153" s="52"/>
      <c r="AE153" s="35"/>
      <c r="AK153" s="52"/>
      <c r="BL153" s="52"/>
      <c r="BM153" s="52"/>
      <c r="BN153" s="52"/>
      <c r="BO153" s="52"/>
      <c r="BP153" s="52"/>
      <c r="BQ153" s="52"/>
      <c r="BS153" s="52"/>
    </row>
    <row r="154" spans="1:7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3"/>
      <c r="M154" s="42"/>
      <c r="N154" s="42"/>
      <c r="O154" s="42"/>
      <c r="P154" s="42"/>
      <c r="R154" s="42"/>
      <c r="S154" s="42"/>
      <c r="T154" s="44"/>
      <c r="U154" s="44"/>
      <c r="V154" s="42"/>
      <c r="W154" s="42"/>
      <c r="X154" s="42"/>
      <c r="Y154" s="43"/>
      <c r="Z154" s="42"/>
      <c r="AA154" s="42"/>
      <c r="AB154" s="42"/>
      <c r="AD154" s="52"/>
      <c r="AE154" s="35"/>
      <c r="AK154" s="52"/>
      <c r="BL154" s="52"/>
      <c r="BM154" s="52"/>
      <c r="BN154" s="52"/>
      <c r="BO154" s="52"/>
      <c r="BP154" s="52"/>
      <c r="BQ154" s="52"/>
      <c r="BS154" s="52"/>
    </row>
    <row r="155" spans="1:7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3"/>
      <c r="M155" s="42"/>
      <c r="N155" s="42"/>
      <c r="O155" s="42"/>
      <c r="P155" s="42"/>
      <c r="R155" s="42"/>
      <c r="S155" s="42"/>
      <c r="T155" s="44"/>
      <c r="U155" s="44"/>
      <c r="V155" s="42"/>
      <c r="W155" s="42"/>
      <c r="X155" s="42"/>
      <c r="Y155" s="43"/>
      <c r="Z155" s="42"/>
      <c r="AA155" s="42"/>
      <c r="AB155" s="42"/>
      <c r="AD155" s="52"/>
      <c r="AE155" s="35"/>
      <c r="AK155" s="52"/>
      <c r="BL155" s="52"/>
      <c r="BM155" s="52"/>
      <c r="BN155" s="52"/>
      <c r="BO155" s="52"/>
      <c r="BP155" s="52"/>
      <c r="BQ155" s="52"/>
      <c r="BS155" s="52"/>
    </row>
    <row r="156" spans="1:7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3"/>
      <c r="M156" s="42"/>
      <c r="N156" s="42"/>
      <c r="O156" s="42"/>
      <c r="P156" s="42"/>
      <c r="R156" s="42"/>
      <c r="S156" s="42"/>
      <c r="T156" s="44"/>
      <c r="U156" s="44"/>
      <c r="V156" s="42"/>
      <c r="W156" s="42"/>
      <c r="X156" s="42"/>
      <c r="Y156" s="43"/>
      <c r="Z156" s="42"/>
      <c r="AA156" s="42"/>
      <c r="AB156" s="42"/>
      <c r="AD156" s="52"/>
      <c r="AE156" s="35"/>
      <c r="AK156" s="52"/>
      <c r="BL156" s="52"/>
      <c r="BM156" s="52"/>
      <c r="BN156" s="52"/>
      <c r="BO156" s="52"/>
      <c r="BP156" s="52"/>
      <c r="BQ156" s="52"/>
      <c r="BS156" s="52"/>
    </row>
    <row r="157" spans="1:7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3"/>
      <c r="M157" s="42"/>
      <c r="N157" s="42"/>
      <c r="O157" s="42"/>
      <c r="P157" s="42"/>
      <c r="R157" s="42"/>
      <c r="S157" s="42"/>
      <c r="T157" s="44"/>
      <c r="U157" s="44"/>
      <c r="V157" s="42"/>
      <c r="W157" s="42"/>
      <c r="X157" s="42"/>
      <c r="Y157" s="43"/>
      <c r="Z157" s="42"/>
      <c r="AA157" s="42"/>
      <c r="AB157" s="42"/>
      <c r="AD157" s="52"/>
      <c r="AE157" s="35"/>
      <c r="AK157" s="52"/>
      <c r="BL157" s="52"/>
      <c r="BM157" s="52"/>
      <c r="BN157" s="52"/>
      <c r="BO157" s="52"/>
      <c r="BP157" s="52"/>
      <c r="BQ157" s="52"/>
      <c r="BS157" s="52"/>
    </row>
    <row r="158" spans="1:7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3"/>
      <c r="M158" s="42"/>
      <c r="N158" s="42"/>
      <c r="O158" s="42"/>
      <c r="P158" s="42"/>
      <c r="R158" s="42"/>
      <c r="S158" s="42"/>
      <c r="T158" s="44"/>
      <c r="U158" s="44"/>
      <c r="V158" s="42"/>
      <c r="W158" s="42"/>
      <c r="X158" s="42"/>
      <c r="Y158" s="43"/>
      <c r="Z158" s="42"/>
      <c r="AA158" s="42"/>
      <c r="AB158" s="42"/>
      <c r="AD158" s="52"/>
      <c r="AE158" s="35"/>
      <c r="AK158" s="52"/>
      <c r="BL158" s="52"/>
      <c r="BM158" s="52"/>
      <c r="BN158" s="52"/>
      <c r="BO158" s="52"/>
      <c r="BP158" s="52"/>
      <c r="BQ158" s="52"/>
      <c r="BS158" s="52"/>
    </row>
    <row r="159" spans="1:7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3"/>
      <c r="M159" s="42"/>
      <c r="N159" s="42"/>
      <c r="O159" s="42"/>
      <c r="P159" s="42"/>
      <c r="R159" s="42"/>
      <c r="S159" s="42"/>
      <c r="T159" s="44"/>
      <c r="U159" s="44"/>
      <c r="V159" s="42"/>
      <c r="W159" s="42"/>
      <c r="X159" s="42"/>
      <c r="Y159" s="43"/>
      <c r="Z159" s="42"/>
      <c r="AA159" s="42"/>
      <c r="AB159" s="42"/>
      <c r="AD159" s="52"/>
      <c r="AE159" s="35"/>
      <c r="AK159" s="52"/>
      <c r="BL159" s="52"/>
      <c r="BM159" s="52"/>
      <c r="BN159" s="52"/>
      <c r="BO159" s="52"/>
      <c r="BP159" s="52"/>
      <c r="BQ159" s="52"/>
      <c r="BS159" s="52"/>
    </row>
    <row r="160" spans="1:7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3"/>
      <c r="M160" s="42"/>
      <c r="N160" s="42"/>
      <c r="O160" s="42"/>
      <c r="P160" s="42"/>
      <c r="R160" s="42"/>
      <c r="S160" s="42"/>
      <c r="T160" s="44"/>
      <c r="U160" s="44"/>
      <c r="V160" s="42"/>
      <c r="W160" s="42"/>
      <c r="X160" s="42"/>
      <c r="Y160" s="43"/>
      <c r="Z160" s="42"/>
      <c r="AA160" s="42"/>
      <c r="AB160" s="42"/>
      <c r="AD160" s="52"/>
      <c r="AE160" s="35"/>
      <c r="AK160" s="52"/>
      <c r="BL160" s="52"/>
      <c r="BM160" s="52"/>
      <c r="BN160" s="52"/>
      <c r="BO160" s="52"/>
      <c r="BP160" s="52"/>
      <c r="BQ160" s="52"/>
      <c r="BS160" s="52"/>
    </row>
    <row r="161" spans="1:7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3"/>
      <c r="M161" s="42"/>
      <c r="N161" s="42"/>
      <c r="O161" s="42"/>
      <c r="P161" s="42"/>
      <c r="R161" s="42"/>
      <c r="S161" s="42"/>
      <c r="T161" s="44"/>
      <c r="U161" s="44"/>
      <c r="V161" s="42"/>
      <c r="W161" s="42"/>
      <c r="X161" s="42"/>
      <c r="Y161" s="43"/>
      <c r="Z161" s="42"/>
      <c r="AA161" s="42"/>
      <c r="AB161" s="42"/>
      <c r="AD161" s="52"/>
      <c r="AE161" s="35"/>
      <c r="AK161" s="52"/>
      <c r="BL161" s="52"/>
      <c r="BM161" s="52"/>
      <c r="BN161" s="52"/>
      <c r="BO161" s="52"/>
      <c r="BP161" s="52"/>
      <c r="BQ161" s="52"/>
      <c r="BS161" s="52"/>
    </row>
    <row r="162" spans="1:7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3"/>
      <c r="M162" s="42"/>
      <c r="N162" s="42"/>
      <c r="O162" s="42"/>
      <c r="P162" s="42"/>
      <c r="R162" s="42"/>
      <c r="S162" s="42"/>
      <c r="T162" s="44"/>
      <c r="U162" s="44"/>
      <c r="V162" s="42"/>
      <c r="W162" s="42"/>
      <c r="X162" s="42"/>
      <c r="Y162" s="43"/>
      <c r="Z162" s="42"/>
      <c r="AA162" s="42"/>
      <c r="AB162" s="42"/>
      <c r="AD162" s="52"/>
      <c r="AE162" s="35"/>
      <c r="AK162" s="52"/>
      <c r="BL162" s="52"/>
      <c r="BM162" s="52"/>
      <c r="BN162" s="52"/>
      <c r="BO162" s="52"/>
      <c r="BP162" s="52"/>
      <c r="BQ162" s="52"/>
      <c r="BS162" s="52"/>
    </row>
    <row r="163" spans="1:7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3"/>
      <c r="M163" s="42"/>
      <c r="N163" s="42"/>
      <c r="O163" s="42"/>
      <c r="P163" s="42"/>
      <c r="R163" s="42"/>
      <c r="S163" s="42"/>
      <c r="T163" s="44"/>
      <c r="U163" s="44"/>
      <c r="V163" s="42"/>
      <c r="W163" s="42"/>
      <c r="X163" s="42"/>
      <c r="Y163" s="43"/>
      <c r="Z163" s="42"/>
      <c r="AA163" s="42"/>
      <c r="AB163" s="42"/>
      <c r="AD163" s="52"/>
      <c r="AE163" s="35"/>
      <c r="AK163" s="52"/>
      <c r="BL163" s="52"/>
      <c r="BM163" s="52"/>
      <c r="BN163" s="52"/>
      <c r="BO163" s="52"/>
      <c r="BP163" s="52"/>
      <c r="BQ163" s="52"/>
      <c r="BS163" s="52"/>
    </row>
    <row r="164" spans="1:7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3"/>
      <c r="M164" s="42"/>
      <c r="N164" s="42"/>
      <c r="O164" s="42"/>
      <c r="P164" s="42"/>
      <c r="R164" s="42"/>
      <c r="S164" s="42"/>
      <c r="T164" s="44"/>
      <c r="U164" s="44"/>
      <c r="V164" s="42"/>
      <c r="W164" s="42"/>
      <c r="X164" s="42"/>
      <c r="Y164" s="43"/>
      <c r="Z164" s="42"/>
      <c r="AA164" s="42"/>
      <c r="AB164" s="42"/>
      <c r="AD164" s="52"/>
      <c r="AE164" s="35"/>
      <c r="AK164" s="52"/>
      <c r="BL164" s="52"/>
      <c r="BM164" s="52"/>
      <c r="BN164" s="52"/>
      <c r="BO164" s="52"/>
      <c r="BP164" s="52"/>
      <c r="BQ164" s="52"/>
      <c r="BS164" s="52"/>
    </row>
    <row r="165" spans="1:7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3"/>
      <c r="M165" s="42"/>
      <c r="N165" s="42"/>
      <c r="O165" s="42"/>
      <c r="P165" s="42"/>
      <c r="R165" s="42"/>
      <c r="S165" s="42"/>
      <c r="T165" s="44"/>
      <c r="U165" s="44"/>
      <c r="V165" s="42"/>
      <c r="W165" s="42"/>
      <c r="X165" s="42"/>
      <c r="Y165" s="43"/>
      <c r="Z165" s="42"/>
      <c r="AA165" s="42"/>
      <c r="AB165" s="42"/>
      <c r="AD165" s="52"/>
      <c r="AE165" s="35"/>
      <c r="AK165" s="52"/>
      <c r="BL165" s="52"/>
      <c r="BM165" s="52"/>
      <c r="BN165" s="52"/>
      <c r="BO165" s="52"/>
      <c r="BP165" s="52"/>
      <c r="BQ165" s="52"/>
      <c r="BS165" s="52"/>
    </row>
    <row r="166" spans="1:7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3"/>
      <c r="M166" s="42"/>
      <c r="N166" s="42"/>
      <c r="O166" s="42"/>
      <c r="P166" s="42"/>
      <c r="R166" s="42"/>
      <c r="S166" s="42"/>
      <c r="T166" s="44"/>
      <c r="U166" s="44"/>
      <c r="V166" s="42"/>
      <c r="W166" s="42"/>
      <c r="X166" s="42"/>
      <c r="Y166" s="43"/>
      <c r="Z166" s="42"/>
      <c r="AA166" s="42"/>
      <c r="AB166" s="42"/>
      <c r="AD166" s="52"/>
      <c r="AE166" s="35"/>
      <c r="AK166" s="52"/>
      <c r="BL166" s="52"/>
      <c r="BM166" s="52"/>
      <c r="BN166" s="52"/>
      <c r="BO166" s="52"/>
      <c r="BP166" s="52"/>
      <c r="BQ166" s="52"/>
      <c r="BS166" s="52"/>
    </row>
    <row r="167" spans="1:7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3"/>
      <c r="M167" s="42"/>
      <c r="N167" s="42"/>
      <c r="O167" s="42"/>
      <c r="P167" s="42"/>
      <c r="R167" s="42"/>
      <c r="S167" s="42"/>
      <c r="T167" s="44"/>
      <c r="U167" s="44"/>
      <c r="V167" s="42"/>
      <c r="W167" s="42"/>
      <c r="X167" s="42"/>
      <c r="Y167" s="43"/>
      <c r="Z167" s="42"/>
      <c r="AA167" s="42"/>
      <c r="AB167" s="42"/>
      <c r="AD167" s="52"/>
      <c r="AE167" s="35"/>
      <c r="AK167" s="52"/>
      <c r="BL167" s="52"/>
      <c r="BM167" s="52"/>
      <c r="BN167" s="52"/>
      <c r="BO167" s="52"/>
      <c r="BP167" s="52"/>
      <c r="BQ167" s="52"/>
      <c r="BS167" s="52"/>
    </row>
    <row r="168" spans="1:7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3"/>
      <c r="M168" s="42"/>
      <c r="N168" s="42"/>
      <c r="O168" s="42"/>
      <c r="P168" s="42"/>
      <c r="R168" s="42"/>
      <c r="S168" s="42"/>
      <c r="T168" s="44"/>
      <c r="U168" s="44"/>
      <c r="V168" s="42"/>
      <c r="W168" s="42"/>
      <c r="X168" s="42"/>
      <c r="Y168" s="43"/>
      <c r="Z168" s="42"/>
      <c r="AA168" s="42"/>
      <c r="AB168" s="42"/>
      <c r="AD168" s="52"/>
      <c r="AE168" s="35"/>
      <c r="AK168" s="52"/>
      <c r="BL168" s="52"/>
      <c r="BM168" s="52"/>
      <c r="BN168" s="52"/>
      <c r="BO168" s="52"/>
      <c r="BP168" s="52"/>
      <c r="BQ168" s="52"/>
      <c r="BS168" s="52"/>
    </row>
    <row r="169" spans="1:7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3"/>
      <c r="M169" s="42"/>
      <c r="N169" s="42"/>
      <c r="O169" s="42"/>
      <c r="P169" s="42"/>
      <c r="R169" s="42"/>
      <c r="S169" s="42"/>
      <c r="T169" s="44"/>
      <c r="U169" s="44"/>
      <c r="V169" s="42"/>
      <c r="W169" s="42"/>
      <c r="X169" s="42"/>
      <c r="Y169" s="43"/>
      <c r="Z169" s="42"/>
      <c r="AA169" s="42"/>
      <c r="AB169" s="42"/>
      <c r="AD169" s="52"/>
      <c r="AE169" s="35"/>
      <c r="AK169" s="52"/>
      <c r="BL169" s="52"/>
      <c r="BM169" s="52"/>
      <c r="BN169" s="52"/>
      <c r="BO169" s="52"/>
      <c r="BP169" s="52"/>
      <c r="BQ169" s="52"/>
      <c r="BS169" s="52"/>
    </row>
    <row r="170" spans="1:7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3"/>
      <c r="M170" s="42"/>
      <c r="N170" s="42"/>
      <c r="O170" s="42"/>
      <c r="P170" s="42"/>
      <c r="R170" s="42"/>
      <c r="S170" s="42"/>
      <c r="T170" s="44"/>
      <c r="U170" s="44"/>
      <c r="V170" s="42"/>
      <c r="W170" s="42"/>
      <c r="X170" s="42"/>
      <c r="Y170" s="43"/>
      <c r="Z170" s="42"/>
      <c r="AA170" s="42"/>
      <c r="AB170" s="42"/>
      <c r="AD170" s="52"/>
      <c r="AE170" s="35"/>
      <c r="AK170" s="52"/>
      <c r="BL170" s="52"/>
      <c r="BM170" s="52"/>
      <c r="BN170" s="52"/>
      <c r="BO170" s="52"/>
      <c r="BP170" s="52"/>
      <c r="BQ170" s="52"/>
      <c r="BS170" s="52"/>
    </row>
    <row r="171" spans="1: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/>
      <c r="M171" s="42"/>
      <c r="N171" s="42"/>
      <c r="O171" s="42"/>
      <c r="P171" s="42"/>
      <c r="R171" s="42"/>
      <c r="S171" s="42"/>
      <c r="T171" s="44"/>
      <c r="U171" s="44"/>
      <c r="V171" s="42"/>
      <c r="W171" s="42"/>
      <c r="X171" s="42"/>
      <c r="Y171" s="43"/>
      <c r="Z171" s="42"/>
      <c r="AA171" s="42"/>
      <c r="AB171" s="42"/>
      <c r="AD171" s="52"/>
      <c r="AE171" s="35"/>
      <c r="AK171" s="52"/>
      <c r="BL171" s="52"/>
      <c r="BM171" s="52"/>
      <c r="BN171" s="52"/>
      <c r="BO171" s="52"/>
      <c r="BP171" s="52"/>
      <c r="BQ171" s="52"/>
      <c r="BS171" s="52"/>
    </row>
    <row r="172" spans="1:7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3"/>
      <c r="M172" s="42"/>
      <c r="N172" s="42"/>
      <c r="O172" s="42"/>
      <c r="P172" s="42"/>
      <c r="R172" s="42"/>
      <c r="S172" s="42"/>
      <c r="T172" s="44"/>
      <c r="U172" s="44"/>
      <c r="V172" s="42"/>
      <c r="W172" s="42"/>
      <c r="X172" s="42"/>
      <c r="Y172" s="43"/>
      <c r="Z172" s="42"/>
      <c r="AA172" s="42"/>
      <c r="AB172" s="42"/>
      <c r="AD172" s="52"/>
      <c r="AE172" s="35"/>
      <c r="AK172" s="52"/>
      <c r="BL172" s="52"/>
      <c r="BM172" s="52"/>
      <c r="BN172" s="52"/>
      <c r="BO172" s="52"/>
      <c r="BP172" s="52"/>
      <c r="BQ172" s="52"/>
      <c r="BS172" s="52"/>
    </row>
    <row r="173" spans="1:7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3"/>
      <c r="M173" s="42"/>
      <c r="N173" s="42"/>
      <c r="O173" s="42"/>
      <c r="P173" s="42"/>
      <c r="R173" s="42"/>
      <c r="S173" s="42"/>
      <c r="T173" s="44"/>
      <c r="U173" s="44"/>
      <c r="V173" s="42"/>
      <c r="W173" s="42"/>
      <c r="X173" s="42"/>
      <c r="Y173" s="43"/>
      <c r="Z173" s="42"/>
      <c r="AA173" s="42"/>
      <c r="AB173" s="42"/>
      <c r="AD173" s="52"/>
      <c r="AE173" s="35"/>
      <c r="AK173" s="52"/>
      <c r="BL173" s="52"/>
      <c r="BM173" s="52"/>
      <c r="BN173" s="52"/>
      <c r="BO173" s="52"/>
      <c r="BP173" s="52"/>
      <c r="BQ173" s="52"/>
      <c r="BS173" s="52"/>
    </row>
    <row r="174" spans="1:7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3"/>
      <c r="M174" s="42"/>
      <c r="N174" s="42"/>
      <c r="O174" s="42"/>
      <c r="P174" s="42"/>
      <c r="R174" s="42"/>
      <c r="S174" s="42"/>
      <c r="T174" s="44"/>
      <c r="U174" s="44"/>
      <c r="V174" s="42"/>
      <c r="W174" s="42"/>
      <c r="X174" s="42"/>
      <c r="Y174" s="43"/>
      <c r="Z174" s="42"/>
      <c r="AA174" s="42"/>
      <c r="AB174" s="42"/>
      <c r="AD174" s="52"/>
      <c r="AE174" s="35"/>
      <c r="AK174" s="52"/>
      <c r="BL174" s="52"/>
      <c r="BM174" s="52"/>
      <c r="BN174" s="52"/>
      <c r="BO174" s="52"/>
      <c r="BP174" s="52"/>
      <c r="BQ174" s="52"/>
      <c r="BS174" s="52"/>
    </row>
    <row r="175" spans="1:7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3"/>
      <c r="M175" s="42"/>
      <c r="N175" s="42"/>
      <c r="O175" s="42"/>
      <c r="P175" s="42"/>
      <c r="R175" s="42"/>
      <c r="S175" s="42"/>
      <c r="T175" s="44"/>
      <c r="U175" s="44"/>
      <c r="V175" s="42"/>
      <c r="W175" s="42"/>
      <c r="X175" s="42"/>
      <c r="Y175" s="43"/>
      <c r="Z175" s="42"/>
      <c r="AA175" s="42"/>
      <c r="AB175" s="42"/>
      <c r="AD175" s="52"/>
      <c r="AE175" s="35"/>
      <c r="AK175" s="52"/>
      <c r="BL175" s="52"/>
      <c r="BM175" s="52"/>
      <c r="BN175" s="52"/>
      <c r="BO175" s="52"/>
      <c r="BP175" s="52"/>
      <c r="BQ175" s="52"/>
      <c r="BS175" s="52"/>
    </row>
    <row r="176" spans="1:7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3"/>
      <c r="M176" s="42"/>
      <c r="N176" s="42"/>
      <c r="O176" s="42"/>
      <c r="P176" s="42"/>
      <c r="R176" s="42"/>
      <c r="S176" s="42"/>
      <c r="T176" s="44"/>
      <c r="U176" s="44"/>
      <c r="V176" s="42"/>
      <c r="W176" s="42"/>
      <c r="X176" s="42"/>
      <c r="Y176" s="43"/>
      <c r="Z176" s="42"/>
      <c r="AA176" s="42"/>
      <c r="AB176" s="42"/>
      <c r="AD176" s="52"/>
      <c r="AE176" s="35"/>
      <c r="AK176" s="52"/>
      <c r="BL176" s="52"/>
      <c r="BM176" s="52"/>
      <c r="BN176" s="52"/>
      <c r="BO176" s="52"/>
      <c r="BP176" s="52"/>
      <c r="BQ176" s="52"/>
      <c r="BS176" s="52"/>
    </row>
    <row r="177" spans="1:7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3"/>
      <c r="M177" s="42"/>
      <c r="N177" s="42"/>
      <c r="O177" s="42"/>
      <c r="P177" s="42"/>
      <c r="R177" s="42"/>
      <c r="S177" s="42"/>
      <c r="T177" s="44"/>
      <c r="U177" s="44"/>
      <c r="V177" s="42"/>
      <c r="W177" s="42"/>
      <c r="X177" s="42"/>
      <c r="Y177" s="43"/>
      <c r="Z177" s="42"/>
      <c r="AA177" s="42"/>
      <c r="AB177" s="42"/>
      <c r="AD177" s="52"/>
      <c r="AE177" s="35"/>
      <c r="AK177" s="52"/>
      <c r="BL177" s="52"/>
      <c r="BM177" s="52"/>
      <c r="BN177" s="52"/>
      <c r="BO177" s="52"/>
      <c r="BP177" s="52"/>
      <c r="BQ177" s="52"/>
      <c r="BS177" s="52"/>
    </row>
    <row r="178" spans="1:7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3"/>
      <c r="M178" s="42"/>
      <c r="N178" s="42"/>
      <c r="O178" s="42"/>
      <c r="P178" s="42"/>
      <c r="R178" s="42"/>
      <c r="S178" s="42"/>
      <c r="T178" s="44"/>
      <c r="U178" s="44"/>
      <c r="V178" s="42"/>
      <c r="W178" s="42"/>
      <c r="X178" s="42"/>
      <c r="Y178" s="43"/>
      <c r="Z178" s="42"/>
      <c r="AA178" s="42"/>
      <c r="AB178" s="42"/>
      <c r="AD178" s="52"/>
      <c r="AE178" s="35"/>
      <c r="AK178" s="52"/>
      <c r="BL178" s="52"/>
      <c r="BM178" s="52"/>
      <c r="BN178" s="52"/>
      <c r="BO178" s="52"/>
      <c r="BP178" s="52"/>
      <c r="BQ178" s="52"/>
      <c r="BS178" s="52"/>
    </row>
    <row r="179" spans="1:7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3"/>
      <c r="M179" s="42"/>
      <c r="N179" s="42"/>
      <c r="O179" s="42"/>
      <c r="P179" s="42"/>
      <c r="R179" s="42"/>
      <c r="S179" s="42"/>
      <c r="T179" s="44"/>
      <c r="U179" s="44"/>
      <c r="V179" s="42"/>
      <c r="W179" s="42"/>
      <c r="X179" s="42"/>
      <c r="Y179" s="43"/>
      <c r="Z179" s="42"/>
      <c r="AA179" s="42"/>
      <c r="AB179" s="42"/>
      <c r="AD179" s="52"/>
      <c r="AE179" s="35"/>
      <c r="AK179" s="52"/>
      <c r="BL179" s="52"/>
      <c r="BM179" s="52"/>
      <c r="BN179" s="52"/>
      <c r="BO179" s="52"/>
      <c r="BP179" s="52"/>
      <c r="BQ179" s="52"/>
      <c r="BS179" s="52"/>
    </row>
    <row r="180" spans="1:7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3"/>
      <c r="M180" s="42"/>
      <c r="N180" s="42"/>
      <c r="O180" s="42"/>
      <c r="P180" s="42"/>
      <c r="R180" s="42"/>
      <c r="S180" s="42"/>
      <c r="T180" s="44"/>
      <c r="U180" s="44"/>
      <c r="V180" s="42"/>
      <c r="W180" s="42"/>
      <c r="X180" s="42"/>
      <c r="Y180" s="43"/>
      <c r="Z180" s="42"/>
      <c r="AA180" s="42"/>
      <c r="AB180" s="42"/>
      <c r="AD180" s="52"/>
      <c r="AE180" s="35"/>
      <c r="AK180" s="52"/>
      <c r="BL180" s="52"/>
      <c r="BM180" s="52"/>
      <c r="BN180" s="52"/>
      <c r="BO180" s="52"/>
      <c r="BP180" s="52"/>
      <c r="BQ180" s="52"/>
      <c r="BS180" s="52"/>
    </row>
    <row r="181" spans="1:7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3"/>
      <c r="M181" s="42"/>
      <c r="N181" s="42"/>
      <c r="O181" s="42"/>
      <c r="P181" s="42"/>
      <c r="R181" s="42"/>
      <c r="S181" s="42"/>
      <c r="T181" s="44"/>
      <c r="U181" s="44"/>
      <c r="V181" s="42"/>
      <c r="W181" s="42"/>
      <c r="X181" s="42"/>
      <c r="Y181" s="43"/>
      <c r="Z181" s="42"/>
      <c r="AA181" s="42"/>
      <c r="AB181" s="42"/>
      <c r="AD181" s="52"/>
      <c r="AE181" s="35"/>
      <c r="AK181" s="52"/>
      <c r="BL181" s="52"/>
      <c r="BM181" s="52"/>
      <c r="BN181" s="52"/>
      <c r="BO181" s="52"/>
      <c r="BP181" s="52"/>
      <c r="BQ181" s="52"/>
      <c r="BS181" s="52"/>
    </row>
    <row r="182" spans="1:7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3"/>
      <c r="M182" s="42"/>
      <c r="N182" s="42"/>
      <c r="O182" s="42"/>
      <c r="P182" s="42"/>
      <c r="R182" s="42"/>
      <c r="S182" s="42"/>
      <c r="T182" s="44"/>
      <c r="U182" s="44"/>
      <c r="V182" s="42"/>
      <c r="W182" s="42"/>
      <c r="X182" s="42"/>
      <c r="Y182" s="43"/>
      <c r="Z182" s="42"/>
      <c r="AA182" s="42"/>
      <c r="AB182" s="42"/>
      <c r="AD182" s="52"/>
      <c r="AE182" s="35"/>
      <c r="AK182" s="52"/>
      <c r="BL182" s="52"/>
      <c r="BM182" s="52"/>
      <c r="BN182" s="52"/>
      <c r="BO182" s="52"/>
      <c r="BP182" s="52"/>
      <c r="BQ182" s="52"/>
      <c r="BS182" s="52"/>
    </row>
    <row r="183" spans="1:7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3"/>
      <c r="M183" s="42"/>
      <c r="N183" s="42"/>
      <c r="O183" s="42"/>
      <c r="P183" s="42"/>
      <c r="R183" s="42"/>
      <c r="S183" s="42"/>
      <c r="T183" s="44"/>
      <c r="U183" s="44"/>
      <c r="V183" s="42"/>
      <c r="W183" s="42"/>
      <c r="X183" s="42"/>
      <c r="Y183" s="43"/>
      <c r="Z183" s="42"/>
      <c r="AA183" s="42"/>
      <c r="AB183" s="42"/>
      <c r="AD183" s="52"/>
      <c r="AE183" s="35"/>
      <c r="AK183" s="52"/>
      <c r="BL183" s="52"/>
      <c r="BM183" s="52"/>
      <c r="BN183" s="52"/>
      <c r="BO183" s="52"/>
      <c r="BP183" s="52"/>
      <c r="BQ183" s="52"/>
      <c r="BS183" s="52"/>
    </row>
    <row r="184" spans="1:7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3"/>
      <c r="M184" s="42"/>
      <c r="N184" s="42"/>
      <c r="O184" s="42"/>
      <c r="P184" s="42"/>
      <c r="R184" s="42"/>
      <c r="S184" s="42"/>
      <c r="T184" s="44"/>
      <c r="U184" s="44"/>
      <c r="V184" s="42"/>
      <c r="W184" s="42"/>
      <c r="X184" s="42"/>
      <c r="Y184" s="43"/>
      <c r="Z184" s="42"/>
      <c r="AA184" s="42"/>
      <c r="AB184" s="42"/>
      <c r="AD184" s="52"/>
      <c r="AE184" s="35"/>
      <c r="AK184" s="52"/>
      <c r="BL184" s="52"/>
      <c r="BM184" s="52"/>
      <c r="BN184" s="52"/>
      <c r="BO184" s="52"/>
      <c r="BP184" s="52"/>
      <c r="BQ184" s="52"/>
      <c r="BS184" s="52"/>
    </row>
    <row r="185" spans="1:7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3"/>
      <c r="M185" s="42"/>
      <c r="N185" s="42"/>
      <c r="O185" s="42"/>
      <c r="P185" s="42"/>
      <c r="R185" s="42"/>
      <c r="S185" s="42"/>
      <c r="T185" s="44"/>
      <c r="U185" s="44"/>
      <c r="V185" s="42"/>
      <c r="W185" s="42"/>
      <c r="X185" s="42"/>
      <c r="Y185" s="43"/>
      <c r="Z185" s="42"/>
      <c r="AA185" s="42"/>
      <c r="AB185" s="42"/>
      <c r="AD185" s="52"/>
      <c r="AE185" s="35"/>
      <c r="AK185" s="52"/>
      <c r="BL185" s="52"/>
      <c r="BM185" s="52"/>
      <c r="BN185" s="52"/>
      <c r="BO185" s="52"/>
      <c r="BP185" s="52"/>
      <c r="BQ185" s="52"/>
      <c r="BS185" s="52"/>
    </row>
    <row r="186" spans="1:7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3"/>
      <c r="M186" s="42"/>
      <c r="N186" s="42"/>
      <c r="O186" s="42"/>
      <c r="P186" s="42"/>
      <c r="R186" s="42"/>
      <c r="S186" s="42"/>
      <c r="T186" s="44"/>
      <c r="U186" s="44"/>
      <c r="V186" s="42"/>
      <c r="W186" s="42"/>
      <c r="X186" s="42"/>
      <c r="Y186" s="43"/>
      <c r="Z186" s="42"/>
      <c r="AA186" s="42"/>
      <c r="AB186" s="42"/>
      <c r="AD186" s="52"/>
      <c r="AE186" s="35"/>
      <c r="AK186" s="52"/>
      <c r="BL186" s="52"/>
      <c r="BM186" s="52"/>
      <c r="BN186" s="52"/>
      <c r="BO186" s="52"/>
      <c r="BP186" s="52"/>
      <c r="BQ186" s="52"/>
      <c r="BS186" s="52"/>
    </row>
    <row r="187" spans="1:7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3"/>
      <c r="M187" s="42"/>
      <c r="N187" s="42"/>
      <c r="O187" s="42"/>
      <c r="P187" s="42"/>
      <c r="R187" s="42"/>
      <c r="S187" s="42"/>
      <c r="T187" s="44"/>
      <c r="U187" s="44"/>
      <c r="V187" s="42"/>
      <c r="W187" s="42"/>
      <c r="X187" s="42"/>
      <c r="Y187" s="43"/>
      <c r="Z187" s="42"/>
      <c r="AA187" s="42"/>
      <c r="AB187" s="42"/>
      <c r="AD187" s="52"/>
      <c r="AE187" s="35"/>
      <c r="AK187" s="52"/>
      <c r="BL187" s="52"/>
      <c r="BM187" s="52"/>
      <c r="BN187" s="52"/>
      <c r="BO187" s="52"/>
      <c r="BP187" s="52"/>
      <c r="BQ187" s="52"/>
      <c r="BS187" s="52"/>
    </row>
    <row r="188" spans="1:7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3"/>
      <c r="M188" s="42"/>
      <c r="N188" s="42"/>
      <c r="O188" s="42"/>
      <c r="P188" s="42"/>
      <c r="R188" s="42"/>
      <c r="S188" s="42"/>
      <c r="T188" s="44"/>
      <c r="U188" s="44"/>
      <c r="V188" s="42"/>
      <c r="W188" s="42"/>
      <c r="X188" s="42"/>
      <c r="Y188" s="43"/>
      <c r="Z188" s="42"/>
      <c r="AA188" s="42"/>
      <c r="AB188" s="42"/>
      <c r="AD188" s="52"/>
      <c r="AE188" s="35"/>
      <c r="AK188" s="52"/>
      <c r="BL188" s="52"/>
      <c r="BM188" s="52"/>
      <c r="BN188" s="52"/>
      <c r="BO188" s="52"/>
      <c r="BP188" s="52"/>
      <c r="BQ188" s="52"/>
      <c r="BS188" s="52"/>
    </row>
    <row r="189" spans="1:7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3"/>
      <c r="M189" s="42"/>
      <c r="N189" s="42"/>
      <c r="O189" s="42"/>
      <c r="P189" s="42"/>
      <c r="R189" s="42"/>
      <c r="S189" s="42"/>
      <c r="T189" s="44"/>
      <c r="U189" s="44"/>
      <c r="V189" s="42"/>
      <c r="W189" s="42"/>
      <c r="X189" s="42"/>
      <c r="Y189" s="43"/>
      <c r="Z189" s="42"/>
      <c r="AA189" s="42"/>
      <c r="AB189" s="42"/>
      <c r="AD189" s="52"/>
      <c r="AE189" s="35"/>
      <c r="AK189" s="52"/>
      <c r="BL189" s="52"/>
      <c r="BM189" s="52"/>
      <c r="BN189" s="52"/>
      <c r="BO189" s="52"/>
      <c r="BP189" s="52"/>
      <c r="BQ189" s="52"/>
      <c r="BS189" s="52"/>
    </row>
    <row r="190" spans="1:7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3"/>
      <c r="M190" s="42"/>
      <c r="N190" s="42"/>
      <c r="O190" s="42"/>
      <c r="P190" s="42"/>
      <c r="R190" s="42"/>
      <c r="S190" s="42"/>
      <c r="T190" s="44"/>
      <c r="U190" s="44"/>
      <c r="V190" s="42"/>
      <c r="W190" s="42"/>
      <c r="X190" s="42"/>
      <c r="Y190" s="43"/>
      <c r="Z190" s="42"/>
      <c r="AA190" s="42"/>
      <c r="AB190" s="42"/>
      <c r="AD190" s="52"/>
      <c r="AE190" s="35"/>
      <c r="AK190" s="52"/>
      <c r="BL190" s="52"/>
      <c r="BM190" s="52"/>
      <c r="BN190" s="52"/>
      <c r="BO190" s="52"/>
      <c r="BP190" s="52"/>
      <c r="BQ190" s="52"/>
      <c r="BS190" s="52"/>
    </row>
    <row r="191" spans="1:7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3"/>
      <c r="M191" s="42"/>
      <c r="N191" s="42"/>
      <c r="O191" s="42"/>
      <c r="P191" s="42"/>
      <c r="R191" s="42"/>
      <c r="S191" s="42"/>
      <c r="T191" s="44"/>
      <c r="U191" s="44"/>
      <c r="V191" s="42"/>
      <c r="W191" s="42"/>
      <c r="X191" s="42"/>
      <c r="Y191" s="43"/>
      <c r="Z191" s="42"/>
      <c r="AA191" s="42"/>
      <c r="AB191" s="42"/>
      <c r="AD191" s="52"/>
      <c r="AE191" s="35"/>
      <c r="AK191" s="52"/>
      <c r="BL191" s="52"/>
      <c r="BM191" s="52"/>
      <c r="BN191" s="52"/>
      <c r="BO191" s="52"/>
      <c r="BP191" s="52"/>
      <c r="BQ191" s="52"/>
      <c r="BS191" s="52"/>
    </row>
    <row r="192" spans="1:7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3"/>
      <c r="M192" s="42"/>
      <c r="N192" s="42"/>
      <c r="O192" s="42"/>
      <c r="P192" s="42"/>
      <c r="R192" s="42"/>
      <c r="S192" s="42"/>
      <c r="T192" s="44"/>
      <c r="U192" s="44"/>
      <c r="V192" s="42"/>
      <c r="W192" s="42"/>
      <c r="X192" s="42"/>
      <c r="Y192" s="43"/>
      <c r="Z192" s="42"/>
      <c r="AA192" s="42"/>
      <c r="AB192" s="42"/>
      <c r="AD192" s="52"/>
      <c r="AE192" s="35"/>
      <c r="AK192" s="52"/>
      <c r="BL192" s="52"/>
      <c r="BM192" s="52"/>
      <c r="BN192" s="52"/>
      <c r="BO192" s="52"/>
      <c r="BP192" s="52"/>
      <c r="BQ192" s="52"/>
      <c r="BS192" s="52"/>
    </row>
    <row r="193" spans="1:7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3"/>
      <c r="M193" s="42"/>
      <c r="N193" s="42"/>
      <c r="O193" s="42"/>
      <c r="P193" s="42"/>
      <c r="R193" s="42"/>
      <c r="S193" s="42"/>
      <c r="T193" s="44"/>
      <c r="U193" s="44"/>
      <c r="V193" s="42"/>
      <c r="W193" s="42"/>
      <c r="X193" s="42"/>
      <c r="Y193" s="43"/>
      <c r="Z193" s="42"/>
      <c r="AA193" s="42"/>
      <c r="AB193" s="42"/>
      <c r="AD193" s="52"/>
      <c r="AE193" s="35"/>
      <c r="AK193" s="52"/>
      <c r="BL193" s="52"/>
      <c r="BM193" s="52"/>
      <c r="BN193" s="52"/>
      <c r="BO193" s="52"/>
      <c r="BP193" s="52"/>
      <c r="BQ193" s="52"/>
      <c r="BS193" s="52"/>
    </row>
    <row r="194" spans="1:7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3"/>
      <c r="M194" s="42"/>
      <c r="N194" s="42"/>
      <c r="O194" s="42"/>
      <c r="P194" s="42"/>
      <c r="R194" s="42"/>
      <c r="S194" s="42"/>
      <c r="T194" s="44"/>
      <c r="U194" s="44"/>
      <c r="V194" s="42"/>
      <c r="W194" s="42"/>
      <c r="X194" s="42"/>
      <c r="Y194" s="43"/>
      <c r="Z194" s="42"/>
      <c r="AA194" s="42"/>
      <c r="AB194" s="42"/>
      <c r="AD194" s="52"/>
      <c r="AE194" s="35"/>
      <c r="AK194" s="52"/>
      <c r="BL194" s="52"/>
      <c r="BM194" s="52"/>
      <c r="BN194" s="52"/>
      <c r="BO194" s="52"/>
      <c r="BP194" s="52"/>
      <c r="BQ194" s="52"/>
      <c r="BS194" s="52"/>
    </row>
    <row r="195" spans="1:7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3"/>
      <c r="M195" s="42"/>
      <c r="N195" s="42"/>
      <c r="O195" s="42"/>
      <c r="P195" s="42"/>
      <c r="R195" s="42"/>
      <c r="S195" s="42"/>
      <c r="T195" s="44"/>
      <c r="U195" s="44"/>
      <c r="V195" s="42"/>
      <c r="W195" s="42"/>
      <c r="X195" s="42"/>
      <c r="Y195" s="43"/>
      <c r="Z195" s="42"/>
      <c r="AA195" s="42"/>
      <c r="AB195" s="42"/>
      <c r="AD195" s="52"/>
      <c r="AE195" s="35"/>
      <c r="AK195" s="52"/>
      <c r="BL195" s="52"/>
      <c r="BM195" s="52"/>
      <c r="BN195" s="52"/>
      <c r="BO195" s="52"/>
      <c r="BP195" s="52"/>
      <c r="BQ195" s="52"/>
      <c r="BS195" s="52"/>
    </row>
    <row r="196" spans="1:7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3"/>
      <c r="M196" s="42"/>
      <c r="N196" s="42"/>
      <c r="O196" s="42"/>
      <c r="P196" s="42"/>
      <c r="R196" s="42"/>
      <c r="S196" s="42"/>
      <c r="T196" s="44"/>
      <c r="U196" s="44"/>
      <c r="V196" s="42"/>
      <c r="W196" s="42"/>
      <c r="X196" s="42"/>
      <c r="Y196" s="43"/>
      <c r="Z196" s="42"/>
      <c r="AA196" s="42"/>
      <c r="AB196" s="42"/>
      <c r="AD196" s="52"/>
      <c r="AE196" s="35"/>
      <c r="AK196" s="52"/>
      <c r="BL196" s="52"/>
      <c r="BM196" s="52"/>
      <c r="BN196" s="52"/>
      <c r="BO196" s="52"/>
      <c r="BP196" s="52"/>
      <c r="BQ196" s="52"/>
      <c r="BS196" s="52"/>
    </row>
    <row r="197" spans="1:7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3"/>
      <c r="M197" s="42"/>
      <c r="N197" s="42"/>
      <c r="O197" s="42"/>
      <c r="P197" s="42"/>
      <c r="R197" s="42"/>
      <c r="S197" s="42"/>
      <c r="T197" s="44"/>
      <c r="U197" s="44"/>
      <c r="V197" s="42"/>
      <c r="W197" s="42"/>
      <c r="X197" s="42"/>
      <c r="Y197" s="43"/>
      <c r="Z197" s="42"/>
      <c r="AA197" s="42"/>
      <c r="AB197" s="42"/>
      <c r="AD197" s="52"/>
      <c r="AE197" s="35"/>
      <c r="AK197" s="52"/>
      <c r="BL197" s="52"/>
      <c r="BM197" s="52"/>
      <c r="BN197" s="52"/>
      <c r="BO197" s="52"/>
      <c r="BP197" s="52"/>
      <c r="BQ197" s="52"/>
      <c r="BS197" s="52"/>
    </row>
    <row r="198" spans="1:7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3"/>
      <c r="M198" s="42"/>
      <c r="N198" s="42"/>
      <c r="O198" s="42"/>
      <c r="P198" s="42"/>
      <c r="R198" s="42"/>
      <c r="S198" s="42"/>
      <c r="T198" s="44"/>
      <c r="U198" s="44"/>
      <c r="V198" s="42"/>
      <c r="W198" s="42"/>
      <c r="X198" s="42"/>
      <c r="Y198" s="43"/>
      <c r="Z198" s="42"/>
      <c r="AA198" s="42"/>
      <c r="AB198" s="42"/>
      <c r="AD198" s="52"/>
      <c r="AE198" s="35"/>
      <c r="AK198" s="52"/>
      <c r="BL198" s="52"/>
      <c r="BM198" s="52"/>
      <c r="BN198" s="52"/>
      <c r="BO198" s="52"/>
      <c r="BP198" s="52"/>
      <c r="BQ198" s="52"/>
      <c r="BS198" s="52"/>
    </row>
    <row r="199" spans="1:7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3"/>
      <c r="M199" s="42"/>
      <c r="N199" s="42"/>
      <c r="O199" s="42"/>
      <c r="P199" s="42"/>
      <c r="R199" s="42"/>
      <c r="S199" s="42"/>
      <c r="T199" s="44"/>
      <c r="U199" s="44"/>
      <c r="V199" s="42"/>
      <c r="W199" s="42"/>
      <c r="X199" s="42"/>
      <c r="Y199" s="43"/>
      <c r="Z199" s="42"/>
      <c r="AA199" s="42"/>
      <c r="AB199" s="42"/>
      <c r="AD199" s="52"/>
      <c r="AE199" s="35"/>
      <c r="AK199" s="52"/>
      <c r="BL199" s="52"/>
      <c r="BM199" s="52"/>
      <c r="BN199" s="52"/>
      <c r="BO199" s="52"/>
      <c r="BP199" s="52"/>
      <c r="BQ199" s="52"/>
      <c r="BS199" s="52"/>
    </row>
    <row r="200" spans="1:7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3"/>
      <c r="M200" s="42"/>
      <c r="N200" s="42"/>
      <c r="O200" s="42"/>
      <c r="P200" s="42"/>
      <c r="R200" s="42"/>
      <c r="S200" s="42"/>
      <c r="T200" s="44"/>
      <c r="U200" s="44"/>
      <c r="V200" s="42"/>
      <c r="W200" s="42"/>
      <c r="X200" s="42"/>
      <c r="Y200" s="43"/>
      <c r="Z200" s="42"/>
      <c r="AA200" s="42"/>
      <c r="AB200" s="42"/>
      <c r="AD200" s="52"/>
      <c r="AE200" s="35"/>
      <c r="AK200" s="52"/>
      <c r="BL200" s="52"/>
      <c r="BM200" s="52"/>
      <c r="BN200" s="52"/>
      <c r="BO200" s="52"/>
      <c r="BP200" s="52"/>
      <c r="BQ200" s="52"/>
      <c r="BS200" s="52"/>
    </row>
    <row r="201" spans="1:7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3"/>
      <c r="M201" s="42"/>
      <c r="N201" s="42"/>
      <c r="O201" s="42"/>
      <c r="P201" s="42"/>
      <c r="R201" s="42"/>
      <c r="S201" s="42"/>
      <c r="T201" s="44"/>
      <c r="U201" s="44"/>
      <c r="V201" s="42"/>
      <c r="W201" s="42"/>
      <c r="X201" s="42"/>
      <c r="Y201" s="43"/>
      <c r="Z201" s="42"/>
      <c r="AA201" s="42"/>
      <c r="AB201" s="42"/>
      <c r="AD201" s="52"/>
      <c r="AE201" s="35"/>
      <c r="AK201" s="52"/>
      <c r="BL201" s="52"/>
      <c r="BM201" s="52"/>
      <c r="BN201" s="52"/>
      <c r="BO201" s="52"/>
      <c r="BP201" s="52"/>
      <c r="BQ201" s="52"/>
      <c r="BS201" s="52"/>
    </row>
    <row r="202" spans="1:7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3"/>
      <c r="M202" s="42"/>
      <c r="N202" s="42"/>
      <c r="O202" s="42"/>
      <c r="P202" s="42"/>
      <c r="R202" s="42"/>
      <c r="S202" s="42"/>
      <c r="T202" s="44"/>
      <c r="U202" s="44"/>
      <c r="V202" s="42"/>
      <c r="W202" s="42"/>
      <c r="X202" s="42"/>
      <c r="Y202" s="43"/>
      <c r="Z202" s="42"/>
      <c r="AA202" s="42"/>
      <c r="AB202" s="42"/>
      <c r="AD202" s="52"/>
      <c r="AE202" s="35"/>
      <c r="AK202" s="52"/>
      <c r="BL202" s="52"/>
      <c r="BM202" s="52"/>
      <c r="BN202" s="52"/>
      <c r="BO202" s="52"/>
      <c r="BP202" s="52"/>
      <c r="BQ202" s="52"/>
      <c r="BS202" s="52"/>
    </row>
    <row r="203" spans="1:7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3"/>
      <c r="M203" s="42"/>
      <c r="N203" s="42"/>
      <c r="O203" s="42"/>
      <c r="P203" s="42"/>
      <c r="R203" s="42"/>
      <c r="S203" s="42"/>
      <c r="T203" s="44"/>
      <c r="U203" s="44"/>
      <c r="V203" s="42"/>
      <c r="W203" s="42"/>
      <c r="X203" s="42"/>
      <c r="Y203" s="43"/>
      <c r="Z203" s="42"/>
      <c r="AA203" s="42"/>
      <c r="AB203" s="42"/>
      <c r="AD203" s="52"/>
      <c r="AE203" s="35"/>
      <c r="AK203" s="52"/>
      <c r="BL203" s="52"/>
      <c r="BM203" s="52"/>
      <c r="BN203" s="52"/>
      <c r="BO203" s="52"/>
      <c r="BP203" s="52"/>
      <c r="BQ203" s="52"/>
      <c r="BS203" s="52"/>
    </row>
    <row r="204" spans="1:7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3"/>
      <c r="M204" s="42"/>
      <c r="N204" s="42"/>
      <c r="O204" s="42"/>
      <c r="P204" s="42"/>
      <c r="R204" s="42"/>
      <c r="S204" s="42"/>
      <c r="T204" s="44"/>
      <c r="U204" s="44"/>
      <c r="V204" s="42"/>
      <c r="W204" s="42"/>
      <c r="X204" s="42"/>
      <c r="Y204" s="43"/>
      <c r="Z204" s="42"/>
      <c r="AA204" s="42"/>
      <c r="AB204" s="42"/>
      <c r="AD204" s="52"/>
      <c r="AE204" s="35"/>
      <c r="AK204" s="52"/>
      <c r="BL204" s="52"/>
      <c r="BM204" s="52"/>
      <c r="BN204" s="52"/>
      <c r="BO204" s="52"/>
      <c r="BP204" s="52"/>
      <c r="BQ204" s="52"/>
      <c r="BS204" s="52"/>
    </row>
    <row r="205" spans="1:7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3"/>
      <c r="M205" s="42"/>
      <c r="N205" s="42"/>
      <c r="O205" s="42"/>
      <c r="P205" s="42"/>
      <c r="R205" s="42"/>
      <c r="S205" s="42"/>
      <c r="T205" s="44"/>
      <c r="U205" s="44"/>
      <c r="V205" s="42"/>
      <c r="W205" s="42"/>
      <c r="X205" s="42"/>
      <c r="Y205" s="43"/>
      <c r="Z205" s="42"/>
      <c r="AA205" s="42"/>
      <c r="AB205" s="42"/>
      <c r="AD205" s="52"/>
      <c r="AE205" s="35"/>
      <c r="AK205" s="52"/>
      <c r="BL205" s="52"/>
      <c r="BM205" s="52"/>
      <c r="BN205" s="52"/>
      <c r="BO205" s="52"/>
      <c r="BP205" s="52"/>
      <c r="BQ205" s="52"/>
      <c r="BS205" s="52"/>
    </row>
    <row r="206" spans="1:7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3"/>
      <c r="M206" s="42"/>
      <c r="N206" s="42"/>
      <c r="O206" s="42"/>
      <c r="P206" s="42"/>
      <c r="R206" s="42"/>
      <c r="S206" s="42"/>
      <c r="T206" s="44"/>
      <c r="U206" s="44"/>
      <c r="V206" s="42"/>
      <c r="W206" s="42"/>
      <c r="X206" s="42"/>
      <c r="Y206" s="43"/>
      <c r="Z206" s="42"/>
      <c r="AA206" s="42"/>
      <c r="AB206" s="42"/>
      <c r="AD206" s="52"/>
      <c r="AE206" s="35"/>
      <c r="AK206" s="52"/>
      <c r="BL206" s="52"/>
      <c r="BM206" s="52"/>
      <c r="BN206" s="52"/>
      <c r="BO206" s="52"/>
      <c r="BP206" s="52"/>
      <c r="BQ206" s="52"/>
      <c r="BS206" s="52"/>
    </row>
    <row r="207" spans="1:7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3"/>
      <c r="M207" s="42"/>
      <c r="N207" s="42"/>
      <c r="O207" s="42"/>
      <c r="P207" s="42"/>
      <c r="R207" s="42"/>
      <c r="S207" s="42"/>
      <c r="T207" s="44"/>
      <c r="U207" s="44"/>
      <c r="V207" s="42"/>
      <c r="W207" s="42"/>
      <c r="X207" s="42"/>
      <c r="Y207" s="43"/>
      <c r="Z207" s="42"/>
      <c r="AA207" s="42"/>
      <c r="AB207" s="42"/>
      <c r="AD207" s="52"/>
      <c r="AE207" s="35"/>
      <c r="AK207" s="52"/>
      <c r="BL207" s="52"/>
      <c r="BM207" s="52"/>
      <c r="BN207" s="52"/>
      <c r="BO207" s="52"/>
      <c r="BP207" s="52"/>
      <c r="BQ207" s="52"/>
      <c r="BS207" s="52"/>
    </row>
    <row r="208" spans="1:7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3"/>
      <c r="M208" s="42"/>
      <c r="N208" s="42"/>
      <c r="O208" s="42"/>
      <c r="P208" s="42"/>
      <c r="R208" s="42"/>
      <c r="S208" s="42"/>
      <c r="T208" s="44"/>
      <c r="U208" s="44"/>
      <c r="V208" s="42"/>
      <c r="W208" s="42"/>
      <c r="X208" s="42"/>
      <c r="Y208" s="43"/>
      <c r="Z208" s="42"/>
      <c r="AA208" s="42"/>
      <c r="AB208" s="42"/>
      <c r="AD208" s="52"/>
      <c r="AE208" s="35"/>
      <c r="AK208" s="52"/>
      <c r="BL208" s="52"/>
      <c r="BM208" s="52"/>
      <c r="BN208" s="52"/>
      <c r="BO208" s="52"/>
      <c r="BP208" s="52"/>
      <c r="BQ208" s="52"/>
      <c r="BS208" s="52"/>
    </row>
    <row r="209" spans="1:7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3"/>
      <c r="M209" s="42"/>
      <c r="N209" s="42"/>
      <c r="O209" s="42"/>
      <c r="P209" s="42"/>
      <c r="R209" s="42"/>
      <c r="S209" s="42"/>
      <c r="T209" s="44"/>
      <c r="U209" s="44"/>
      <c r="V209" s="42"/>
      <c r="W209" s="42"/>
      <c r="X209" s="42"/>
      <c r="Y209" s="43"/>
      <c r="Z209" s="42"/>
      <c r="AA209" s="42"/>
      <c r="AB209" s="42"/>
      <c r="AD209" s="52"/>
      <c r="AE209" s="35"/>
      <c r="AK209" s="52"/>
      <c r="BL209" s="52"/>
      <c r="BM209" s="52"/>
      <c r="BN209" s="52"/>
      <c r="BO209" s="52"/>
      <c r="BP209" s="52"/>
      <c r="BQ209" s="52"/>
      <c r="BS209" s="52"/>
    </row>
    <row r="210" spans="1:7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3"/>
      <c r="M210" s="42"/>
      <c r="N210" s="42"/>
      <c r="O210" s="42"/>
      <c r="P210" s="42"/>
      <c r="R210" s="42"/>
      <c r="S210" s="42"/>
      <c r="T210" s="44"/>
      <c r="U210" s="44"/>
      <c r="V210" s="42"/>
      <c r="W210" s="42"/>
      <c r="X210" s="42"/>
      <c r="Y210" s="43"/>
      <c r="Z210" s="42"/>
      <c r="AA210" s="42"/>
      <c r="AB210" s="42"/>
      <c r="AD210" s="52"/>
      <c r="AE210" s="35"/>
      <c r="AK210" s="52"/>
      <c r="BL210" s="52"/>
      <c r="BM210" s="52"/>
      <c r="BN210" s="52"/>
      <c r="BO210" s="52"/>
      <c r="BP210" s="52"/>
      <c r="BQ210" s="52"/>
      <c r="BS210" s="52"/>
    </row>
    <row r="211" spans="1:7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3"/>
      <c r="M211" s="42"/>
      <c r="N211" s="42"/>
      <c r="O211" s="42"/>
      <c r="P211" s="42"/>
      <c r="R211" s="42"/>
      <c r="S211" s="42"/>
      <c r="T211" s="44"/>
      <c r="U211" s="44"/>
      <c r="V211" s="42"/>
      <c r="W211" s="42"/>
      <c r="X211" s="42"/>
      <c r="Y211" s="43"/>
      <c r="Z211" s="42"/>
      <c r="AA211" s="42"/>
      <c r="AB211" s="42"/>
      <c r="AD211" s="52"/>
      <c r="AE211" s="35"/>
      <c r="AK211" s="52"/>
      <c r="BL211" s="52"/>
      <c r="BM211" s="52"/>
      <c r="BN211" s="52"/>
      <c r="BO211" s="52"/>
      <c r="BP211" s="52"/>
      <c r="BQ211" s="52"/>
      <c r="BS211" s="52"/>
    </row>
    <row r="212" spans="1:7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3"/>
      <c r="M212" s="42"/>
      <c r="N212" s="42"/>
      <c r="O212" s="42"/>
      <c r="P212" s="42"/>
      <c r="R212" s="42"/>
      <c r="S212" s="42"/>
      <c r="T212" s="44"/>
      <c r="U212" s="44"/>
      <c r="V212" s="42"/>
      <c r="W212" s="42"/>
      <c r="X212" s="42"/>
      <c r="Y212" s="43"/>
      <c r="Z212" s="42"/>
      <c r="AA212" s="42"/>
      <c r="AB212" s="42"/>
      <c r="AD212" s="52"/>
      <c r="AE212" s="35"/>
      <c r="AK212" s="52"/>
      <c r="BL212" s="52"/>
      <c r="BM212" s="52"/>
      <c r="BN212" s="52"/>
      <c r="BO212" s="52"/>
      <c r="BP212" s="52"/>
      <c r="BQ212" s="52"/>
      <c r="BS212" s="52"/>
    </row>
    <row r="213" spans="1:7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3"/>
      <c r="M213" s="42"/>
      <c r="N213" s="42"/>
      <c r="O213" s="42"/>
      <c r="P213" s="42"/>
      <c r="R213" s="42"/>
      <c r="S213" s="42"/>
      <c r="T213" s="44"/>
      <c r="U213" s="44"/>
      <c r="V213" s="42"/>
      <c r="W213" s="42"/>
      <c r="X213" s="42"/>
      <c r="Y213" s="43"/>
      <c r="Z213" s="42"/>
      <c r="AA213" s="42"/>
      <c r="AB213" s="42"/>
      <c r="AD213" s="52"/>
      <c r="AE213" s="35"/>
      <c r="AK213" s="52"/>
      <c r="BL213" s="52"/>
      <c r="BM213" s="52"/>
      <c r="BN213" s="52"/>
      <c r="BO213" s="52"/>
      <c r="BP213" s="52"/>
      <c r="BQ213" s="52"/>
      <c r="BS213" s="52"/>
    </row>
    <row r="214" spans="1:7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3"/>
      <c r="M214" s="42"/>
      <c r="N214" s="42"/>
      <c r="O214" s="42"/>
      <c r="P214" s="42"/>
      <c r="R214" s="42"/>
      <c r="S214" s="42"/>
      <c r="T214" s="44"/>
      <c r="U214" s="44"/>
      <c r="V214" s="42"/>
      <c r="W214" s="42"/>
      <c r="X214" s="42"/>
      <c r="Y214" s="43"/>
      <c r="Z214" s="42"/>
      <c r="AA214" s="42"/>
      <c r="AB214" s="42"/>
      <c r="AD214" s="52"/>
      <c r="AE214" s="35"/>
      <c r="AK214" s="52"/>
      <c r="BL214" s="52"/>
      <c r="BM214" s="52"/>
      <c r="BN214" s="52"/>
      <c r="BO214" s="52"/>
      <c r="BP214" s="52"/>
      <c r="BQ214" s="52"/>
      <c r="BS214" s="52"/>
    </row>
    <row r="215" spans="1:7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3"/>
      <c r="M215" s="42"/>
      <c r="N215" s="42"/>
      <c r="O215" s="42"/>
      <c r="P215" s="42"/>
      <c r="R215" s="42"/>
      <c r="S215" s="42"/>
      <c r="T215" s="44"/>
      <c r="U215" s="44"/>
      <c r="V215" s="42"/>
      <c r="W215" s="42"/>
      <c r="X215" s="42"/>
      <c r="Y215" s="43"/>
      <c r="Z215" s="42"/>
      <c r="AA215" s="42"/>
      <c r="AB215" s="42"/>
      <c r="AD215" s="52"/>
      <c r="AE215" s="35"/>
      <c r="AK215" s="52"/>
      <c r="BL215" s="52"/>
      <c r="BM215" s="52"/>
      <c r="BN215" s="52"/>
      <c r="BO215" s="52"/>
      <c r="BP215" s="52"/>
      <c r="BQ215" s="52"/>
      <c r="BS215" s="52"/>
    </row>
    <row r="216" spans="1:7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/>
      <c r="M216" s="42"/>
      <c r="N216" s="42"/>
      <c r="O216" s="42"/>
      <c r="P216" s="42"/>
      <c r="R216" s="42"/>
      <c r="S216" s="42"/>
      <c r="T216" s="44"/>
      <c r="U216" s="44"/>
      <c r="V216" s="42"/>
      <c r="W216" s="42"/>
      <c r="X216" s="42"/>
      <c r="Y216" s="43"/>
      <c r="Z216" s="42"/>
      <c r="AA216" s="42"/>
      <c r="AB216" s="42"/>
      <c r="AD216" s="52"/>
      <c r="AE216" s="35"/>
      <c r="AK216" s="52"/>
      <c r="BL216" s="52"/>
      <c r="BM216" s="52"/>
      <c r="BN216" s="52"/>
      <c r="BO216" s="52"/>
      <c r="BP216" s="52"/>
      <c r="BQ216" s="52"/>
      <c r="BS216" s="52"/>
    </row>
    <row r="217" spans="1:7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3"/>
      <c r="M217" s="42"/>
      <c r="N217" s="42"/>
      <c r="O217" s="42"/>
      <c r="P217" s="42"/>
      <c r="R217" s="42"/>
      <c r="S217" s="42"/>
      <c r="T217" s="44"/>
      <c r="U217" s="44"/>
      <c r="V217" s="42"/>
      <c r="W217" s="42"/>
      <c r="X217" s="42"/>
      <c r="Y217" s="43"/>
      <c r="Z217" s="42"/>
      <c r="AA217" s="42"/>
      <c r="AB217" s="42"/>
      <c r="AD217" s="52"/>
      <c r="AE217" s="35"/>
      <c r="AK217" s="52"/>
      <c r="BL217" s="52"/>
      <c r="BM217" s="52"/>
      <c r="BN217" s="52"/>
      <c r="BO217" s="52"/>
      <c r="BP217" s="52"/>
      <c r="BQ217" s="52"/>
      <c r="BS217" s="52"/>
    </row>
    <row r="218" spans="1:7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3"/>
      <c r="M218" s="42"/>
      <c r="N218" s="42"/>
      <c r="O218" s="42"/>
      <c r="P218" s="42"/>
      <c r="R218" s="42"/>
      <c r="S218" s="42"/>
      <c r="T218" s="44"/>
      <c r="U218" s="44"/>
      <c r="V218" s="42"/>
      <c r="W218" s="42"/>
      <c r="X218" s="42"/>
      <c r="Y218" s="43"/>
      <c r="Z218" s="42"/>
      <c r="AA218" s="42"/>
      <c r="AB218" s="42"/>
      <c r="AD218" s="52"/>
      <c r="AE218" s="35"/>
      <c r="AK218" s="52"/>
      <c r="BL218" s="52"/>
      <c r="BM218" s="52"/>
      <c r="BN218" s="52"/>
      <c r="BO218" s="52"/>
      <c r="BP218" s="52"/>
      <c r="BQ218" s="52"/>
      <c r="BS218" s="52"/>
    </row>
    <row r="219" spans="1:7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3"/>
      <c r="M219" s="42"/>
      <c r="N219" s="42"/>
      <c r="O219" s="42"/>
      <c r="P219" s="42"/>
      <c r="R219" s="42"/>
      <c r="S219" s="42"/>
      <c r="T219" s="44"/>
      <c r="U219" s="44"/>
      <c r="V219" s="42"/>
      <c r="W219" s="42"/>
      <c r="X219" s="42"/>
      <c r="Y219" s="43"/>
      <c r="Z219" s="42"/>
      <c r="AA219" s="42"/>
      <c r="AB219" s="42"/>
      <c r="AD219" s="52"/>
      <c r="AE219" s="35"/>
      <c r="AK219" s="52"/>
      <c r="BL219" s="52"/>
      <c r="BM219" s="52"/>
      <c r="BN219" s="52"/>
      <c r="BO219" s="52"/>
      <c r="BP219" s="52"/>
      <c r="BQ219" s="52"/>
      <c r="BS219" s="52"/>
    </row>
    <row r="220" spans="1:7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3"/>
      <c r="M220" s="42"/>
      <c r="N220" s="42"/>
      <c r="O220" s="42"/>
      <c r="P220" s="42"/>
      <c r="R220" s="42"/>
      <c r="S220" s="42"/>
      <c r="T220" s="44"/>
      <c r="U220" s="44"/>
      <c r="V220" s="42"/>
      <c r="W220" s="42"/>
      <c r="X220" s="42"/>
      <c r="Y220" s="43"/>
      <c r="Z220" s="42"/>
      <c r="AA220" s="42"/>
      <c r="AB220" s="42"/>
      <c r="AD220" s="52"/>
      <c r="AE220" s="35"/>
      <c r="AK220" s="52"/>
      <c r="BL220" s="52"/>
      <c r="BM220" s="52"/>
      <c r="BN220" s="52"/>
      <c r="BO220" s="52"/>
      <c r="BP220" s="52"/>
      <c r="BQ220" s="52"/>
      <c r="BS220" s="52"/>
    </row>
    <row r="221" spans="1:7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3"/>
      <c r="M221" s="42"/>
      <c r="N221" s="42"/>
      <c r="O221" s="42"/>
      <c r="P221" s="42"/>
      <c r="R221" s="42"/>
      <c r="S221" s="42"/>
      <c r="T221" s="44"/>
      <c r="U221" s="44"/>
      <c r="V221" s="42"/>
      <c r="W221" s="42"/>
      <c r="X221" s="42"/>
      <c r="Y221" s="43"/>
      <c r="Z221" s="42"/>
      <c r="AA221" s="42"/>
      <c r="AB221" s="42"/>
      <c r="AD221" s="52"/>
      <c r="AE221" s="35"/>
      <c r="AK221" s="52"/>
      <c r="BL221" s="52"/>
      <c r="BM221" s="52"/>
      <c r="BN221" s="52"/>
      <c r="BO221" s="52"/>
      <c r="BP221" s="52"/>
      <c r="BQ221" s="52"/>
      <c r="BS221" s="52"/>
    </row>
    <row r="222" spans="1:7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3"/>
      <c r="M222" s="42"/>
      <c r="N222" s="42"/>
      <c r="O222" s="42"/>
      <c r="P222" s="42"/>
      <c r="R222" s="42"/>
      <c r="S222" s="42"/>
      <c r="T222" s="44"/>
      <c r="U222" s="44"/>
      <c r="V222" s="42"/>
      <c r="W222" s="42"/>
      <c r="X222" s="42"/>
      <c r="Y222" s="43"/>
      <c r="Z222" s="42"/>
      <c r="AA222" s="42"/>
      <c r="AB222" s="42"/>
      <c r="AD222" s="52"/>
      <c r="AE222" s="35"/>
      <c r="AK222" s="52"/>
      <c r="BL222" s="52"/>
      <c r="BM222" s="52"/>
      <c r="BN222" s="52"/>
      <c r="BO222" s="52"/>
      <c r="BP222" s="52"/>
      <c r="BQ222" s="52"/>
      <c r="BS222" s="52"/>
    </row>
    <row r="223" spans="1:7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3"/>
      <c r="M223" s="42"/>
      <c r="N223" s="42"/>
      <c r="O223" s="42"/>
      <c r="P223" s="42"/>
      <c r="R223" s="42"/>
      <c r="S223" s="42"/>
      <c r="T223" s="44"/>
      <c r="U223" s="44"/>
      <c r="V223" s="42"/>
      <c r="W223" s="42"/>
      <c r="X223" s="42"/>
      <c r="Y223" s="43"/>
      <c r="Z223" s="42"/>
      <c r="AA223" s="42"/>
      <c r="AB223" s="42"/>
      <c r="AD223" s="52"/>
      <c r="AE223" s="35"/>
      <c r="AK223" s="52"/>
      <c r="BL223" s="52"/>
      <c r="BM223" s="52"/>
      <c r="BN223" s="52"/>
      <c r="BO223" s="52"/>
      <c r="BP223" s="52"/>
      <c r="BQ223" s="52"/>
      <c r="BS223" s="52"/>
    </row>
    <row r="224" spans="1:7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3"/>
      <c r="M224" s="42"/>
      <c r="N224" s="42"/>
      <c r="O224" s="42"/>
      <c r="P224" s="42"/>
      <c r="R224" s="42"/>
      <c r="S224" s="42"/>
      <c r="T224" s="44"/>
      <c r="U224" s="44"/>
      <c r="V224" s="42"/>
      <c r="W224" s="42"/>
      <c r="X224" s="42"/>
      <c r="Y224" s="43"/>
      <c r="Z224" s="42"/>
      <c r="AA224" s="42"/>
      <c r="AB224" s="42"/>
      <c r="AD224" s="52"/>
      <c r="AE224" s="35"/>
      <c r="AK224" s="52"/>
      <c r="BL224" s="52"/>
      <c r="BM224" s="52"/>
      <c r="BN224" s="52"/>
      <c r="BO224" s="52"/>
      <c r="BP224" s="52"/>
      <c r="BQ224" s="52"/>
      <c r="BS224" s="52"/>
    </row>
    <row r="225" spans="1:7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3"/>
      <c r="M225" s="42"/>
      <c r="N225" s="42"/>
      <c r="O225" s="42"/>
      <c r="P225" s="42"/>
      <c r="R225" s="42"/>
      <c r="S225" s="42"/>
      <c r="T225" s="44"/>
      <c r="U225" s="44"/>
      <c r="V225" s="42"/>
      <c r="W225" s="42"/>
      <c r="X225" s="42"/>
      <c r="Y225" s="43"/>
      <c r="Z225" s="42"/>
      <c r="AA225" s="42"/>
      <c r="AB225" s="42"/>
      <c r="AD225" s="52"/>
      <c r="AE225" s="35"/>
      <c r="AK225" s="52"/>
      <c r="BL225" s="52"/>
      <c r="BM225" s="52"/>
      <c r="BN225" s="52"/>
      <c r="BO225" s="52"/>
      <c r="BP225" s="52"/>
      <c r="BQ225" s="52"/>
      <c r="BS225" s="52"/>
    </row>
    <row r="226" spans="1:7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3"/>
      <c r="M226" s="42"/>
      <c r="N226" s="42"/>
      <c r="O226" s="42"/>
      <c r="P226" s="42"/>
      <c r="R226" s="42"/>
      <c r="S226" s="42"/>
      <c r="T226" s="44"/>
      <c r="U226" s="44"/>
      <c r="V226" s="42"/>
      <c r="W226" s="42"/>
      <c r="X226" s="42"/>
      <c r="Y226" s="43"/>
      <c r="Z226" s="42"/>
      <c r="AA226" s="42"/>
      <c r="AB226" s="42"/>
      <c r="AD226" s="52"/>
      <c r="AE226" s="35"/>
      <c r="AK226" s="52"/>
      <c r="BL226" s="52"/>
      <c r="BM226" s="52"/>
      <c r="BN226" s="52"/>
      <c r="BO226" s="52"/>
      <c r="BP226" s="52"/>
      <c r="BQ226" s="52"/>
      <c r="BS226" s="52"/>
    </row>
    <row r="227" spans="1:7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3"/>
      <c r="M227" s="42"/>
      <c r="N227" s="42"/>
      <c r="O227" s="42"/>
      <c r="P227" s="42"/>
      <c r="R227" s="42"/>
      <c r="S227" s="42"/>
      <c r="T227" s="44"/>
      <c r="U227" s="44"/>
      <c r="V227" s="42"/>
      <c r="W227" s="42"/>
      <c r="X227" s="42"/>
      <c r="Y227" s="43"/>
      <c r="Z227" s="42"/>
      <c r="AA227" s="42"/>
      <c r="AB227" s="42"/>
      <c r="AD227" s="52"/>
      <c r="AE227" s="35"/>
      <c r="AK227" s="52"/>
      <c r="BL227" s="52"/>
      <c r="BM227" s="52"/>
      <c r="BN227" s="52"/>
      <c r="BO227" s="52"/>
      <c r="BP227" s="52"/>
      <c r="BQ227" s="52"/>
      <c r="BS227" s="52"/>
    </row>
    <row r="228" spans="1:7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3"/>
      <c r="M228" s="42"/>
      <c r="N228" s="42"/>
      <c r="O228" s="42"/>
      <c r="P228" s="42"/>
      <c r="R228" s="42"/>
      <c r="S228" s="42"/>
      <c r="T228" s="44"/>
      <c r="U228" s="44"/>
      <c r="V228" s="42"/>
      <c r="W228" s="42"/>
      <c r="X228" s="42"/>
      <c r="Y228" s="43"/>
      <c r="Z228" s="42"/>
      <c r="AA228" s="42"/>
      <c r="AB228" s="42"/>
      <c r="AD228" s="52"/>
      <c r="AE228" s="35"/>
      <c r="AK228" s="52"/>
      <c r="BL228" s="52"/>
      <c r="BM228" s="52"/>
      <c r="BN228" s="52"/>
      <c r="BO228" s="52"/>
      <c r="BP228" s="52"/>
      <c r="BQ228" s="52"/>
      <c r="BS228" s="52"/>
    </row>
    <row r="229" spans="1:7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3"/>
      <c r="M229" s="42"/>
      <c r="N229" s="42"/>
      <c r="O229" s="42"/>
      <c r="P229" s="42"/>
      <c r="R229" s="42"/>
      <c r="S229" s="42"/>
      <c r="T229" s="44"/>
      <c r="U229" s="44"/>
      <c r="V229" s="42"/>
      <c r="W229" s="42"/>
      <c r="X229" s="42"/>
      <c r="Y229" s="43"/>
      <c r="Z229" s="42"/>
      <c r="AA229" s="42"/>
      <c r="AB229" s="42"/>
      <c r="AD229" s="52"/>
      <c r="AE229" s="35"/>
      <c r="AK229" s="52"/>
      <c r="BL229" s="52"/>
      <c r="BM229" s="52"/>
      <c r="BN229" s="52"/>
      <c r="BO229" s="52"/>
      <c r="BP229" s="52"/>
      <c r="BQ229" s="52"/>
      <c r="BS229" s="52"/>
    </row>
    <row r="230" spans="1:7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3"/>
      <c r="M230" s="42"/>
      <c r="N230" s="42"/>
      <c r="O230" s="42"/>
      <c r="P230" s="42"/>
      <c r="R230" s="42"/>
      <c r="S230" s="42"/>
      <c r="T230" s="44"/>
      <c r="U230" s="44"/>
      <c r="V230" s="42"/>
      <c r="W230" s="42"/>
      <c r="X230" s="42"/>
      <c r="Y230" s="43"/>
      <c r="Z230" s="42"/>
      <c r="AA230" s="42"/>
      <c r="AB230" s="42"/>
      <c r="AD230" s="52"/>
      <c r="AE230" s="35"/>
      <c r="AK230" s="52"/>
      <c r="BL230" s="52"/>
      <c r="BM230" s="52"/>
      <c r="BN230" s="52"/>
      <c r="BO230" s="52"/>
      <c r="BP230" s="52"/>
      <c r="BQ230" s="52"/>
      <c r="BS230" s="52"/>
    </row>
    <row r="231" spans="1:7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3"/>
      <c r="M231" s="42"/>
      <c r="N231" s="42"/>
      <c r="O231" s="42"/>
      <c r="P231" s="42"/>
      <c r="R231" s="42"/>
      <c r="S231" s="42"/>
      <c r="T231" s="44"/>
      <c r="U231" s="44"/>
      <c r="V231" s="42"/>
      <c r="W231" s="42"/>
      <c r="X231" s="42"/>
      <c r="Y231" s="43"/>
      <c r="Z231" s="42"/>
      <c r="AA231" s="42"/>
      <c r="AB231" s="42"/>
      <c r="AD231" s="52"/>
      <c r="AE231" s="35"/>
      <c r="AK231" s="52"/>
      <c r="BL231" s="52"/>
      <c r="BM231" s="52"/>
      <c r="BN231" s="52"/>
      <c r="BO231" s="52"/>
      <c r="BP231" s="52"/>
      <c r="BQ231" s="52"/>
      <c r="BS231" s="52"/>
    </row>
    <row r="232" spans="1:7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3"/>
      <c r="M232" s="42"/>
      <c r="N232" s="42"/>
      <c r="O232" s="42"/>
      <c r="P232" s="42"/>
      <c r="R232" s="42"/>
      <c r="S232" s="42"/>
      <c r="T232" s="44"/>
      <c r="U232" s="44"/>
      <c r="V232" s="42"/>
      <c r="W232" s="42"/>
      <c r="X232" s="42"/>
      <c r="Y232" s="43"/>
      <c r="Z232" s="42"/>
      <c r="AA232" s="42"/>
      <c r="AB232" s="42"/>
      <c r="AD232" s="52"/>
      <c r="AE232" s="35"/>
      <c r="AK232" s="52"/>
      <c r="BL232" s="52"/>
      <c r="BM232" s="52"/>
      <c r="BN232" s="52"/>
      <c r="BO232" s="52"/>
      <c r="BP232" s="52"/>
      <c r="BQ232" s="52"/>
      <c r="BS232" s="52"/>
    </row>
    <row r="233" spans="1:7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3"/>
      <c r="M233" s="42"/>
      <c r="N233" s="42"/>
      <c r="O233" s="42"/>
      <c r="P233" s="42"/>
      <c r="R233" s="42"/>
      <c r="S233" s="42"/>
      <c r="T233" s="44"/>
      <c r="U233" s="44"/>
      <c r="V233" s="42"/>
      <c r="W233" s="42"/>
      <c r="X233" s="42"/>
      <c r="Y233" s="43"/>
      <c r="Z233" s="42"/>
      <c r="AA233" s="42"/>
      <c r="AB233" s="42"/>
      <c r="AD233" s="52"/>
      <c r="AE233" s="35"/>
      <c r="AK233" s="52"/>
      <c r="BL233" s="52"/>
      <c r="BM233" s="52"/>
      <c r="BN233" s="52"/>
      <c r="BO233" s="52"/>
      <c r="BP233" s="52"/>
      <c r="BQ233" s="52"/>
      <c r="BS233" s="52"/>
    </row>
    <row r="234" spans="1:7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3"/>
      <c r="M234" s="42"/>
      <c r="N234" s="42"/>
      <c r="O234" s="42"/>
      <c r="P234" s="42"/>
      <c r="R234" s="42"/>
      <c r="S234" s="42"/>
      <c r="T234" s="44"/>
      <c r="U234" s="44"/>
      <c r="V234" s="42"/>
      <c r="W234" s="42"/>
      <c r="X234" s="42"/>
      <c r="Y234" s="43"/>
      <c r="Z234" s="42"/>
      <c r="AA234" s="42"/>
      <c r="AB234" s="42"/>
      <c r="AD234" s="52"/>
      <c r="AE234" s="35"/>
      <c r="AK234" s="52"/>
      <c r="BL234" s="52"/>
      <c r="BM234" s="52"/>
      <c r="BN234" s="52"/>
      <c r="BO234" s="52"/>
      <c r="BP234" s="52"/>
      <c r="BQ234" s="52"/>
      <c r="BS234" s="52"/>
    </row>
    <row r="235" spans="1:7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3"/>
      <c r="M235" s="42"/>
      <c r="N235" s="42"/>
      <c r="O235" s="42"/>
      <c r="P235" s="42"/>
      <c r="R235" s="42"/>
      <c r="S235" s="42"/>
      <c r="T235" s="44"/>
      <c r="U235" s="44"/>
      <c r="V235" s="42"/>
      <c r="W235" s="42"/>
      <c r="X235" s="42"/>
      <c r="Y235" s="43"/>
      <c r="Z235" s="42"/>
      <c r="AA235" s="42"/>
      <c r="AB235" s="42"/>
      <c r="AD235" s="52"/>
      <c r="AE235" s="35"/>
      <c r="AK235" s="52"/>
      <c r="BL235" s="52"/>
      <c r="BM235" s="52"/>
      <c r="BN235" s="52"/>
      <c r="BO235" s="52"/>
      <c r="BP235" s="52"/>
      <c r="BQ235" s="52"/>
      <c r="BS235" s="52"/>
    </row>
    <row r="236" spans="1:7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3"/>
      <c r="M236" s="42"/>
      <c r="N236" s="42"/>
      <c r="O236" s="42"/>
      <c r="P236" s="42"/>
      <c r="R236" s="42"/>
      <c r="S236" s="42"/>
      <c r="T236" s="44"/>
      <c r="U236" s="44"/>
      <c r="V236" s="42"/>
      <c r="W236" s="42"/>
      <c r="X236" s="42"/>
      <c r="Y236" s="43"/>
      <c r="Z236" s="42"/>
      <c r="AA236" s="42"/>
      <c r="AB236" s="42"/>
      <c r="AD236" s="52"/>
      <c r="AE236" s="35"/>
      <c r="AK236" s="52"/>
      <c r="BL236" s="52"/>
      <c r="BM236" s="52"/>
      <c r="BN236" s="52"/>
      <c r="BO236" s="52"/>
      <c r="BP236" s="52"/>
      <c r="BQ236" s="52"/>
      <c r="BS236" s="52"/>
    </row>
    <row r="237" spans="1:7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3"/>
      <c r="M237" s="42"/>
      <c r="N237" s="42"/>
      <c r="O237" s="42"/>
      <c r="P237" s="42"/>
      <c r="R237" s="42"/>
      <c r="S237" s="42"/>
      <c r="T237" s="44"/>
      <c r="U237" s="44"/>
      <c r="V237" s="42"/>
      <c r="W237" s="42"/>
      <c r="X237" s="42"/>
      <c r="Y237" s="43"/>
      <c r="Z237" s="42"/>
      <c r="AA237" s="42"/>
      <c r="AB237" s="42"/>
      <c r="AD237" s="52"/>
      <c r="AE237" s="35"/>
      <c r="AK237" s="52"/>
      <c r="BL237" s="52"/>
      <c r="BM237" s="52"/>
      <c r="BN237" s="52"/>
      <c r="BO237" s="52"/>
      <c r="BP237" s="52"/>
      <c r="BQ237" s="52"/>
      <c r="BS237" s="52"/>
    </row>
    <row r="238" spans="1:7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3"/>
      <c r="M238" s="42"/>
      <c r="N238" s="42"/>
      <c r="O238" s="42"/>
      <c r="P238" s="42"/>
      <c r="R238" s="42"/>
      <c r="S238" s="42"/>
      <c r="T238" s="44"/>
      <c r="U238" s="44"/>
      <c r="V238" s="42"/>
      <c r="W238" s="42"/>
      <c r="X238" s="42"/>
      <c r="Y238" s="43"/>
      <c r="Z238" s="42"/>
      <c r="AA238" s="42"/>
      <c r="AB238" s="42"/>
      <c r="AD238" s="52"/>
      <c r="AE238" s="35"/>
      <c r="AK238" s="52"/>
      <c r="BL238" s="52"/>
      <c r="BM238" s="52"/>
      <c r="BN238" s="52"/>
      <c r="BO238" s="52"/>
      <c r="BP238" s="52"/>
      <c r="BQ238" s="52"/>
      <c r="BS238" s="52"/>
    </row>
    <row r="239" spans="1:7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3"/>
      <c r="M239" s="42"/>
      <c r="N239" s="42"/>
      <c r="O239" s="42"/>
      <c r="P239" s="42"/>
      <c r="R239" s="42"/>
      <c r="S239" s="42"/>
      <c r="T239" s="44"/>
      <c r="U239" s="44"/>
      <c r="V239" s="42"/>
      <c r="W239" s="42"/>
      <c r="X239" s="42"/>
      <c r="Y239" s="43"/>
      <c r="Z239" s="42"/>
      <c r="AA239" s="42"/>
      <c r="AB239" s="42"/>
      <c r="AD239" s="52"/>
      <c r="AE239" s="35"/>
      <c r="AK239" s="52"/>
      <c r="BL239" s="52"/>
      <c r="BM239" s="52"/>
      <c r="BN239" s="52"/>
      <c r="BO239" s="52"/>
      <c r="BP239" s="52"/>
      <c r="BQ239" s="52"/>
      <c r="BS239" s="52"/>
    </row>
    <row r="240" spans="1:7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3"/>
      <c r="M240" s="42"/>
      <c r="N240" s="42"/>
      <c r="O240" s="42"/>
      <c r="P240" s="42"/>
      <c r="R240" s="42"/>
      <c r="S240" s="42"/>
      <c r="T240" s="44"/>
      <c r="U240" s="44"/>
      <c r="V240" s="42"/>
      <c r="W240" s="42"/>
      <c r="X240" s="42"/>
      <c r="Y240" s="43"/>
      <c r="Z240" s="42"/>
      <c r="AA240" s="42"/>
      <c r="AB240" s="42"/>
      <c r="AD240" s="52"/>
      <c r="AE240" s="35"/>
      <c r="AK240" s="52"/>
      <c r="BL240" s="52"/>
      <c r="BM240" s="52"/>
      <c r="BN240" s="52"/>
      <c r="BO240" s="52"/>
      <c r="BP240" s="52"/>
      <c r="BQ240" s="52"/>
      <c r="BS240" s="52"/>
    </row>
    <row r="241" spans="1:7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3"/>
      <c r="M241" s="42"/>
      <c r="N241" s="42"/>
      <c r="O241" s="42"/>
      <c r="P241" s="42"/>
      <c r="R241" s="42"/>
      <c r="S241" s="42"/>
      <c r="T241" s="44"/>
      <c r="U241" s="44"/>
      <c r="V241" s="42"/>
      <c r="W241" s="42"/>
      <c r="X241" s="42"/>
      <c r="Y241" s="43"/>
      <c r="Z241" s="42"/>
      <c r="AA241" s="42"/>
      <c r="AB241" s="42"/>
      <c r="AD241" s="52"/>
      <c r="AE241" s="35"/>
      <c r="AK241" s="52"/>
      <c r="BL241" s="52"/>
      <c r="BM241" s="52"/>
      <c r="BN241" s="52"/>
      <c r="BO241" s="52"/>
      <c r="BP241" s="52"/>
      <c r="BQ241" s="52"/>
      <c r="BS241" s="52"/>
    </row>
    <row r="242" spans="1:7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3"/>
      <c r="M242" s="42"/>
      <c r="N242" s="42"/>
      <c r="O242" s="42"/>
      <c r="P242" s="42"/>
      <c r="R242" s="42"/>
      <c r="S242" s="42"/>
      <c r="T242" s="44"/>
      <c r="U242" s="44"/>
      <c r="V242" s="42"/>
      <c r="W242" s="42"/>
      <c r="X242" s="42"/>
      <c r="Y242" s="43"/>
      <c r="Z242" s="42"/>
      <c r="AA242" s="42"/>
      <c r="AB242" s="42"/>
      <c r="AD242" s="52"/>
      <c r="AE242" s="35"/>
      <c r="AK242" s="52"/>
      <c r="BL242" s="52"/>
      <c r="BM242" s="52"/>
      <c r="BN242" s="52"/>
      <c r="BO242" s="52"/>
      <c r="BP242" s="52"/>
      <c r="BQ242" s="52"/>
      <c r="BS242" s="52"/>
    </row>
    <row r="243" spans="1:7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3"/>
      <c r="M243" s="42"/>
      <c r="N243" s="42"/>
      <c r="O243" s="42"/>
      <c r="P243" s="42"/>
      <c r="R243" s="42"/>
      <c r="S243" s="42"/>
      <c r="T243" s="44"/>
      <c r="U243" s="44"/>
      <c r="V243" s="42"/>
      <c r="W243" s="42"/>
      <c r="X243" s="42"/>
      <c r="Y243" s="43"/>
      <c r="Z243" s="42"/>
      <c r="AA243" s="42"/>
      <c r="AB243" s="42"/>
      <c r="AD243" s="52"/>
      <c r="AE243" s="35"/>
      <c r="AK243" s="52"/>
      <c r="BL243" s="52"/>
      <c r="BM243" s="52"/>
      <c r="BN243" s="52"/>
      <c r="BO243" s="52"/>
      <c r="BP243" s="52"/>
      <c r="BQ243" s="52"/>
      <c r="BS243" s="52"/>
    </row>
    <row r="244" spans="1:7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3"/>
      <c r="M244" s="42"/>
      <c r="N244" s="42"/>
      <c r="O244" s="42"/>
      <c r="P244" s="42"/>
      <c r="R244" s="42"/>
      <c r="S244" s="42"/>
      <c r="T244" s="44"/>
      <c r="U244" s="44"/>
      <c r="V244" s="42"/>
      <c r="W244" s="42"/>
      <c r="X244" s="42"/>
      <c r="Y244" s="43"/>
      <c r="Z244" s="42"/>
      <c r="AA244" s="42"/>
      <c r="AB244" s="42"/>
      <c r="AD244" s="52"/>
      <c r="AE244" s="35"/>
      <c r="AK244" s="52"/>
      <c r="BL244" s="52"/>
      <c r="BM244" s="52"/>
      <c r="BN244" s="52"/>
      <c r="BO244" s="52"/>
      <c r="BP244" s="52"/>
      <c r="BQ244" s="52"/>
      <c r="BS244" s="52"/>
    </row>
    <row r="245" spans="1:7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3"/>
      <c r="M245" s="42"/>
      <c r="N245" s="42"/>
      <c r="O245" s="42"/>
      <c r="P245" s="42"/>
      <c r="R245" s="42"/>
      <c r="S245" s="42"/>
      <c r="T245" s="44"/>
      <c r="U245" s="44"/>
      <c r="V245" s="42"/>
      <c r="W245" s="42"/>
      <c r="X245" s="42"/>
      <c r="Y245" s="43"/>
      <c r="Z245" s="42"/>
      <c r="AA245" s="42"/>
      <c r="AB245" s="42"/>
      <c r="AD245" s="52"/>
      <c r="AE245" s="35"/>
      <c r="AK245" s="52"/>
      <c r="BL245" s="52"/>
      <c r="BM245" s="52"/>
      <c r="BN245" s="52"/>
      <c r="BO245" s="52"/>
      <c r="BP245" s="52"/>
      <c r="BQ245" s="52"/>
      <c r="BS245" s="52"/>
    </row>
    <row r="246" spans="1:7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3"/>
      <c r="M246" s="42"/>
      <c r="N246" s="42"/>
      <c r="O246" s="42"/>
      <c r="P246" s="42"/>
      <c r="R246" s="42"/>
      <c r="S246" s="42"/>
      <c r="T246" s="44"/>
      <c r="U246" s="44"/>
      <c r="V246" s="42"/>
      <c r="W246" s="42"/>
      <c r="X246" s="42"/>
      <c r="Y246" s="43"/>
      <c r="Z246" s="42"/>
      <c r="AA246" s="42"/>
      <c r="AB246" s="42"/>
      <c r="AD246" s="52"/>
      <c r="AE246" s="35"/>
      <c r="AK246" s="52"/>
      <c r="BL246" s="52"/>
      <c r="BM246" s="52"/>
      <c r="BN246" s="52"/>
      <c r="BO246" s="52"/>
      <c r="BP246" s="52"/>
      <c r="BQ246" s="52"/>
      <c r="BS246" s="52"/>
    </row>
    <row r="247" spans="1:7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3"/>
      <c r="M247" s="42"/>
      <c r="N247" s="42"/>
      <c r="O247" s="42"/>
      <c r="P247" s="42"/>
      <c r="R247" s="42"/>
      <c r="S247" s="42"/>
      <c r="T247" s="44"/>
      <c r="U247" s="44"/>
      <c r="V247" s="42"/>
      <c r="W247" s="42"/>
      <c r="X247" s="42"/>
      <c r="Y247" s="43"/>
      <c r="Z247" s="42"/>
      <c r="AA247" s="42"/>
      <c r="AB247" s="42"/>
      <c r="AD247" s="52"/>
      <c r="AE247" s="35"/>
      <c r="AK247" s="52"/>
      <c r="BL247" s="52"/>
      <c r="BM247" s="52"/>
      <c r="BN247" s="52"/>
      <c r="BO247" s="52"/>
      <c r="BP247" s="52"/>
      <c r="BQ247" s="52"/>
      <c r="BS247" s="52"/>
    </row>
    <row r="248" spans="1:7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3"/>
      <c r="M248" s="42"/>
      <c r="N248" s="42"/>
      <c r="O248" s="42"/>
      <c r="P248" s="42"/>
      <c r="R248" s="42"/>
      <c r="S248" s="42"/>
      <c r="T248" s="44"/>
      <c r="U248" s="44"/>
      <c r="V248" s="42"/>
      <c r="W248" s="42"/>
      <c r="X248" s="42"/>
      <c r="Y248" s="43"/>
      <c r="Z248" s="42"/>
      <c r="AA248" s="42"/>
      <c r="AB248" s="42"/>
      <c r="AD248" s="52"/>
      <c r="AE248" s="35"/>
      <c r="AK248" s="52"/>
      <c r="BL248" s="52"/>
      <c r="BM248" s="52"/>
      <c r="BN248" s="52"/>
      <c r="BO248" s="52"/>
      <c r="BP248" s="52"/>
      <c r="BQ248" s="52"/>
      <c r="BS248" s="52"/>
    </row>
    <row r="249" spans="1:7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3"/>
      <c r="M249" s="42"/>
      <c r="N249" s="42"/>
      <c r="O249" s="42"/>
      <c r="P249" s="42"/>
      <c r="R249" s="42"/>
      <c r="S249" s="42"/>
      <c r="T249" s="44"/>
      <c r="U249" s="44"/>
      <c r="V249" s="42"/>
      <c r="W249" s="42"/>
      <c r="X249" s="42"/>
      <c r="Y249" s="43"/>
      <c r="Z249" s="42"/>
      <c r="AA249" s="42"/>
      <c r="AB249" s="42"/>
      <c r="AD249" s="52"/>
      <c r="AE249" s="35"/>
      <c r="AK249" s="52"/>
      <c r="BL249" s="52"/>
      <c r="BM249" s="52"/>
      <c r="BN249" s="52"/>
      <c r="BO249" s="52"/>
      <c r="BP249" s="52"/>
      <c r="BQ249" s="52"/>
      <c r="BS249" s="52"/>
    </row>
    <row r="250" spans="1:7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3"/>
      <c r="M250" s="42"/>
      <c r="N250" s="42"/>
      <c r="O250" s="42"/>
      <c r="P250" s="42"/>
      <c r="R250" s="42"/>
      <c r="S250" s="42"/>
      <c r="T250" s="44"/>
      <c r="U250" s="44"/>
      <c r="V250" s="42"/>
      <c r="W250" s="42"/>
      <c r="X250" s="42"/>
      <c r="Y250" s="43"/>
      <c r="Z250" s="42"/>
      <c r="AA250" s="42"/>
      <c r="AB250" s="42"/>
      <c r="AD250" s="52"/>
      <c r="AE250" s="35"/>
      <c r="AK250" s="52"/>
      <c r="BL250" s="52"/>
      <c r="BM250" s="52"/>
      <c r="BN250" s="52"/>
      <c r="BO250" s="52"/>
      <c r="BP250" s="52"/>
      <c r="BQ250" s="52"/>
      <c r="BS250" s="52"/>
    </row>
    <row r="251" spans="1:7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3"/>
      <c r="M251" s="42"/>
      <c r="N251" s="42"/>
      <c r="O251" s="42"/>
      <c r="P251" s="42"/>
      <c r="R251" s="42"/>
      <c r="S251" s="42"/>
      <c r="T251" s="44"/>
      <c r="U251" s="44"/>
      <c r="V251" s="42"/>
      <c r="W251" s="42"/>
      <c r="X251" s="42"/>
      <c r="Y251" s="43"/>
      <c r="Z251" s="42"/>
      <c r="AA251" s="42"/>
      <c r="AB251" s="42"/>
      <c r="AD251" s="52"/>
      <c r="AE251" s="35"/>
      <c r="AK251" s="52"/>
      <c r="BL251" s="52"/>
      <c r="BM251" s="52"/>
      <c r="BN251" s="52"/>
      <c r="BO251" s="52"/>
      <c r="BP251" s="52"/>
      <c r="BQ251" s="52"/>
      <c r="BS251" s="52"/>
    </row>
    <row r="252" spans="1:7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3"/>
      <c r="M252" s="42"/>
      <c r="N252" s="42"/>
      <c r="O252" s="42"/>
      <c r="P252" s="42"/>
      <c r="R252" s="42"/>
      <c r="S252" s="42"/>
      <c r="T252" s="44"/>
      <c r="U252" s="44"/>
      <c r="V252" s="42"/>
      <c r="W252" s="42"/>
      <c r="X252" s="42"/>
      <c r="Y252" s="43"/>
      <c r="Z252" s="42"/>
      <c r="AA252" s="42"/>
      <c r="AB252" s="42"/>
      <c r="AD252" s="52"/>
      <c r="AE252" s="35"/>
      <c r="AK252" s="52"/>
      <c r="BL252" s="52"/>
      <c r="BM252" s="52"/>
      <c r="BN252" s="52"/>
      <c r="BO252" s="52"/>
      <c r="BP252" s="52"/>
      <c r="BQ252" s="52"/>
      <c r="BS252" s="52"/>
    </row>
    <row r="253" spans="1:7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3"/>
      <c r="M253" s="42"/>
      <c r="N253" s="42"/>
      <c r="O253" s="42"/>
      <c r="P253" s="42"/>
      <c r="R253" s="42"/>
      <c r="S253" s="42"/>
      <c r="T253" s="44"/>
      <c r="U253" s="44"/>
      <c r="V253" s="42"/>
      <c r="W253" s="42"/>
      <c r="X253" s="42"/>
      <c r="Y253" s="43"/>
      <c r="Z253" s="42"/>
      <c r="AA253" s="42"/>
      <c r="AB253" s="42"/>
      <c r="AD253" s="52"/>
      <c r="AE253" s="35"/>
      <c r="AK253" s="52"/>
      <c r="BL253" s="52"/>
      <c r="BM253" s="52"/>
      <c r="BN253" s="52"/>
      <c r="BO253" s="52"/>
      <c r="BP253" s="52"/>
      <c r="BQ253" s="52"/>
      <c r="BS253" s="52"/>
    </row>
    <row r="254" spans="1:7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3"/>
      <c r="M254" s="42"/>
      <c r="N254" s="42"/>
      <c r="O254" s="42"/>
      <c r="P254" s="42"/>
      <c r="R254" s="42"/>
      <c r="S254" s="42"/>
      <c r="T254" s="44"/>
      <c r="U254" s="44"/>
      <c r="V254" s="42"/>
      <c r="W254" s="42"/>
      <c r="X254" s="42"/>
      <c r="Y254" s="43"/>
      <c r="Z254" s="42"/>
      <c r="AA254" s="42"/>
      <c r="AB254" s="42"/>
      <c r="AD254" s="52"/>
      <c r="AE254" s="35"/>
      <c r="AK254" s="52"/>
      <c r="BL254" s="52"/>
      <c r="BM254" s="52"/>
      <c r="BN254" s="52"/>
      <c r="BO254" s="52"/>
      <c r="BP254" s="52"/>
      <c r="BQ254" s="52"/>
      <c r="BS254" s="52"/>
    </row>
    <row r="255" spans="1:7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3"/>
      <c r="M255" s="42"/>
      <c r="N255" s="42"/>
      <c r="O255" s="42"/>
      <c r="P255" s="42"/>
      <c r="R255" s="42"/>
      <c r="S255" s="42"/>
      <c r="T255" s="44"/>
      <c r="U255" s="44"/>
      <c r="V255" s="42"/>
      <c r="W255" s="42"/>
      <c r="X255" s="42"/>
      <c r="Y255" s="43"/>
      <c r="Z255" s="42"/>
      <c r="AA255" s="42"/>
      <c r="AB255" s="42"/>
      <c r="AD255" s="52"/>
      <c r="AE255" s="35"/>
      <c r="AK255" s="52"/>
      <c r="BL255" s="52"/>
      <c r="BM255" s="52"/>
      <c r="BN255" s="52"/>
      <c r="BO255" s="52"/>
      <c r="BP255" s="52"/>
      <c r="BQ255" s="52"/>
      <c r="BS255" s="52"/>
    </row>
    <row r="256" spans="1:7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3"/>
      <c r="M256" s="42"/>
      <c r="N256" s="42"/>
      <c r="O256" s="42"/>
      <c r="P256" s="42"/>
      <c r="R256" s="42"/>
      <c r="S256" s="42"/>
      <c r="T256" s="44"/>
      <c r="U256" s="44"/>
      <c r="V256" s="42"/>
      <c r="W256" s="42"/>
      <c r="X256" s="42"/>
      <c r="Y256" s="43"/>
      <c r="Z256" s="42"/>
      <c r="AA256" s="42"/>
      <c r="AB256" s="42"/>
      <c r="AD256" s="52"/>
      <c r="AE256" s="35"/>
      <c r="AK256" s="52"/>
      <c r="BL256" s="52"/>
      <c r="BM256" s="52"/>
      <c r="BN256" s="52"/>
      <c r="BO256" s="52"/>
      <c r="BP256" s="52"/>
      <c r="BQ256" s="52"/>
      <c r="BS256" s="52"/>
    </row>
    <row r="257" spans="1:7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3"/>
      <c r="M257" s="42"/>
      <c r="N257" s="42"/>
      <c r="O257" s="42"/>
      <c r="P257" s="42"/>
      <c r="R257" s="42"/>
      <c r="S257" s="42"/>
      <c r="T257" s="44"/>
      <c r="U257" s="44"/>
      <c r="V257" s="42"/>
      <c r="W257" s="42"/>
      <c r="X257" s="42"/>
      <c r="Y257" s="43"/>
      <c r="Z257" s="42"/>
      <c r="AA257" s="42"/>
      <c r="AB257" s="42"/>
      <c r="AD257" s="52"/>
      <c r="AE257" s="35"/>
      <c r="AK257" s="52"/>
      <c r="BL257" s="52"/>
      <c r="BM257" s="52"/>
      <c r="BN257" s="52"/>
      <c r="BO257" s="52"/>
      <c r="BP257" s="52"/>
      <c r="BQ257" s="52"/>
      <c r="BS257" s="52"/>
    </row>
    <row r="258" spans="1:7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3"/>
      <c r="M258" s="42"/>
      <c r="N258" s="42"/>
      <c r="O258" s="42"/>
      <c r="P258" s="42"/>
      <c r="R258" s="42"/>
      <c r="S258" s="42"/>
      <c r="T258" s="44"/>
      <c r="U258" s="44"/>
      <c r="V258" s="42"/>
      <c r="W258" s="42"/>
      <c r="X258" s="42"/>
      <c r="Y258" s="43"/>
      <c r="Z258" s="42"/>
      <c r="AA258" s="42"/>
      <c r="AB258" s="42"/>
      <c r="AD258" s="52"/>
      <c r="AE258" s="35"/>
      <c r="AK258" s="52"/>
      <c r="BL258" s="52"/>
      <c r="BM258" s="52"/>
      <c r="BN258" s="52"/>
      <c r="BO258" s="52"/>
      <c r="BP258" s="52"/>
      <c r="BQ258" s="52"/>
      <c r="BS258" s="52"/>
    </row>
    <row r="259" spans="1:7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3"/>
      <c r="M259" s="42"/>
      <c r="N259" s="42"/>
      <c r="O259" s="42"/>
      <c r="P259" s="42"/>
      <c r="R259" s="42"/>
      <c r="S259" s="42"/>
      <c r="T259" s="44"/>
      <c r="U259" s="44"/>
      <c r="V259" s="42"/>
      <c r="W259" s="42"/>
      <c r="X259" s="42"/>
      <c r="Y259" s="43"/>
      <c r="Z259" s="42"/>
      <c r="AA259" s="42"/>
      <c r="AB259" s="42"/>
      <c r="AD259" s="52"/>
      <c r="AE259" s="35"/>
      <c r="AK259" s="52"/>
      <c r="BL259" s="52"/>
      <c r="BM259" s="52"/>
      <c r="BN259" s="52"/>
      <c r="BO259" s="52"/>
      <c r="BP259" s="52"/>
      <c r="BQ259" s="52"/>
      <c r="BS259" s="52"/>
    </row>
    <row r="260" spans="1:7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3"/>
      <c r="M260" s="42"/>
      <c r="N260" s="42"/>
      <c r="O260" s="42"/>
      <c r="P260" s="42"/>
      <c r="R260" s="42"/>
      <c r="S260" s="42"/>
      <c r="T260" s="44"/>
      <c r="U260" s="44"/>
      <c r="V260" s="42"/>
      <c r="W260" s="42"/>
      <c r="X260" s="42"/>
      <c r="Y260" s="43"/>
      <c r="Z260" s="42"/>
      <c r="AA260" s="42"/>
      <c r="AB260" s="42"/>
      <c r="AD260" s="52"/>
      <c r="AE260" s="35"/>
      <c r="AK260" s="52"/>
      <c r="BL260" s="52"/>
      <c r="BM260" s="52"/>
      <c r="BN260" s="52"/>
      <c r="BO260" s="52"/>
      <c r="BP260" s="52"/>
      <c r="BQ260" s="52"/>
      <c r="BS260" s="52"/>
    </row>
    <row r="261" spans="1:7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3"/>
      <c r="M261" s="42"/>
      <c r="N261" s="42"/>
      <c r="O261" s="42"/>
      <c r="P261" s="42"/>
      <c r="R261" s="42"/>
      <c r="S261" s="42"/>
      <c r="T261" s="44"/>
      <c r="U261" s="44"/>
      <c r="V261" s="42"/>
      <c r="W261" s="42"/>
      <c r="X261" s="42"/>
      <c r="Y261" s="43"/>
      <c r="Z261" s="42"/>
      <c r="AA261" s="42"/>
      <c r="AB261" s="42"/>
      <c r="AD261" s="52"/>
      <c r="AE261" s="35"/>
      <c r="AK261" s="52"/>
      <c r="BL261" s="52"/>
      <c r="BM261" s="52"/>
      <c r="BN261" s="52"/>
      <c r="BO261" s="52"/>
      <c r="BP261" s="52"/>
      <c r="BQ261" s="52"/>
      <c r="BS261" s="52"/>
    </row>
    <row r="262" spans="1:7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3"/>
      <c r="M262" s="42"/>
      <c r="N262" s="42"/>
      <c r="O262" s="42"/>
      <c r="P262" s="42"/>
      <c r="R262" s="42"/>
      <c r="S262" s="42"/>
      <c r="T262" s="44"/>
      <c r="U262" s="44"/>
      <c r="V262" s="42"/>
      <c r="W262" s="42"/>
      <c r="X262" s="42"/>
      <c r="Y262" s="43"/>
      <c r="Z262" s="42"/>
      <c r="AA262" s="42"/>
      <c r="AB262" s="42"/>
      <c r="AD262" s="52"/>
      <c r="AE262" s="35"/>
      <c r="AK262" s="52"/>
      <c r="BL262" s="52"/>
      <c r="BM262" s="52"/>
      <c r="BN262" s="52"/>
      <c r="BO262" s="52"/>
      <c r="BP262" s="52"/>
      <c r="BQ262" s="52"/>
      <c r="BS262" s="52"/>
    </row>
    <row r="263" spans="1:7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3"/>
      <c r="M263" s="42"/>
      <c r="N263" s="42"/>
      <c r="O263" s="42"/>
      <c r="P263" s="42"/>
      <c r="R263" s="42"/>
      <c r="S263" s="42"/>
      <c r="T263" s="44"/>
      <c r="U263" s="44"/>
      <c r="V263" s="42"/>
      <c r="W263" s="42"/>
      <c r="X263" s="42"/>
      <c r="Y263" s="43"/>
      <c r="Z263" s="42"/>
      <c r="AA263" s="42"/>
      <c r="AB263" s="42"/>
      <c r="AD263" s="52"/>
      <c r="AE263" s="35"/>
      <c r="AK263" s="52"/>
      <c r="BL263" s="52"/>
      <c r="BM263" s="52"/>
      <c r="BN263" s="52"/>
      <c r="BO263" s="52"/>
      <c r="BP263" s="52"/>
      <c r="BQ263" s="52"/>
      <c r="BS263" s="52"/>
    </row>
    <row r="264" spans="1:7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3"/>
      <c r="M264" s="42"/>
      <c r="N264" s="42"/>
      <c r="O264" s="42"/>
      <c r="P264" s="42"/>
      <c r="R264" s="42"/>
      <c r="S264" s="42"/>
      <c r="T264" s="44"/>
      <c r="U264" s="44"/>
      <c r="V264" s="42"/>
      <c r="W264" s="42"/>
      <c r="X264" s="42"/>
      <c r="Y264" s="43"/>
      <c r="Z264" s="42"/>
      <c r="AA264" s="42"/>
      <c r="AB264" s="42"/>
      <c r="AD264" s="52"/>
      <c r="AE264" s="35"/>
      <c r="AK264" s="52"/>
      <c r="BL264" s="52"/>
      <c r="BM264" s="52"/>
      <c r="BN264" s="52"/>
      <c r="BO264" s="52"/>
      <c r="BP264" s="52"/>
      <c r="BQ264" s="52"/>
      <c r="BS264" s="52"/>
    </row>
    <row r="265" spans="1:7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3"/>
      <c r="M265" s="42"/>
      <c r="N265" s="42"/>
      <c r="O265" s="42"/>
      <c r="P265" s="42"/>
      <c r="R265" s="42"/>
      <c r="S265" s="42"/>
      <c r="T265" s="44"/>
      <c r="U265" s="44"/>
      <c r="V265" s="42"/>
      <c r="W265" s="42"/>
      <c r="X265" s="42"/>
      <c r="Y265" s="43"/>
      <c r="Z265" s="42"/>
      <c r="AA265" s="42"/>
      <c r="AB265" s="42"/>
      <c r="AD265" s="52"/>
      <c r="AE265" s="35"/>
      <c r="AK265" s="52"/>
      <c r="BL265" s="52"/>
      <c r="BM265" s="52"/>
      <c r="BN265" s="52"/>
      <c r="BO265" s="52"/>
      <c r="BP265" s="52"/>
      <c r="BQ265" s="52"/>
      <c r="BS265" s="52"/>
    </row>
    <row r="266" spans="1:7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3"/>
      <c r="M266" s="42"/>
      <c r="N266" s="42"/>
      <c r="O266" s="42"/>
      <c r="P266" s="42"/>
      <c r="R266" s="42"/>
      <c r="S266" s="42"/>
      <c r="T266" s="44"/>
      <c r="U266" s="44"/>
      <c r="V266" s="42"/>
      <c r="W266" s="42"/>
      <c r="X266" s="42"/>
      <c r="Y266" s="43"/>
      <c r="Z266" s="42"/>
      <c r="AA266" s="42"/>
      <c r="AB266" s="42"/>
      <c r="AD266" s="52"/>
      <c r="AE266" s="35"/>
      <c r="AK266" s="52"/>
      <c r="BL266" s="52"/>
      <c r="BM266" s="52"/>
      <c r="BN266" s="52"/>
      <c r="BO266" s="52"/>
      <c r="BP266" s="52"/>
      <c r="BQ266" s="52"/>
      <c r="BS266" s="52"/>
    </row>
    <row r="267" spans="1:7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3"/>
      <c r="M267" s="42"/>
      <c r="N267" s="42"/>
      <c r="O267" s="42"/>
      <c r="P267" s="42"/>
      <c r="R267" s="42"/>
      <c r="S267" s="42"/>
      <c r="T267" s="44"/>
      <c r="U267" s="44"/>
      <c r="V267" s="42"/>
      <c r="W267" s="42"/>
      <c r="X267" s="42"/>
      <c r="Y267" s="43"/>
      <c r="Z267" s="42"/>
      <c r="AA267" s="42"/>
      <c r="AB267" s="42"/>
      <c r="AD267" s="52"/>
      <c r="AE267" s="35"/>
      <c r="AK267" s="52"/>
      <c r="BL267" s="52"/>
      <c r="BM267" s="52"/>
      <c r="BN267" s="52"/>
      <c r="BO267" s="52"/>
      <c r="BP267" s="52"/>
      <c r="BQ267" s="52"/>
      <c r="BS267" s="52"/>
    </row>
    <row r="268" spans="1:7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3"/>
      <c r="M268" s="42"/>
      <c r="N268" s="42"/>
      <c r="O268" s="42"/>
      <c r="P268" s="42"/>
      <c r="R268" s="42"/>
      <c r="S268" s="42"/>
      <c r="T268" s="44"/>
      <c r="U268" s="44"/>
      <c r="V268" s="42"/>
      <c r="W268" s="42"/>
      <c r="X268" s="42"/>
      <c r="Y268" s="43"/>
      <c r="Z268" s="42"/>
      <c r="AA268" s="42"/>
      <c r="AB268" s="42"/>
      <c r="AD268" s="52"/>
      <c r="AE268" s="35"/>
      <c r="AK268" s="52"/>
      <c r="BL268" s="52"/>
      <c r="BM268" s="52"/>
      <c r="BN268" s="52"/>
      <c r="BO268" s="52"/>
      <c r="BP268" s="52"/>
      <c r="BQ268" s="52"/>
      <c r="BS268" s="52"/>
    </row>
    <row r="269" spans="1:7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3"/>
      <c r="M269" s="42"/>
      <c r="N269" s="42"/>
      <c r="O269" s="42"/>
      <c r="P269" s="42"/>
      <c r="R269" s="42"/>
      <c r="S269" s="42"/>
      <c r="T269" s="44"/>
      <c r="U269" s="44"/>
      <c r="V269" s="42"/>
      <c r="W269" s="42"/>
      <c r="X269" s="42"/>
      <c r="Y269" s="43"/>
      <c r="Z269" s="42"/>
      <c r="AA269" s="42"/>
      <c r="AB269" s="42"/>
      <c r="AD269" s="52"/>
      <c r="AE269" s="35"/>
      <c r="AK269" s="52"/>
      <c r="BL269" s="52"/>
      <c r="BM269" s="52"/>
      <c r="BN269" s="52"/>
      <c r="BO269" s="52"/>
      <c r="BP269" s="52"/>
      <c r="BQ269" s="52"/>
      <c r="BS269" s="52"/>
    </row>
    <row r="270" spans="1:7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3"/>
      <c r="M270" s="42"/>
      <c r="N270" s="42"/>
      <c r="O270" s="42"/>
      <c r="P270" s="42"/>
      <c r="R270" s="42"/>
      <c r="S270" s="42"/>
      <c r="T270" s="44"/>
      <c r="U270" s="44"/>
      <c r="V270" s="42"/>
      <c r="W270" s="42"/>
      <c r="X270" s="42"/>
      <c r="Y270" s="43"/>
      <c r="Z270" s="42"/>
      <c r="AA270" s="42"/>
      <c r="AB270" s="42"/>
      <c r="AD270" s="52"/>
      <c r="AE270" s="35"/>
      <c r="AK270" s="52"/>
      <c r="BL270" s="52"/>
      <c r="BM270" s="52"/>
      <c r="BN270" s="52"/>
      <c r="BO270" s="52"/>
      <c r="BP270" s="52"/>
      <c r="BQ270" s="52"/>
      <c r="BS270" s="52"/>
    </row>
    <row r="271" spans="1: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3"/>
      <c r="M271" s="42"/>
      <c r="N271" s="42"/>
      <c r="O271" s="42"/>
      <c r="P271" s="42"/>
      <c r="R271" s="42"/>
      <c r="S271" s="42"/>
      <c r="T271" s="44"/>
      <c r="U271" s="44"/>
      <c r="V271" s="42"/>
      <c r="W271" s="42"/>
      <c r="X271" s="42"/>
      <c r="Y271" s="43"/>
      <c r="Z271" s="42"/>
      <c r="AA271" s="42"/>
      <c r="AB271" s="42"/>
      <c r="AD271" s="52"/>
      <c r="AE271" s="35"/>
      <c r="AK271" s="52"/>
      <c r="BL271" s="52"/>
      <c r="BM271" s="52"/>
      <c r="BN271" s="52"/>
      <c r="BO271" s="52"/>
      <c r="BP271" s="52"/>
      <c r="BQ271" s="52"/>
      <c r="BS271" s="52"/>
    </row>
    <row r="272" spans="1:7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3"/>
      <c r="M272" s="42"/>
      <c r="N272" s="42"/>
      <c r="O272" s="42"/>
      <c r="P272" s="42"/>
      <c r="R272" s="42"/>
      <c r="S272" s="42"/>
      <c r="T272" s="44"/>
      <c r="U272" s="44"/>
      <c r="V272" s="42"/>
      <c r="W272" s="42"/>
      <c r="X272" s="42"/>
      <c r="Y272" s="43"/>
      <c r="Z272" s="42"/>
      <c r="AA272" s="42"/>
      <c r="AB272" s="42"/>
      <c r="AD272" s="52"/>
      <c r="AE272" s="35"/>
      <c r="AK272" s="52"/>
      <c r="BL272" s="52"/>
      <c r="BM272" s="52"/>
      <c r="BN272" s="52"/>
      <c r="BO272" s="52"/>
      <c r="BP272" s="52"/>
      <c r="BQ272" s="52"/>
      <c r="BS272" s="52"/>
    </row>
    <row r="273" spans="1:7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3"/>
      <c r="M273" s="42"/>
      <c r="N273" s="42"/>
      <c r="O273" s="42"/>
      <c r="P273" s="42"/>
      <c r="R273" s="42"/>
      <c r="S273" s="42"/>
      <c r="T273" s="44"/>
      <c r="U273" s="44"/>
      <c r="V273" s="42"/>
      <c r="W273" s="42"/>
      <c r="X273" s="42"/>
      <c r="Y273" s="43"/>
      <c r="Z273" s="42"/>
      <c r="AA273" s="42"/>
      <c r="AB273" s="42"/>
      <c r="AD273" s="52"/>
      <c r="AE273" s="35"/>
      <c r="AK273" s="52"/>
      <c r="BL273" s="52"/>
      <c r="BM273" s="52"/>
      <c r="BN273" s="52"/>
      <c r="BO273" s="52"/>
      <c r="BP273" s="52"/>
      <c r="BQ273" s="52"/>
      <c r="BS273" s="52"/>
    </row>
    <row r="274" spans="1:7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3"/>
      <c r="M274" s="42"/>
      <c r="N274" s="42"/>
      <c r="O274" s="42"/>
      <c r="P274" s="42"/>
      <c r="R274" s="42"/>
      <c r="S274" s="42"/>
      <c r="T274" s="44"/>
      <c r="U274" s="44"/>
      <c r="V274" s="42"/>
      <c r="W274" s="42"/>
      <c r="X274" s="42"/>
      <c r="Y274" s="43"/>
      <c r="Z274" s="42"/>
      <c r="AA274" s="42"/>
      <c r="AB274" s="42"/>
      <c r="AD274" s="52"/>
      <c r="AE274" s="35"/>
      <c r="AK274" s="52"/>
      <c r="BL274" s="52"/>
      <c r="BM274" s="52"/>
      <c r="BN274" s="52"/>
      <c r="BO274" s="52"/>
      <c r="BP274" s="52"/>
      <c r="BQ274" s="52"/>
      <c r="BS274" s="52"/>
    </row>
    <row r="275" spans="1:7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3"/>
      <c r="M275" s="42"/>
      <c r="N275" s="42"/>
      <c r="O275" s="42"/>
      <c r="P275" s="42"/>
      <c r="R275" s="42"/>
      <c r="S275" s="42"/>
      <c r="T275" s="44"/>
      <c r="U275" s="44"/>
      <c r="V275" s="42"/>
      <c r="W275" s="42"/>
      <c r="X275" s="42"/>
      <c r="Y275" s="43"/>
      <c r="Z275" s="42"/>
      <c r="AA275" s="42"/>
      <c r="AB275" s="42"/>
      <c r="AD275" s="52"/>
      <c r="AE275" s="35"/>
      <c r="AK275" s="52"/>
      <c r="BL275" s="52"/>
      <c r="BM275" s="52"/>
      <c r="BN275" s="52"/>
      <c r="BO275" s="52"/>
      <c r="BP275" s="52"/>
      <c r="BQ275" s="52"/>
      <c r="BS275" s="52"/>
    </row>
    <row r="276" spans="1:7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3"/>
      <c r="M276" s="42"/>
      <c r="N276" s="42"/>
      <c r="O276" s="42"/>
      <c r="P276" s="42"/>
      <c r="R276" s="42"/>
      <c r="S276" s="42"/>
      <c r="T276" s="44"/>
      <c r="U276" s="44"/>
      <c r="V276" s="42"/>
      <c r="W276" s="42"/>
      <c r="X276" s="42"/>
      <c r="Y276" s="43"/>
      <c r="Z276" s="42"/>
      <c r="AA276" s="42"/>
      <c r="AB276" s="42"/>
      <c r="AD276" s="52"/>
      <c r="AE276" s="35"/>
      <c r="AK276" s="52"/>
      <c r="BL276" s="52"/>
      <c r="BM276" s="52"/>
      <c r="BN276" s="52"/>
      <c r="BO276" s="52"/>
      <c r="BP276" s="52"/>
      <c r="BQ276" s="52"/>
      <c r="BS276" s="52"/>
    </row>
    <row r="277" spans="1:7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3"/>
      <c r="M277" s="42"/>
      <c r="N277" s="42"/>
      <c r="O277" s="42"/>
      <c r="P277" s="42"/>
      <c r="R277" s="42"/>
      <c r="S277" s="42"/>
      <c r="T277" s="44"/>
      <c r="U277" s="44"/>
      <c r="V277" s="42"/>
      <c r="W277" s="42"/>
      <c r="X277" s="42"/>
      <c r="Y277" s="43"/>
      <c r="Z277" s="42"/>
      <c r="AA277" s="42"/>
      <c r="AB277" s="42"/>
      <c r="AD277" s="52"/>
      <c r="AE277" s="35"/>
      <c r="AK277" s="52"/>
      <c r="BL277" s="52"/>
      <c r="BM277" s="52"/>
      <c r="BN277" s="52"/>
      <c r="BO277" s="52"/>
      <c r="BP277" s="52"/>
      <c r="BQ277" s="52"/>
      <c r="BS277" s="52"/>
    </row>
    <row r="278" spans="1:7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3"/>
      <c r="M278" s="42"/>
      <c r="N278" s="42"/>
      <c r="O278" s="42"/>
      <c r="P278" s="42"/>
      <c r="R278" s="42"/>
      <c r="S278" s="42"/>
      <c r="T278" s="44"/>
      <c r="U278" s="44"/>
      <c r="V278" s="42"/>
      <c r="W278" s="42"/>
      <c r="X278" s="42"/>
      <c r="Y278" s="43"/>
      <c r="Z278" s="42"/>
      <c r="AA278" s="42"/>
      <c r="AB278" s="42"/>
      <c r="AD278" s="52"/>
      <c r="AE278" s="35"/>
      <c r="AK278" s="52"/>
      <c r="BL278" s="52"/>
      <c r="BM278" s="52"/>
      <c r="BN278" s="52"/>
      <c r="BO278" s="52"/>
      <c r="BP278" s="52"/>
      <c r="BQ278" s="52"/>
      <c r="BS278" s="52"/>
    </row>
    <row r="279" spans="1:7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3"/>
      <c r="M279" s="42"/>
      <c r="N279" s="42"/>
      <c r="O279" s="42"/>
      <c r="P279" s="42"/>
      <c r="R279" s="42"/>
      <c r="S279" s="42"/>
      <c r="T279" s="44"/>
      <c r="U279" s="44"/>
      <c r="V279" s="42"/>
      <c r="W279" s="42"/>
      <c r="X279" s="42"/>
      <c r="Y279" s="43"/>
      <c r="Z279" s="42"/>
      <c r="AA279" s="42"/>
      <c r="AB279" s="42"/>
      <c r="AD279" s="52"/>
      <c r="AE279" s="35"/>
      <c r="AK279" s="52"/>
      <c r="BL279" s="52"/>
      <c r="BM279" s="52"/>
      <c r="BN279" s="52"/>
      <c r="BO279" s="52"/>
      <c r="BP279" s="52"/>
      <c r="BQ279" s="52"/>
      <c r="BS279" s="52"/>
    </row>
    <row r="280" spans="1:7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3"/>
      <c r="M280" s="42"/>
      <c r="N280" s="42"/>
      <c r="O280" s="42"/>
      <c r="P280" s="42"/>
      <c r="R280" s="42"/>
      <c r="S280" s="42"/>
      <c r="T280" s="44"/>
      <c r="U280" s="44"/>
      <c r="V280" s="42"/>
      <c r="W280" s="42"/>
      <c r="X280" s="42"/>
      <c r="Y280" s="43"/>
      <c r="Z280" s="42"/>
      <c r="AA280" s="42"/>
      <c r="AB280" s="42"/>
      <c r="AD280" s="52"/>
      <c r="AE280" s="35"/>
      <c r="AK280" s="52"/>
      <c r="BL280" s="52"/>
      <c r="BM280" s="52"/>
      <c r="BN280" s="52"/>
      <c r="BO280" s="52"/>
      <c r="BP280" s="52"/>
      <c r="BQ280" s="52"/>
      <c r="BS280" s="52"/>
    </row>
    <row r="281" spans="1:7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3"/>
      <c r="M281" s="42"/>
      <c r="N281" s="42"/>
      <c r="O281" s="42"/>
      <c r="P281" s="42"/>
      <c r="R281" s="42"/>
      <c r="S281" s="42"/>
      <c r="T281" s="44"/>
      <c r="U281" s="44"/>
      <c r="V281" s="42"/>
      <c r="W281" s="42"/>
      <c r="X281" s="42"/>
      <c r="Y281" s="43"/>
      <c r="Z281" s="42"/>
      <c r="AA281" s="42"/>
      <c r="AB281" s="42"/>
      <c r="AD281" s="52"/>
      <c r="AE281" s="35"/>
      <c r="AK281" s="52"/>
      <c r="BL281" s="52"/>
      <c r="BM281" s="52"/>
      <c r="BN281" s="52"/>
      <c r="BO281" s="52"/>
      <c r="BP281" s="52"/>
      <c r="BQ281" s="52"/>
      <c r="BS281" s="52"/>
    </row>
    <row r="282" spans="1:7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3"/>
      <c r="M282" s="42"/>
      <c r="N282" s="42"/>
      <c r="O282" s="42"/>
      <c r="P282" s="42"/>
      <c r="R282" s="42"/>
      <c r="S282" s="42"/>
      <c r="T282" s="44"/>
      <c r="U282" s="44"/>
      <c r="V282" s="42"/>
      <c r="W282" s="42"/>
      <c r="X282" s="42"/>
      <c r="Y282" s="43"/>
      <c r="Z282" s="42"/>
      <c r="AA282" s="42"/>
      <c r="AB282" s="42"/>
      <c r="AD282" s="52"/>
      <c r="AE282" s="35"/>
      <c r="AK282" s="52"/>
      <c r="BL282" s="52"/>
      <c r="BM282" s="52"/>
      <c r="BN282" s="52"/>
      <c r="BO282" s="52"/>
      <c r="BP282" s="52"/>
      <c r="BQ282" s="52"/>
      <c r="BS282" s="52"/>
    </row>
    <row r="283" spans="1:7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3"/>
      <c r="M283" s="42"/>
      <c r="N283" s="42"/>
      <c r="O283" s="42"/>
      <c r="P283" s="42"/>
      <c r="R283" s="42"/>
      <c r="S283" s="42"/>
      <c r="T283" s="44"/>
      <c r="U283" s="44"/>
      <c r="V283" s="42"/>
      <c r="W283" s="42"/>
      <c r="X283" s="42"/>
      <c r="Y283" s="43"/>
      <c r="Z283" s="42"/>
      <c r="AA283" s="42"/>
      <c r="AB283" s="42"/>
      <c r="AD283" s="52"/>
      <c r="AE283" s="35"/>
      <c r="AK283" s="52"/>
      <c r="BL283" s="52"/>
      <c r="BM283" s="52"/>
      <c r="BN283" s="52"/>
      <c r="BO283" s="52"/>
      <c r="BP283" s="52"/>
      <c r="BQ283" s="52"/>
      <c r="BS283" s="52"/>
    </row>
    <row r="284" spans="1:7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3"/>
      <c r="M284" s="42"/>
      <c r="N284" s="42"/>
      <c r="O284" s="42"/>
      <c r="P284" s="42"/>
      <c r="R284" s="42"/>
      <c r="S284" s="42"/>
      <c r="T284" s="44"/>
      <c r="U284" s="44"/>
      <c r="V284" s="42"/>
      <c r="W284" s="42"/>
      <c r="X284" s="42"/>
      <c r="Y284" s="43"/>
      <c r="Z284" s="42"/>
      <c r="AA284" s="42"/>
      <c r="AB284" s="42"/>
      <c r="AD284" s="52"/>
      <c r="AE284" s="35"/>
      <c r="AK284" s="52"/>
      <c r="BL284" s="52"/>
      <c r="BM284" s="52"/>
      <c r="BN284" s="52"/>
      <c r="BO284" s="52"/>
      <c r="BP284" s="52"/>
      <c r="BQ284" s="52"/>
      <c r="BS284" s="52"/>
    </row>
    <row r="285" spans="1:7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3"/>
      <c r="M285" s="42"/>
      <c r="N285" s="42"/>
      <c r="O285" s="42"/>
      <c r="P285" s="42"/>
      <c r="R285" s="42"/>
      <c r="S285" s="42"/>
      <c r="T285" s="44"/>
      <c r="U285" s="44"/>
      <c r="V285" s="42"/>
      <c r="W285" s="42"/>
      <c r="X285" s="42"/>
      <c r="Y285" s="43"/>
      <c r="Z285" s="42"/>
      <c r="AA285" s="42"/>
      <c r="AB285" s="42"/>
      <c r="AD285" s="52"/>
      <c r="AE285" s="35"/>
      <c r="AK285" s="52"/>
      <c r="BL285" s="52"/>
      <c r="BM285" s="52"/>
      <c r="BN285" s="52"/>
      <c r="BO285" s="52"/>
      <c r="BP285" s="52"/>
      <c r="BQ285" s="52"/>
      <c r="BS285" s="52"/>
    </row>
    <row r="286" spans="1:7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3"/>
      <c r="M286" s="42"/>
      <c r="N286" s="42"/>
      <c r="O286" s="42"/>
      <c r="P286" s="42"/>
      <c r="R286" s="42"/>
      <c r="S286" s="42"/>
      <c r="T286" s="44"/>
      <c r="U286" s="44"/>
      <c r="V286" s="42"/>
      <c r="W286" s="42"/>
      <c r="X286" s="42"/>
      <c r="Y286" s="43"/>
      <c r="Z286" s="42"/>
      <c r="AA286" s="42"/>
      <c r="AB286" s="42"/>
      <c r="AD286" s="52"/>
      <c r="AE286" s="35"/>
      <c r="AK286" s="52"/>
      <c r="BL286" s="52"/>
      <c r="BM286" s="52"/>
      <c r="BN286" s="52"/>
      <c r="BO286" s="52"/>
      <c r="BP286" s="52"/>
      <c r="BQ286" s="52"/>
      <c r="BS286" s="52"/>
    </row>
    <row r="287" spans="1:7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3"/>
      <c r="M287" s="42"/>
      <c r="N287" s="42"/>
      <c r="O287" s="42"/>
      <c r="P287" s="42"/>
      <c r="R287" s="42"/>
      <c r="S287" s="42"/>
      <c r="T287" s="44"/>
      <c r="U287" s="44"/>
      <c r="V287" s="42"/>
      <c r="W287" s="42"/>
      <c r="X287" s="42"/>
      <c r="Y287" s="43"/>
      <c r="Z287" s="42"/>
      <c r="AA287" s="42"/>
      <c r="AB287" s="42"/>
      <c r="AD287" s="52"/>
      <c r="AE287" s="35"/>
      <c r="AK287" s="52"/>
      <c r="BL287" s="52"/>
      <c r="BM287" s="52"/>
      <c r="BN287" s="52"/>
      <c r="BO287" s="52"/>
      <c r="BP287" s="52"/>
      <c r="BQ287" s="52"/>
      <c r="BS287" s="52"/>
    </row>
    <row r="288" spans="1:7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3"/>
      <c r="M288" s="42"/>
      <c r="N288" s="42"/>
      <c r="O288" s="42"/>
      <c r="P288" s="42"/>
      <c r="R288" s="42"/>
      <c r="S288" s="42"/>
      <c r="T288" s="44"/>
      <c r="U288" s="44"/>
      <c r="V288" s="42"/>
      <c r="W288" s="42"/>
      <c r="X288" s="42"/>
      <c r="Y288" s="43"/>
      <c r="Z288" s="42"/>
      <c r="AA288" s="42"/>
      <c r="AB288" s="42"/>
      <c r="AD288" s="52"/>
      <c r="AE288" s="35"/>
      <c r="AK288" s="52"/>
      <c r="BL288" s="52"/>
      <c r="BM288" s="52"/>
      <c r="BN288" s="52"/>
      <c r="BO288" s="52"/>
      <c r="BP288" s="52"/>
      <c r="BQ288" s="52"/>
      <c r="BS288" s="52"/>
    </row>
    <row r="289" spans="1:7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3"/>
      <c r="M289" s="42"/>
      <c r="N289" s="42"/>
      <c r="O289" s="42"/>
      <c r="P289" s="42"/>
      <c r="R289" s="42"/>
      <c r="S289" s="42"/>
      <c r="T289" s="44"/>
      <c r="U289" s="44"/>
      <c r="V289" s="42"/>
      <c r="W289" s="42"/>
      <c r="X289" s="42"/>
      <c r="Y289" s="43"/>
      <c r="Z289" s="42"/>
      <c r="AA289" s="42"/>
      <c r="AB289" s="42"/>
      <c r="AD289" s="52"/>
      <c r="AE289" s="35"/>
      <c r="AK289" s="52"/>
      <c r="BL289" s="52"/>
      <c r="BM289" s="52"/>
      <c r="BN289" s="52"/>
      <c r="BO289" s="52"/>
      <c r="BP289" s="52"/>
      <c r="BQ289" s="52"/>
      <c r="BS289" s="52"/>
    </row>
    <row r="290" spans="1:7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3"/>
      <c r="M290" s="42"/>
      <c r="N290" s="42"/>
      <c r="O290" s="42"/>
      <c r="P290" s="42"/>
      <c r="R290" s="42"/>
      <c r="S290" s="42"/>
      <c r="T290" s="44"/>
      <c r="U290" s="44"/>
      <c r="V290" s="42"/>
      <c r="W290" s="42"/>
      <c r="X290" s="42"/>
      <c r="Y290" s="43"/>
      <c r="Z290" s="42"/>
      <c r="AA290" s="42"/>
      <c r="AB290" s="42"/>
      <c r="AD290" s="52"/>
      <c r="AE290" s="35"/>
      <c r="AK290" s="52"/>
      <c r="BL290" s="52"/>
      <c r="BM290" s="52"/>
      <c r="BN290" s="52"/>
      <c r="BO290" s="52"/>
      <c r="BP290" s="52"/>
      <c r="BQ290" s="52"/>
      <c r="BS290" s="52"/>
    </row>
    <row r="291" spans="1:7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3"/>
      <c r="M291" s="42"/>
      <c r="N291" s="42"/>
      <c r="O291" s="42"/>
      <c r="P291" s="42"/>
      <c r="R291" s="42"/>
      <c r="S291" s="42"/>
      <c r="T291" s="44"/>
      <c r="U291" s="44"/>
      <c r="V291" s="42"/>
      <c r="W291" s="42"/>
      <c r="X291" s="42"/>
      <c r="Y291" s="43"/>
      <c r="Z291" s="42"/>
      <c r="AA291" s="42"/>
      <c r="AB291" s="42"/>
      <c r="AD291" s="52"/>
      <c r="AE291" s="35"/>
      <c r="AK291" s="52"/>
      <c r="BL291" s="52"/>
      <c r="BM291" s="52"/>
      <c r="BN291" s="52"/>
      <c r="BO291" s="52"/>
      <c r="BP291" s="52"/>
      <c r="BQ291" s="52"/>
      <c r="BS291" s="52"/>
    </row>
    <row r="292" spans="1:7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3"/>
      <c r="M292" s="42"/>
      <c r="N292" s="42"/>
      <c r="O292" s="42"/>
      <c r="P292" s="42"/>
      <c r="R292" s="42"/>
      <c r="S292" s="42"/>
      <c r="T292" s="44"/>
      <c r="U292" s="44"/>
      <c r="V292" s="42"/>
      <c r="W292" s="42"/>
      <c r="X292" s="42"/>
      <c r="Y292" s="43"/>
      <c r="Z292" s="42"/>
      <c r="AA292" s="42"/>
      <c r="AB292" s="42"/>
      <c r="AD292" s="52"/>
      <c r="AE292" s="35"/>
      <c r="AK292" s="52"/>
      <c r="BL292" s="52"/>
      <c r="BM292" s="52"/>
      <c r="BN292" s="52"/>
      <c r="BO292" s="52"/>
      <c r="BP292" s="52"/>
      <c r="BQ292" s="52"/>
      <c r="BS292" s="52"/>
    </row>
    <row r="293" spans="1:7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3"/>
      <c r="M293" s="42"/>
      <c r="N293" s="42"/>
      <c r="O293" s="42"/>
      <c r="P293" s="42"/>
      <c r="R293" s="42"/>
      <c r="S293" s="42"/>
      <c r="T293" s="44"/>
      <c r="U293" s="44"/>
      <c r="V293" s="42"/>
      <c r="W293" s="42"/>
      <c r="X293" s="42"/>
      <c r="Y293" s="43"/>
      <c r="Z293" s="42"/>
      <c r="AA293" s="42"/>
      <c r="AB293" s="42"/>
      <c r="AD293" s="52"/>
      <c r="AE293" s="35"/>
      <c r="AK293" s="52"/>
      <c r="BL293" s="52"/>
      <c r="BM293" s="52"/>
      <c r="BN293" s="52"/>
      <c r="BO293" s="52"/>
      <c r="BP293" s="52"/>
      <c r="BQ293" s="52"/>
      <c r="BS293" s="52"/>
    </row>
    <row r="294" spans="1:7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3"/>
      <c r="M294" s="42"/>
      <c r="N294" s="42"/>
      <c r="O294" s="42"/>
      <c r="P294" s="42"/>
      <c r="R294" s="42"/>
      <c r="S294" s="42"/>
      <c r="T294" s="44"/>
      <c r="U294" s="44"/>
      <c r="V294" s="42"/>
      <c r="W294" s="42"/>
      <c r="X294" s="42"/>
      <c r="Y294" s="43"/>
      <c r="Z294" s="42"/>
      <c r="AA294" s="42"/>
      <c r="AB294" s="42"/>
      <c r="AD294" s="52"/>
      <c r="AE294" s="35"/>
      <c r="AK294" s="52"/>
      <c r="BL294" s="52"/>
      <c r="BM294" s="52"/>
      <c r="BN294" s="52"/>
      <c r="BO294" s="52"/>
      <c r="BP294" s="52"/>
      <c r="BQ294" s="52"/>
      <c r="BS294" s="52"/>
    </row>
    <row r="295" spans="1:7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3"/>
      <c r="M295" s="42"/>
      <c r="N295" s="42"/>
      <c r="O295" s="42"/>
      <c r="P295" s="42"/>
      <c r="R295" s="42"/>
      <c r="S295" s="42"/>
      <c r="T295" s="44"/>
      <c r="U295" s="44"/>
      <c r="V295" s="42"/>
      <c r="W295" s="42"/>
      <c r="X295" s="42"/>
      <c r="Y295" s="43"/>
      <c r="Z295" s="42"/>
      <c r="AA295" s="42"/>
      <c r="AB295" s="42"/>
      <c r="AD295" s="52"/>
      <c r="AE295" s="35"/>
      <c r="AK295" s="52"/>
      <c r="BL295" s="52"/>
      <c r="BM295" s="52"/>
      <c r="BN295" s="52"/>
      <c r="BO295" s="52"/>
      <c r="BP295" s="52"/>
      <c r="BQ295" s="52"/>
      <c r="BS295" s="52"/>
    </row>
    <row r="296" spans="1:7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3"/>
      <c r="M296" s="42"/>
      <c r="N296" s="42"/>
      <c r="O296" s="42"/>
      <c r="P296" s="42"/>
      <c r="R296" s="42"/>
      <c r="S296" s="42"/>
      <c r="T296" s="44"/>
      <c r="U296" s="44"/>
      <c r="V296" s="42"/>
      <c r="W296" s="42"/>
      <c r="X296" s="42"/>
      <c r="Y296" s="43"/>
      <c r="Z296" s="42"/>
      <c r="AA296" s="42"/>
      <c r="AB296" s="42"/>
      <c r="AD296" s="52"/>
      <c r="AE296" s="35"/>
      <c r="AK296" s="52"/>
      <c r="BL296" s="52"/>
      <c r="BM296" s="52"/>
      <c r="BN296" s="52"/>
      <c r="BO296" s="52"/>
      <c r="BP296" s="52"/>
      <c r="BQ296" s="52"/>
      <c r="BS296" s="52"/>
    </row>
    <row r="297" spans="1:7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3"/>
      <c r="M297" s="42"/>
      <c r="N297" s="42"/>
      <c r="O297" s="42"/>
      <c r="P297" s="42"/>
      <c r="R297" s="42"/>
      <c r="S297" s="42"/>
      <c r="T297" s="44"/>
      <c r="U297" s="44"/>
      <c r="V297" s="42"/>
      <c r="W297" s="42"/>
      <c r="X297" s="42"/>
      <c r="Y297" s="43"/>
      <c r="Z297" s="42"/>
      <c r="AA297" s="42"/>
      <c r="AB297" s="42"/>
      <c r="AD297" s="52"/>
      <c r="AE297" s="35"/>
      <c r="AK297" s="52"/>
      <c r="BL297" s="52"/>
      <c r="BM297" s="52"/>
      <c r="BN297" s="52"/>
      <c r="BO297" s="52"/>
      <c r="BP297" s="52"/>
      <c r="BQ297" s="52"/>
      <c r="BS297" s="52"/>
    </row>
    <row r="298" spans="1:7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3"/>
      <c r="M298" s="42"/>
      <c r="N298" s="42"/>
      <c r="O298" s="42"/>
      <c r="P298" s="42"/>
      <c r="R298" s="42"/>
      <c r="S298" s="42"/>
      <c r="T298" s="44"/>
      <c r="U298" s="44"/>
      <c r="V298" s="42"/>
      <c r="W298" s="42"/>
      <c r="X298" s="42"/>
      <c r="Y298" s="43"/>
      <c r="Z298" s="42"/>
      <c r="AA298" s="42"/>
      <c r="AB298" s="42"/>
      <c r="AD298" s="52"/>
      <c r="AE298" s="35"/>
      <c r="AK298" s="52"/>
      <c r="BL298" s="52"/>
      <c r="BM298" s="52"/>
      <c r="BN298" s="52"/>
      <c r="BO298" s="52"/>
      <c r="BP298" s="52"/>
      <c r="BQ298" s="52"/>
      <c r="BS298" s="52"/>
    </row>
    <row r="299" spans="1:7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3"/>
      <c r="M299" s="42"/>
      <c r="N299" s="42"/>
      <c r="O299" s="42"/>
      <c r="P299" s="42"/>
      <c r="R299" s="42"/>
      <c r="S299" s="42"/>
      <c r="T299" s="44"/>
      <c r="U299" s="44"/>
      <c r="V299" s="42"/>
      <c r="W299" s="42"/>
      <c r="X299" s="42"/>
      <c r="Y299" s="43"/>
      <c r="Z299" s="42"/>
      <c r="AA299" s="42"/>
      <c r="AB299" s="42"/>
      <c r="AD299" s="52"/>
      <c r="AE299" s="35"/>
      <c r="AK299" s="52"/>
      <c r="BL299" s="52"/>
      <c r="BM299" s="52"/>
      <c r="BN299" s="52"/>
      <c r="BO299" s="52"/>
      <c r="BP299" s="52"/>
      <c r="BQ299" s="52"/>
      <c r="BS299" s="52"/>
    </row>
    <row r="300" spans="1:7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3"/>
      <c r="M300" s="42"/>
      <c r="N300" s="42"/>
      <c r="O300" s="42"/>
      <c r="P300" s="42"/>
      <c r="R300" s="42"/>
      <c r="S300" s="42"/>
      <c r="T300" s="44"/>
      <c r="U300" s="44"/>
      <c r="V300" s="42"/>
      <c r="W300" s="42"/>
      <c r="X300" s="42"/>
      <c r="Y300" s="43"/>
      <c r="Z300" s="42"/>
      <c r="AA300" s="42"/>
      <c r="AB300" s="42"/>
      <c r="AD300" s="52"/>
      <c r="AE300" s="35"/>
      <c r="AK300" s="52"/>
      <c r="BL300" s="52"/>
      <c r="BM300" s="52"/>
      <c r="BN300" s="52"/>
      <c r="BO300" s="52"/>
      <c r="BP300" s="52"/>
      <c r="BQ300" s="52"/>
      <c r="BS300" s="52"/>
    </row>
    <row r="301" spans="1:7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3"/>
      <c r="M301" s="42"/>
      <c r="N301" s="42"/>
      <c r="O301" s="42"/>
      <c r="P301" s="42"/>
      <c r="R301" s="42"/>
      <c r="S301" s="42"/>
      <c r="T301" s="44"/>
      <c r="U301" s="44"/>
      <c r="V301" s="42"/>
      <c r="W301" s="42"/>
      <c r="X301" s="42"/>
      <c r="Y301" s="43"/>
      <c r="Z301" s="42"/>
      <c r="AA301" s="42"/>
      <c r="AB301" s="42"/>
      <c r="AD301" s="52"/>
      <c r="AE301" s="35"/>
      <c r="AK301" s="52"/>
      <c r="BL301" s="52"/>
      <c r="BM301" s="52"/>
      <c r="BN301" s="52"/>
      <c r="BO301" s="52"/>
      <c r="BP301" s="52"/>
      <c r="BQ301" s="52"/>
      <c r="BS301" s="52"/>
    </row>
    <row r="302" spans="1:7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3"/>
      <c r="M302" s="42"/>
      <c r="N302" s="42"/>
      <c r="O302" s="42"/>
      <c r="P302" s="42"/>
      <c r="R302" s="42"/>
      <c r="S302" s="42"/>
      <c r="T302" s="44"/>
      <c r="U302" s="44"/>
      <c r="V302" s="42"/>
      <c r="W302" s="42"/>
      <c r="X302" s="42"/>
      <c r="Y302" s="43"/>
      <c r="Z302" s="42"/>
      <c r="AA302" s="42"/>
      <c r="AB302" s="42"/>
      <c r="AD302" s="52"/>
      <c r="AE302" s="35"/>
      <c r="AK302" s="52"/>
      <c r="BL302" s="52"/>
      <c r="BM302" s="52"/>
      <c r="BN302" s="52"/>
      <c r="BO302" s="52"/>
      <c r="BP302" s="52"/>
      <c r="BQ302" s="52"/>
      <c r="BS302" s="52"/>
    </row>
    <row r="303" spans="1:7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3"/>
      <c r="M303" s="42"/>
      <c r="N303" s="42"/>
      <c r="O303" s="42"/>
      <c r="P303" s="42"/>
      <c r="R303" s="42"/>
      <c r="S303" s="42"/>
      <c r="T303" s="44"/>
      <c r="U303" s="44"/>
      <c r="V303" s="42"/>
      <c r="W303" s="42"/>
      <c r="X303" s="42"/>
      <c r="Y303" s="43"/>
      <c r="Z303" s="42"/>
      <c r="AA303" s="42"/>
      <c r="AB303" s="42"/>
      <c r="AD303" s="52"/>
      <c r="AE303" s="35"/>
      <c r="AK303" s="52"/>
      <c r="BL303" s="52"/>
      <c r="BM303" s="52"/>
      <c r="BN303" s="52"/>
      <c r="BO303" s="52"/>
      <c r="BP303" s="52"/>
      <c r="BQ303" s="52"/>
      <c r="BS303" s="52"/>
    </row>
    <row r="304" spans="1:7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3"/>
      <c r="M304" s="42"/>
      <c r="N304" s="42"/>
      <c r="O304" s="42"/>
      <c r="P304" s="42"/>
      <c r="R304" s="42"/>
      <c r="S304" s="42"/>
      <c r="T304" s="44"/>
      <c r="U304" s="44"/>
      <c r="V304" s="42"/>
      <c r="W304" s="42"/>
      <c r="X304" s="42"/>
      <c r="Y304" s="43"/>
      <c r="Z304" s="42"/>
      <c r="AA304" s="42"/>
      <c r="AB304" s="42"/>
      <c r="AD304" s="52"/>
      <c r="AE304" s="35"/>
      <c r="AK304" s="52"/>
      <c r="BL304" s="52"/>
      <c r="BM304" s="52"/>
      <c r="BN304" s="52"/>
      <c r="BO304" s="52"/>
      <c r="BP304" s="52"/>
      <c r="BQ304" s="52"/>
      <c r="BS304" s="52"/>
    </row>
    <row r="305" spans="1:7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3"/>
      <c r="M305" s="42"/>
      <c r="N305" s="42"/>
      <c r="O305" s="42"/>
      <c r="P305" s="42"/>
      <c r="R305" s="42"/>
      <c r="S305" s="42"/>
      <c r="T305" s="44"/>
      <c r="U305" s="44"/>
      <c r="V305" s="42"/>
      <c r="W305" s="42"/>
      <c r="X305" s="42"/>
      <c r="Y305" s="43"/>
      <c r="Z305" s="42"/>
      <c r="AA305" s="42"/>
      <c r="AB305" s="42"/>
      <c r="AD305" s="52"/>
      <c r="AE305" s="35"/>
      <c r="AK305" s="52"/>
      <c r="BL305" s="52"/>
      <c r="BM305" s="52"/>
      <c r="BN305" s="52"/>
      <c r="BO305" s="52"/>
      <c r="BP305" s="52"/>
      <c r="BQ305" s="52"/>
      <c r="BS305" s="52"/>
    </row>
    <row r="306" spans="1:7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3"/>
      <c r="M306" s="42"/>
      <c r="N306" s="42"/>
      <c r="O306" s="42"/>
      <c r="P306" s="42"/>
      <c r="R306" s="42"/>
      <c r="S306" s="42"/>
      <c r="T306" s="44"/>
      <c r="U306" s="44"/>
      <c r="V306" s="42"/>
      <c r="W306" s="42"/>
      <c r="X306" s="42"/>
      <c r="Y306" s="43"/>
      <c r="Z306" s="42"/>
      <c r="AA306" s="42"/>
      <c r="AB306" s="42"/>
      <c r="AD306" s="52"/>
      <c r="AE306" s="35"/>
      <c r="AK306" s="52"/>
      <c r="BL306" s="52"/>
      <c r="BM306" s="52"/>
      <c r="BN306" s="52"/>
      <c r="BO306" s="52"/>
      <c r="BP306" s="52"/>
      <c r="BQ306" s="52"/>
      <c r="BS306" s="52"/>
    </row>
    <row r="307" spans="1:7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3"/>
      <c r="M307" s="42"/>
      <c r="N307" s="42"/>
      <c r="O307" s="42"/>
      <c r="P307" s="42"/>
      <c r="R307" s="42"/>
      <c r="S307" s="42"/>
      <c r="T307" s="44"/>
      <c r="U307" s="44"/>
      <c r="V307" s="42"/>
      <c r="W307" s="42"/>
      <c r="X307" s="42"/>
      <c r="Y307" s="43"/>
      <c r="Z307" s="42"/>
      <c r="AA307" s="42"/>
      <c r="AB307" s="42"/>
      <c r="AD307" s="52"/>
      <c r="AE307" s="35"/>
      <c r="AK307" s="52"/>
      <c r="BL307" s="52"/>
      <c r="BM307" s="52"/>
      <c r="BN307" s="52"/>
      <c r="BO307" s="52"/>
      <c r="BP307" s="52"/>
      <c r="BQ307" s="52"/>
      <c r="BS307" s="52"/>
    </row>
    <row r="308" spans="1:7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3"/>
      <c r="M308" s="42"/>
      <c r="N308" s="42"/>
      <c r="O308" s="42"/>
      <c r="P308" s="42"/>
      <c r="R308" s="42"/>
      <c r="S308" s="42"/>
      <c r="T308" s="44"/>
      <c r="U308" s="44"/>
      <c r="V308" s="42"/>
      <c r="W308" s="42"/>
      <c r="X308" s="42"/>
      <c r="Y308" s="43"/>
      <c r="Z308" s="42"/>
      <c r="AA308" s="42"/>
      <c r="AB308" s="42"/>
      <c r="AD308" s="52"/>
      <c r="AE308" s="35"/>
      <c r="AK308" s="52"/>
      <c r="BL308" s="52"/>
      <c r="BM308" s="52"/>
      <c r="BN308" s="52"/>
      <c r="BO308" s="52"/>
      <c r="BP308" s="52"/>
      <c r="BQ308" s="52"/>
      <c r="BS308" s="52"/>
    </row>
    <row r="309" spans="1:7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3"/>
      <c r="M309" s="42"/>
      <c r="N309" s="42"/>
      <c r="O309" s="42"/>
      <c r="P309" s="42"/>
      <c r="R309" s="42"/>
      <c r="S309" s="42"/>
      <c r="T309" s="44"/>
      <c r="U309" s="44"/>
      <c r="V309" s="42"/>
      <c r="W309" s="42"/>
      <c r="X309" s="42"/>
      <c r="Y309" s="43"/>
      <c r="Z309" s="42"/>
      <c r="AA309" s="42"/>
      <c r="AB309" s="42"/>
      <c r="AD309" s="52"/>
      <c r="AE309" s="35"/>
      <c r="AK309" s="52"/>
      <c r="BL309" s="52"/>
      <c r="BM309" s="52"/>
      <c r="BN309" s="52"/>
      <c r="BO309" s="52"/>
      <c r="BP309" s="52"/>
      <c r="BQ309" s="52"/>
      <c r="BS309" s="52"/>
    </row>
    <row r="310" spans="1:7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3"/>
      <c r="M310" s="42"/>
      <c r="N310" s="42"/>
      <c r="O310" s="42"/>
      <c r="P310" s="42"/>
      <c r="R310" s="42"/>
      <c r="S310" s="42"/>
      <c r="T310" s="44"/>
      <c r="U310" s="44"/>
      <c r="V310" s="42"/>
      <c r="W310" s="42"/>
      <c r="X310" s="42"/>
      <c r="Y310" s="43"/>
      <c r="Z310" s="42"/>
      <c r="AA310" s="42"/>
      <c r="AB310" s="42"/>
      <c r="AD310" s="52"/>
      <c r="AE310" s="35"/>
      <c r="AK310" s="52"/>
      <c r="BL310" s="52"/>
      <c r="BM310" s="52"/>
      <c r="BN310" s="52"/>
      <c r="BO310" s="52"/>
      <c r="BP310" s="52"/>
      <c r="BQ310" s="52"/>
      <c r="BS310" s="52"/>
    </row>
    <row r="311" spans="1:7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3"/>
      <c r="M311" s="42"/>
      <c r="N311" s="42"/>
      <c r="O311" s="42"/>
      <c r="P311" s="42"/>
      <c r="R311" s="42"/>
      <c r="S311" s="42"/>
      <c r="T311" s="44"/>
      <c r="U311" s="44"/>
      <c r="V311" s="42"/>
      <c r="W311" s="42"/>
      <c r="X311" s="42"/>
      <c r="Y311" s="43"/>
      <c r="Z311" s="42"/>
      <c r="AA311" s="42"/>
      <c r="AB311" s="42"/>
      <c r="AD311" s="52"/>
      <c r="AE311" s="35"/>
      <c r="AK311" s="52"/>
      <c r="BL311" s="52"/>
      <c r="BM311" s="52"/>
      <c r="BN311" s="52"/>
      <c r="BO311" s="52"/>
      <c r="BP311" s="52"/>
      <c r="BQ311" s="52"/>
      <c r="BS311" s="52"/>
    </row>
    <row r="312" spans="1:7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3"/>
      <c r="M312" s="42"/>
      <c r="N312" s="42"/>
      <c r="O312" s="42"/>
      <c r="P312" s="42"/>
      <c r="R312" s="42"/>
      <c r="S312" s="42"/>
      <c r="T312" s="44"/>
      <c r="U312" s="44"/>
      <c r="V312" s="42"/>
      <c r="W312" s="42"/>
      <c r="X312" s="42"/>
      <c r="Y312" s="43"/>
      <c r="Z312" s="42"/>
      <c r="AA312" s="42"/>
      <c r="AB312" s="42"/>
      <c r="AD312" s="52"/>
      <c r="AE312" s="35"/>
      <c r="AK312" s="52"/>
      <c r="BL312" s="52"/>
      <c r="BM312" s="52"/>
      <c r="BN312" s="52"/>
      <c r="BO312" s="52"/>
      <c r="BP312" s="52"/>
      <c r="BQ312" s="52"/>
      <c r="BS312" s="52"/>
    </row>
    <row r="313" spans="1:7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3"/>
      <c r="M313" s="42"/>
      <c r="N313" s="42"/>
      <c r="O313" s="42"/>
      <c r="P313" s="42"/>
      <c r="R313" s="42"/>
      <c r="S313" s="42"/>
      <c r="T313" s="44"/>
      <c r="U313" s="44"/>
      <c r="V313" s="42"/>
      <c r="W313" s="42"/>
      <c r="X313" s="42"/>
      <c r="Y313" s="43"/>
      <c r="Z313" s="42"/>
      <c r="AA313" s="42"/>
      <c r="AB313" s="42"/>
      <c r="AD313" s="52"/>
      <c r="AE313" s="35"/>
      <c r="AK313" s="52"/>
      <c r="BL313" s="52"/>
      <c r="BM313" s="52"/>
      <c r="BN313" s="52"/>
      <c r="BO313" s="52"/>
      <c r="BP313" s="52"/>
      <c r="BQ313" s="52"/>
      <c r="BS313" s="52"/>
    </row>
    <row r="314" spans="1:7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3"/>
      <c r="M314" s="42"/>
      <c r="N314" s="42"/>
      <c r="O314" s="42"/>
      <c r="P314" s="42"/>
      <c r="R314" s="42"/>
      <c r="S314" s="42"/>
      <c r="T314" s="44"/>
      <c r="U314" s="44"/>
      <c r="V314" s="42"/>
      <c r="W314" s="42"/>
      <c r="X314" s="42"/>
      <c r="Y314" s="43"/>
      <c r="Z314" s="42"/>
      <c r="AA314" s="42"/>
      <c r="AB314" s="42"/>
      <c r="AD314" s="52"/>
      <c r="AE314" s="35"/>
      <c r="AK314" s="52"/>
      <c r="BL314" s="52"/>
      <c r="BM314" s="52"/>
      <c r="BN314" s="52"/>
      <c r="BO314" s="52"/>
      <c r="BP314" s="52"/>
      <c r="BQ314" s="52"/>
      <c r="BS314" s="52"/>
    </row>
    <row r="315" spans="1:7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3"/>
      <c r="M315" s="42"/>
      <c r="N315" s="42"/>
      <c r="O315" s="42"/>
      <c r="P315" s="42"/>
      <c r="R315" s="42"/>
      <c r="S315" s="42"/>
      <c r="T315" s="44"/>
      <c r="U315" s="44"/>
      <c r="V315" s="42"/>
      <c r="W315" s="42"/>
      <c r="X315" s="42"/>
      <c r="Y315" s="43"/>
      <c r="Z315" s="42"/>
      <c r="AA315" s="42"/>
      <c r="AB315" s="42"/>
      <c r="AD315" s="52"/>
      <c r="AE315" s="35"/>
      <c r="AK315" s="52"/>
      <c r="BL315" s="52"/>
      <c r="BM315" s="52"/>
      <c r="BN315" s="52"/>
      <c r="BO315" s="52"/>
      <c r="BP315" s="52"/>
      <c r="BQ315" s="52"/>
      <c r="BS315" s="52"/>
    </row>
    <row r="316" spans="1:7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3"/>
      <c r="M316" s="42"/>
      <c r="N316" s="42"/>
      <c r="O316" s="42"/>
      <c r="P316" s="42"/>
      <c r="R316" s="42"/>
      <c r="S316" s="42"/>
      <c r="T316" s="44"/>
      <c r="U316" s="44"/>
      <c r="V316" s="42"/>
      <c r="W316" s="42"/>
      <c r="X316" s="42"/>
      <c r="Y316" s="43"/>
      <c r="Z316" s="42"/>
      <c r="AA316" s="42"/>
      <c r="AB316" s="42"/>
      <c r="AD316" s="52"/>
      <c r="AE316" s="35"/>
      <c r="AK316" s="52"/>
      <c r="BL316" s="52"/>
      <c r="BM316" s="52"/>
      <c r="BN316" s="52"/>
      <c r="BO316" s="52"/>
      <c r="BP316" s="52"/>
      <c r="BQ316" s="52"/>
      <c r="BS316" s="52"/>
    </row>
    <row r="317" spans="1:7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3"/>
      <c r="M317" s="42"/>
      <c r="N317" s="42"/>
      <c r="O317" s="42"/>
      <c r="P317" s="42"/>
      <c r="R317" s="42"/>
      <c r="S317" s="42"/>
      <c r="T317" s="44"/>
      <c r="U317" s="44"/>
      <c r="V317" s="42"/>
      <c r="W317" s="42"/>
      <c r="X317" s="42"/>
      <c r="Y317" s="43"/>
      <c r="Z317" s="42"/>
      <c r="AA317" s="42"/>
      <c r="AB317" s="42"/>
      <c r="AD317" s="52"/>
      <c r="AE317" s="35"/>
      <c r="AK317" s="52"/>
      <c r="BL317" s="52"/>
      <c r="BM317" s="52"/>
      <c r="BN317" s="52"/>
      <c r="BO317" s="52"/>
      <c r="BP317" s="52"/>
      <c r="BQ317" s="52"/>
      <c r="BS317" s="52"/>
    </row>
    <row r="318" spans="1:7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3"/>
      <c r="M318" s="42"/>
      <c r="N318" s="42"/>
      <c r="O318" s="42"/>
      <c r="P318" s="42"/>
      <c r="R318" s="42"/>
      <c r="S318" s="42"/>
      <c r="T318" s="44"/>
      <c r="U318" s="44"/>
      <c r="V318" s="42"/>
      <c r="W318" s="42"/>
      <c r="X318" s="42"/>
      <c r="Y318" s="43"/>
      <c r="Z318" s="42"/>
      <c r="AA318" s="42"/>
      <c r="AB318" s="42"/>
      <c r="AD318" s="52"/>
      <c r="AE318" s="35"/>
      <c r="AK318" s="52"/>
      <c r="BL318" s="52"/>
      <c r="BM318" s="52"/>
      <c r="BN318" s="52"/>
      <c r="BO318" s="52"/>
      <c r="BP318" s="52"/>
      <c r="BQ318" s="52"/>
      <c r="BS318" s="52"/>
    </row>
    <row r="319" spans="1:7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3"/>
      <c r="M319" s="42"/>
      <c r="N319" s="42"/>
      <c r="O319" s="42"/>
      <c r="P319" s="42"/>
      <c r="R319" s="42"/>
      <c r="S319" s="42"/>
      <c r="T319" s="44"/>
      <c r="U319" s="44"/>
      <c r="V319" s="42"/>
      <c r="W319" s="42"/>
      <c r="X319" s="42"/>
      <c r="Y319" s="43"/>
      <c r="Z319" s="42"/>
      <c r="AA319" s="42"/>
      <c r="AB319" s="42"/>
      <c r="AD319" s="52"/>
      <c r="AE319" s="35"/>
      <c r="AK319" s="52"/>
      <c r="BL319" s="52"/>
      <c r="BM319" s="52"/>
      <c r="BN319" s="52"/>
      <c r="BO319" s="52"/>
      <c r="BP319" s="52"/>
      <c r="BQ319" s="52"/>
      <c r="BS319" s="52"/>
    </row>
    <row r="320" spans="1:7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3"/>
      <c r="M320" s="42"/>
      <c r="N320" s="42"/>
      <c r="O320" s="42"/>
      <c r="P320" s="42"/>
      <c r="R320" s="42"/>
      <c r="S320" s="42"/>
      <c r="T320" s="44"/>
      <c r="U320" s="44"/>
      <c r="V320" s="42"/>
      <c r="W320" s="42"/>
      <c r="X320" s="42"/>
      <c r="Y320" s="43"/>
      <c r="Z320" s="42"/>
      <c r="AA320" s="42"/>
      <c r="AB320" s="42"/>
      <c r="AD320" s="52"/>
      <c r="AE320" s="35"/>
      <c r="AK320" s="52"/>
      <c r="BL320" s="52"/>
      <c r="BM320" s="52"/>
      <c r="BN320" s="52"/>
      <c r="BO320" s="52"/>
      <c r="BP320" s="52"/>
      <c r="BQ320" s="52"/>
      <c r="BS320" s="52"/>
    </row>
    <row r="321" spans="1:7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3"/>
      <c r="M321" s="42"/>
      <c r="N321" s="42"/>
      <c r="O321" s="42"/>
      <c r="P321" s="42"/>
      <c r="R321" s="42"/>
      <c r="S321" s="42"/>
      <c r="T321" s="44"/>
      <c r="U321" s="44"/>
      <c r="V321" s="42"/>
      <c r="W321" s="42"/>
      <c r="X321" s="42"/>
      <c r="Y321" s="43"/>
      <c r="Z321" s="42"/>
      <c r="AA321" s="42"/>
      <c r="AB321" s="42"/>
      <c r="AD321" s="52"/>
      <c r="AE321" s="35"/>
      <c r="AK321" s="52"/>
      <c r="BL321" s="52"/>
      <c r="BM321" s="52"/>
      <c r="BN321" s="52"/>
      <c r="BO321" s="52"/>
      <c r="BP321" s="52"/>
      <c r="BQ321" s="52"/>
      <c r="BS321" s="52"/>
    </row>
    <row r="322" spans="1:7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3"/>
      <c r="M322" s="42"/>
      <c r="N322" s="42"/>
      <c r="O322" s="42"/>
      <c r="P322" s="42"/>
      <c r="R322" s="42"/>
      <c r="S322" s="42"/>
      <c r="T322" s="44"/>
      <c r="U322" s="44"/>
      <c r="V322" s="42"/>
      <c r="W322" s="42"/>
      <c r="X322" s="42"/>
      <c r="Y322" s="43"/>
      <c r="Z322" s="42"/>
      <c r="AA322" s="42"/>
      <c r="AB322" s="42"/>
      <c r="AD322" s="52"/>
      <c r="AE322" s="35"/>
      <c r="AK322" s="52"/>
      <c r="BL322" s="52"/>
      <c r="BM322" s="52"/>
      <c r="BN322" s="52"/>
      <c r="BO322" s="52"/>
      <c r="BP322" s="52"/>
      <c r="BQ322" s="52"/>
      <c r="BS322" s="52"/>
    </row>
    <row r="323" spans="1:7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3"/>
      <c r="M323" s="42"/>
      <c r="N323" s="42"/>
      <c r="O323" s="42"/>
      <c r="P323" s="42"/>
      <c r="R323" s="42"/>
      <c r="S323" s="42"/>
      <c r="T323" s="44"/>
      <c r="U323" s="44"/>
      <c r="V323" s="42"/>
      <c r="W323" s="42"/>
      <c r="X323" s="42"/>
      <c r="Y323" s="43"/>
      <c r="Z323" s="42"/>
      <c r="AA323" s="42"/>
      <c r="AB323" s="42"/>
      <c r="AD323" s="52"/>
      <c r="AE323" s="35"/>
      <c r="AK323" s="52"/>
      <c r="BL323" s="52"/>
      <c r="BM323" s="52"/>
      <c r="BN323" s="52"/>
      <c r="BO323" s="52"/>
      <c r="BP323" s="52"/>
      <c r="BQ323" s="52"/>
      <c r="BS323" s="52"/>
    </row>
    <row r="324" spans="1:7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3"/>
      <c r="M324" s="42"/>
      <c r="N324" s="42"/>
      <c r="O324" s="42"/>
      <c r="P324" s="42"/>
      <c r="R324" s="42"/>
      <c r="S324" s="42"/>
      <c r="T324" s="44"/>
      <c r="U324" s="44"/>
      <c r="V324" s="42"/>
      <c r="W324" s="42"/>
      <c r="X324" s="42"/>
      <c r="Y324" s="43"/>
      <c r="Z324" s="42"/>
      <c r="AA324" s="42"/>
      <c r="AB324" s="42"/>
      <c r="AD324" s="52"/>
      <c r="AE324" s="35"/>
      <c r="AK324" s="52"/>
      <c r="BL324" s="52"/>
      <c r="BM324" s="52"/>
      <c r="BN324" s="52"/>
      <c r="BO324" s="52"/>
      <c r="BP324" s="52"/>
      <c r="BQ324" s="52"/>
      <c r="BS324" s="52"/>
    </row>
    <row r="325" spans="1:7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3"/>
      <c r="M325" s="42"/>
      <c r="N325" s="42"/>
      <c r="O325" s="42"/>
      <c r="P325" s="42"/>
      <c r="R325" s="42"/>
      <c r="S325" s="42"/>
      <c r="T325" s="44"/>
      <c r="U325" s="44"/>
      <c r="V325" s="42"/>
      <c r="W325" s="42"/>
      <c r="X325" s="42"/>
      <c r="Y325" s="43"/>
      <c r="Z325" s="42"/>
      <c r="AA325" s="42"/>
      <c r="AB325" s="42"/>
      <c r="AD325" s="52"/>
      <c r="AE325" s="35"/>
      <c r="AK325" s="52"/>
      <c r="BL325" s="52"/>
      <c r="BM325" s="52"/>
      <c r="BN325" s="52"/>
      <c r="BO325" s="52"/>
      <c r="BP325" s="52"/>
      <c r="BQ325" s="52"/>
      <c r="BS325" s="52"/>
    </row>
    <row r="326" spans="1:7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3"/>
      <c r="M326" s="42"/>
      <c r="N326" s="42"/>
      <c r="O326" s="42"/>
      <c r="P326" s="42"/>
      <c r="R326" s="42"/>
      <c r="S326" s="42"/>
      <c r="T326" s="44"/>
      <c r="U326" s="44"/>
      <c r="V326" s="42"/>
      <c r="W326" s="42"/>
      <c r="X326" s="42"/>
      <c r="Y326" s="43"/>
      <c r="Z326" s="42"/>
      <c r="AA326" s="42"/>
      <c r="AB326" s="42"/>
      <c r="AD326" s="52"/>
      <c r="AE326" s="35"/>
      <c r="AK326" s="52"/>
      <c r="BL326" s="52"/>
      <c r="BM326" s="52"/>
      <c r="BN326" s="52"/>
      <c r="BO326" s="52"/>
      <c r="BP326" s="52"/>
      <c r="BQ326" s="52"/>
      <c r="BS326" s="52"/>
    </row>
    <row r="327" spans="1:7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3"/>
      <c r="M327" s="42"/>
      <c r="N327" s="42"/>
      <c r="O327" s="42"/>
      <c r="P327" s="42"/>
      <c r="R327" s="42"/>
      <c r="S327" s="42"/>
      <c r="T327" s="44"/>
      <c r="U327" s="44"/>
      <c r="V327" s="42"/>
      <c r="W327" s="42"/>
      <c r="X327" s="42"/>
      <c r="Y327" s="43"/>
      <c r="Z327" s="42"/>
      <c r="AA327" s="42"/>
      <c r="AB327" s="42"/>
      <c r="AD327" s="52"/>
      <c r="AE327" s="35"/>
      <c r="AK327" s="52"/>
      <c r="BL327" s="52"/>
      <c r="BM327" s="52"/>
      <c r="BN327" s="52"/>
      <c r="BO327" s="52"/>
      <c r="BP327" s="52"/>
      <c r="BQ327" s="52"/>
      <c r="BS327" s="52"/>
    </row>
    <row r="328" spans="1:7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3"/>
      <c r="M328" s="42"/>
      <c r="N328" s="42"/>
      <c r="O328" s="42"/>
      <c r="P328" s="42"/>
      <c r="R328" s="42"/>
      <c r="S328" s="42"/>
      <c r="T328" s="44"/>
      <c r="U328" s="44"/>
      <c r="V328" s="42"/>
      <c r="W328" s="42"/>
      <c r="X328" s="42"/>
      <c r="Y328" s="43"/>
      <c r="Z328" s="42"/>
      <c r="AA328" s="42"/>
      <c r="AB328" s="42"/>
      <c r="AD328" s="52"/>
      <c r="AE328" s="35"/>
      <c r="AK328" s="52"/>
      <c r="BL328" s="52"/>
      <c r="BM328" s="52"/>
      <c r="BN328" s="52"/>
      <c r="BO328" s="52"/>
      <c r="BP328" s="52"/>
      <c r="BQ328" s="52"/>
      <c r="BS328" s="52"/>
    </row>
    <row r="329" spans="1:7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3"/>
      <c r="M329" s="42"/>
      <c r="N329" s="42"/>
      <c r="O329" s="42"/>
      <c r="P329" s="42"/>
      <c r="R329" s="42"/>
      <c r="S329" s="42"/>
      <c r="T329" s="44"/>
      <c r="U329" s="44"/>
      <c r="V329" s="42"/>
      <c r="W329" s="42"/>
      <c r="X329" s="42"/>
      <c r="Y329" s="43"/>
      <c r="Z329" s="42"/>
      <c r="AA329" s="42"/>
      <c r="AB329" s="42"/>
      <c r="AD329" s="52"/>
      <c r="AE329" s="35"/>
      <c r="AK329" s="52"/>
      <c r="BL329" s="52"/>
      <c r="BM329" s="52"/>
      <c r="BN329" s="52"/>
      <c r="BO329" s="52"/>
      <c r="BP329" s="52"/>
      <c r="BQ329" s="52"/>
      <c r="BS329" s="52"/>
    </row>
    <row r="330" spans="1:7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3"/>
      <c r="M330" s="42"/>
      <c r="N330" s="42"/>
      <c r="O330" s="42"/>
      <c r="P330" s="42"/>
      <c r="R330" s="42"/>
      <c r="S330" s="42"/>
      <c r="T330" s="44"/>
      <c r="U330" s="44"/>
      <c r="V330" s="42"/>
      <c r="W330" s="42"/>
      <c r="X330" s="42"/>
      <c r="Y330" s="43"/>
      <c r="Z330" s="42"/>
      <c r="AA330" s="42"/>
      <c r="AB330" s="42"/>
      <c r="AD330" s="52"/>
      <c r="AE330" s="35"/>
      <c r="AK330" s="52"/>
      <c r="BL330" s="52"/>
      <c r="BM330" s="52"/>
      <c r="BN330" s="52"/>
      <c r="BO330" s="52"/>
      <c r="BP330" s="52"/>
      <c r="BQ330" s="52"/>
      <c r="BS330" s="52"/>
    </row>
    <row r="331" spans="1:7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3"/>
      <c r="M331" s="42"/>
      <c r="N331" s="42"/>
      <c r="O331" s="42"/>
      <c r="P331" s="42"/>
      <c r="R331" s="42"/>
      <c r="S331" s="42"/>
      <c r="T331" s="44"/>
      <c r="U331" s="44"/>
      <c r="V331" s="42"/>
      <c r="W331" s="42"/>
      <c r="X331" s="42"/>
      <c r="Y331" s="43"/>
      <c r="Z331" s="42"/>
      <c r="AA331" s="42"/>
      <c r="AB331" s="42"/>
      <c r="AD331" s="52"/>
      <c r="AE331" s="35"/>
      <c r="AK331" s="52"/>
      <c r="BL331" s="52"/>
      <c r="BM331" s="52"/>
      <c r="BN331" s="52"/>
      <c r="BO331" s="52"/>
      <c r="BP331" s="52"/>
      <c r="BQ331" s="52"/>
      <c r="BS331" s="52"/>
    </row>
    <row r="332" spans="1:7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3"/>
      <c r="M332" s="42"/>
      <c r="N332" s="42"/>
      <c r="O332" s="42"/>
      <c r="P332" s="42"/>
      <c r="R332" s="42"/>
      <c r="S332" s="42"/>
      <c r="T332" s="44"/>
      <c r="U332" s="44"/>
      <c r="V332" s="42"/>
      <c r="W332" s="42"/>
      <c r="X332" s="42"/>
      <c r="Y332" s="43"/>
      <c r="Z332" s="42"/>
      <c r="AA332" s="42"/>
      <c r="AB332" s="42"/>
      <c r="AD332" s="52"/>
      <c r="AE332" s="35"/>
      <c r="AK332" s="52"/>
      <c r="BL332" s="52"/>
      <c r="BM332" s="52"/>
      <c r="BN332" s="52"/>
      <c r="BO332" s="52"/>
      <c r="BP332" s="52"/>
      <c r="BQ332" s="52"/>
      <c r="BS332" s="52"/>
    </row>
    <row r="333" spans="1:7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3"/>
      <c r="M333" s="42"/>
      <c r="N333" s="42"/>
      <c r="O333" s="42"/>
      <c r="P333" s="42"/>
      <c r="R333" s="42"/>
      <c r="S333" s="42"/>
      <c r="T333" s="44"/>
      <c r="U333" s="44"/>
      <c r="V333" s="42"/>
      <c r="W333" s="42"/>
      <c r="X333" s="42"/>
      <c r="Y333" s="43"/>
      <c r="Z333" s="42"/>
      <c r="AA333" s="42"/>
      <c r="AB333" s="42"/>
      <c r="AD333" s="52"/>
      <c r="AE333" s="35"/>
      <c r="AK333" s="52"/>
      <c r="BL333" s="52"/>
      <c r="BM333" s="52"/>
      <c r="BN333" s="52"/>
      <c r="BO333" s="52"/>
      <c r="BP333" s="52"/>
      <c r="BQ333" s="52"/>
      <c r="BS333" s="52"/>
    </row>
    <row r="334" spans="1:7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3"/>
      <c r="M334" s="42"/>
      <c r="N334" s="42"/>
      <c r="O334" s="42"/>
      <c r="P334" s="42"/>
      <c r="R334" s="42"/>
      <c r="S334" s="42"/>
      <c r="T334" s="44"/>
      <c r="U334" s="44"/>
      <c r="V334" s="42"/>
      <c r="W334" s="42"/>
      <c r="X334" s="42"/>
      <c r="Y334" s="43"/>
      <c r="Z334" s="42"/>
      <c r="AA334" s="42"/>
      <c r="AB334" s="42"/>
      <c r="AD334" s="52"/>
      <c r="AE334" s="35"/>
      <c r="AK334" s="52"/>
      <c r="BL334" s="52"/>
      <c r="BM334" s="52"/>
      <c r="BN334" s="52"/>
      <c r="BO334" s="52"/>
      <c r="BP334" s="52"/>
      <c r="BQ334" s="52"/>
      <c r="BS334" s="52"/>
    </row>
    <row r="335" spans="1:7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3"/>
      <c r="M335" s="42"/>
      <c r="N335" s="42"/>
      <c r="O335" s="42"/>
      <c r="P335" s="42"/>
      <c r="R335" s="42"/>
      <c r="S335" s="42"/>
      <c r="T335" s="44"/>
      <c r="U335" s="44"/>
      <c r="V335" s="42"/>
      <c r="W335" s="42"/>
      <c r="X335" s="42"/>
      <c r="Y335" s="43"/>
      <c r="Z335" s="42"/>
      <c r="AA335" s="42"/>
      <c r="AB335" s="42"/>
      <c r="AD335" s="52"/>
      <c r="AE335" s="35"/>
      <c r="AK335" s="52"/>
      <c r="BL335" s="52"/>
      <c r="BM335" s="52"/>
      <c r="BN335" s="52"/>
      <c r="BO335" s="52"/>
      <c r="BP335" s="52"/>
      <c r="BQ335" s="52"/>
      <c r="BS335" s="52"/>
    </row>
    <row r="336" spans="1:7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3"/>
      <c r="M336" s="42"/>
      <c r="N336" s="42"/>
      <c r="O336" s="42"/>
      <c r="P336" s="42"/>
      <c r="R336" s="42"/>
      <c r="S336" s="42"/>
      <c r="T336" s="44"/>
      <c r="U336" s="44"/>
      <c r="V336" s="42"/>
      <c r="W336" s="42"/>
      <c r="X336" s="42"/>
      <c r="Y336" s="43"/>
      <c r="Z336" s="42"/>
      <c r="AA336" s="42"/>
      <c r="AB336" s="42"/>
      <c r="AD336" s="52"/>
      <c r="AE336" s="35"/>
      <c r="AK336" s="52"/>
      <c r="BL336" s="52"/>
      <c r="BM336" s="52"/>
      <c r="BN336" s="52"/>
      <c r="BO336" s="52"/>
      <c r="BP336" s="52"/>
      <c r="BQ336" s="52"/>
      <c r="BS336" s="52"/>
    </row>
    <row r="337" spans="1:7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3"/>
      <c r="M337" s="42"/>
      <c r="N337" s="42"/>
      <c r="O337" s="42"/>
      <c r="P337" s="42"/>
      <c r="R337" s="42"/>
      <c r="S337" s="42"/>
      <c r="T337" s="44"/>
      <c r="U337" s="44"/>
      <c r="V337" s="42"/>
      <c r="W337" s="42"/>
      <c r="X337" s="42"/>
      <c r="Y337" s="43"/>
      <c r="Z337" s="42"/>
      <c r="AA337" s="42"/>
      <c r="AB337" s="42"/>
      <c r="AD337" s="52"/>
      <c r="AE337" s="35"/>
      <c r="AK337" s="52"/>
      <c r="BL337" s="52"/>
      <c r="BM337" s="52"/>
      <c r="BN337" s="52"/>
      <c r="BO337" s="52"/>
      <c r="BP337" s="52"/>
      <c r="BQ337" s="52"/>
      <c r="BS337" s="52"/>
    </row>
    <row r="338" spans="1:7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3"/>
      <c r="M338" s="42"/>
      <c r="N338" s="42"/>
      <c r="O338" s="42"/>
      <c r="P338" s="42"/>
      <c r="R338" s="42"/>
      <c r="S338" s="42"/>
      <c r="T338" s="44"/>
      <c r="U338" s="44"/>
      <c r="V338" s="42"/>
      <c r="W338" s="42"/>
      <c r="X338" s="42"/>
      <c r="Y338" s="43"/>
      <c r="Z338" s="42"/>
      <c r="AA338" s="42"/>
      <c r="AB338" s="42"/>
      <c r="AD338" s="52"/>
      <c r="AE338" s="35"/>
      <c r="AK338" s="52"/>
      <c r="BL338" s="52"/>
      <c r="BM338" s="52"/>
      <c r="BN338" s="52"/>
      <c r="BO338" s="52"/>
      <c r="BP338" s="52"/>
      <c r="BQ338" s="52"/>
      <c r="BS338" s="52"/>
    </row>
    <row r="339" spans="1:7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3"/>
      <c r="M339" s="42"/>
      <c r="N339" s="42"/>
      <c r="O339" s="42"/>
      <c r="P339" s="42"/>
      <c r="R339" s="42"/>
      <c r="S339" s="42"/>
      <c r="T339" s="44"/>
      <c r="U339" s="44"/>
      <c r="V339" s="42"/>
      <c r="W339" s="42"/>
      <c r="X339" s="42"/>
      <c r="Y339" s="43"/>
      <c r="Z339" s="42"/>
      <c r="AA339" s="42"/>
      <c r="AB339" s="42"/>
      <c r="AD339" s="52"/>
      <c r="AE339" s="35"/>
      <c r="AK339" s="52"/>
      <c r="BL339" s="52"/>
      <c r="BM339" s="52"/>
      <c r="BN339" s="52"/>
      <c r="BO339" s="52"/>
      <c r="BP339" s="52"/>
      <c r="BQ339" s="52"/>
      <c r="BS339" s="52"/>
    </row>
    <row r="340" spans="1:7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3"/>
      <c r="M340" s="42"/>
      <c r="N340" s="42"/>
      <c r="O340" s="42"/>
      <c r="P340" s="42"/>
      <c r="R340" s="42"/>
      <c r="S340" s="42"/>
      <c r="T340" s="44"/>
      <c r="U340" s="44"/>
      <c r="V340" s="42"/>
      <c r="W340" s="42"/>
      <c r="X340" s="42"/>
      <c r="Y340" s="43"/>
      <c r="Z340" s="42"/>
      <c r="AA340" s="42"/>
      <c r="AB340" s="42"/>
      <c r="AD340" s="52"/>
      <c r="AE340" s="35"/>
      <c r="AK340" s="52"/>
      <c r="BL340" s="52"/>
      <c r="BM340" s="52"/>
      <c r="BN340" s="52"/>
      <c r="BO340" s="52"/>
      <c r="BP340" s="52"/>
      <c r="BQ340" s="52"/>
      <c r="BS340" s="52"/>
    </row>
    <row r="341" spans="1:7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3"/>
      <c r="M341" s="42"/>
      <c r="N341" s="42"/>
      <c r="O341" s="42"/>
      <c r="P341" s="42"/>
      <c r="R341" s="42"/>
      <c r="S341" s="42"/>
      <c r="T341" s="44"/>
      <c r="U341" s="44"/>
      <c r="V341" s="42"/>
      <c r="W341" s="42"/>
      <c r="X341" s="42"/>
      <c r="Y341" s="43"/>
      <c r="Z341" s="42"/>
      <c r="AA341" s="42"/>
      <c r="AB341" s="42"/>
      <c r="AD341" s="52"/>
      <c r="AE341" s="35"/>
      <c r="AK341" s="52"/>
      <c r="BL341" s="52"/>
      <c r="BM341" s="52"/>
      <c r="BN341" s="52"/>
      <c r="BO341" s="52"/>
      <c r="BP341" s="52"/>
      <c r="BQ341" s="52"/>
      <c r="BS341" s="52"/>
    </row>
    <row r="342" spans="1:7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3"/>
      <c r="M342" s="42"/>
      <c r="N342" s="42"/>
      <c r="O342" s="42"/>
      <c r="P342" s="42"/>
      <c r="R342" s="42"/>
      <c r="S342" s="42"/>
      <c r="T342" s="44"/>
      <c r="U342" s="44"/>
      <c r="V342" s="42"/>
      <c r="W342" s="42"/>
      <c r="X342" s="42"/>
      <c r="Y342" s="43"/>
      <c r="Z342" s="42"/>
      <c r="AA342" s="42"/>
      <c r="AB342" s="42"/>
      <c r="AD342" s="52"/>
      <c r="AE342" s="35"/>
      <c r="AK342" s="52"/>
      <c r="BL342" s="52"/>
      <c r="BM342" s="52"/>
      <c r="BN342" s="52"/>
      <c r="BO342" s="52"/>
      <c r="BP342" s="52"/>
      <c r="BQ342" s="52"/>
      <c r="BS342" s="52"/>
    </row>
    <row r="343" spans="1:7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3"/>
      <c r="M343" s="42"/>
      <c r="N343" s="42"/>
      <c r="O343" s="42"/>
      <c r="P343" s="42"/>
      <c r="R343" s="42"/>
      <c r="S343" s="42"/>
      <c r="T343" s="44"/>
      <c r="U343" s="44"/>
      <c r="V343" s="42"/>
      <c r="W343" s="42"/>
      <c r="X343" s="42"/>
      <c r="Y343" s="43"/>
      <c r="Z343" s="42"/>
      <c r="AA343" s="42"/>
      <c r="AB343" s="42"/>
      <c r="AD343" s="52"/>
      <c r="AE343" s="35"/>
      <c r="AK343" s="52"/>
      <c r="BL343" s="52"/>
      <c r="BM343" s="52"/>
      <c r="BN343" s="52"/>
      <c r="BO343" s="52"/>
      <c r="BP343" s="52"/>
      <c r="BQ343" s="52"/>
      <c r="BS343" s="52"/>
    </row>
    <row r="344" spans="1:7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3"/>
      <c r="M344" s="42"/>
      <c r="N344" s="42"/>
      <c r="O344" s="42"/>
      <c r="P344" s="42"/>
      <c r="R344" s="42"/>
      <c r="S344" s="42"/>
      <c r="T344" s="44"/>
      <c r="U344" s="44"/>
      <c r="V344" s="42"/>
      <c r="W344" s="42"/>
      <c r="X344" s="42"/>
      <c r="Y344" s="43"/>
      <c r="Z344" s="42"/>
      <c r="AA344" s="42"/>
      <c r="AB344" s="42"/>
      <c r="AD344" s="52"/>
      <c r="AE344" s="35"/>
      <c r="AK344" s="52"/>
      <c r="BL344" s="52"/>
      <c r="BM344" s="52"/>
      <c r="BN344" s="52"/>
      <c r="BO344" s="52"/>
      <c r="BP344" s="52"/>
      <c r="BQ344" s="52"/>
      <c r="BS344" s="52"/>
    </row>
    <row r="345" spans="1:7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3"/>
      <c r="M345" s="42"/>
      <c r="N345" s="42"/>
      <c r="O345" s="42"/>
      <c r="P345" s="42"/>
      <c r="R345" s="42"/>
      <c r="S345" s="42"/>
      <c r="T345" s="44"/>
      <c r="U345" s="44"/>
      <c r="V345" s="42"/>
      <c r="W345" s="42"/>
      <c r="X345" s="42"/>
      <c r="Y345" s="43"/>
      <c r="Z345" s="42"/>
      <c r="AA345" s="42"/>
      <c r="AB345" s="42"/>
      <c r="AD345" s="52"/>
      <c r="AE345" s="35"/>
      <c r="AK345" s="52"/>
      <c r="BL345" s="52"/>
      <c r="BM345" s="52"/>
      <c r="BN345" s="52"/>
      <c r="BO345" s="52"/>
      <c r="BP345" s="52"/>
      <c r="BQ345" s="52"/>
      <c r="BS345" s="52"/>
    </row>
    <row r="346" spans="1:7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3"/>
      <c r="M346" s="42"/>
      <c r="N346" s="42"/>
      <c r="O346" s="42"/>
      <c r="P346" s="42"/>
      <c r="R346" s="42"/>
      <c r="S346" s="42"/>
      <c r="T346" s="44"/>
      <c r="U346" s="44"/>
      <c r="V346" s="42"/>
      <c r="W346" s="42"/>
      <c r="X346" s="42"/>
      <c r="Y346" s="43"/>
      <c r="Z346" s="42"/>
      <c r="AA346" s="42"/>
      <c r="AB346" s="42"/>
      <c r="AD346" s="52"/>
      <c r="AE346" s="35"/>
      <c r="AK346" s="52"/>
      <c r="BL346" s="52"/>
      <c r="BM346" s="52"/>
      <c r="BN346" s="52"/>
      <c r="BO346" s="52"/>
      <c r="BP346" s="52"/>
      <c r="BQ346" s="52"/>
      <c r="BS346" s="52"/>
    </row>
    <row r="347" spans="1:7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3"/>
      <c r="M347" s="42"/>
      <c r="N347" s="42"/>
      <c r="O347" s="42"/>
      <c r="P347" s="42"/>
      <c r="R347" s="42"/>
      <c r="S347" s="42"/>
      <c r="T347" s="44"/>
      <c r="U347" s="44"/>
      <c r="V347" s="42"/>
      <c r="W347" s="42"/>
      <c r="X347" s="42"/>
      <c r="Y347" s="43"/>
      <c r="Z347" s="42"/>
      <c r="AA347" s="42"/>
      <c r="AB347" s="42"/>
      <c r="AD347" s="52"/>
      <c r="AE347" s="35"/>
      <c r="AK347" s="52"/>
      <c r="BL347" s="52"/>
      <c r="BM347" s="52"/>
      <c r="BN347" s="52"/>
      <c r="BO347" s="52"/>
      <c r="BP347" s="52"/>
      <c r="BQ347" s="52"/>
      <c r="BS347" s="52"/>
    </row>
    <row r="348" spans="1:7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3"/>
      <c r="M348" s="42"/>
      <c r="N348" s="42"/>
      <c r="O348" s="42"/>
      <c r="P348" s="42"/>
      <c r="R348" s="42"/>
      <c r="S348" s="42"/>
      <c r="T348" s="44"/>
      <c r="U348" s="44"/>
      <c r="V348" s="42"/>
      <c r="W348" s="42"/>
      <c r="X348" s="42"/>
      <c r="Y348" s="43"/>
      <c r="Z348" s="42"/>
      <c r="AA348" s="42"/>
      <c r="AB348" s="42"/>
      <c r="AD348" s="52"/>
      <c r="AE348" s="35"/>
      <c r="AK348" s="52"/>
      <c r="BL348" s="52"/>
      <c r="BM348" s="52"/>
      <c r="BN348" s="52"/>
      <c r="BO348" s="52"/>
      <c r="BP348" s="52"/>
      <c r="BQ348" s="52"/>
      <c r="BS348" s="52"/>
    </row>
    <row r="349" spans="1:7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3"/>
      <c r="M349" s="42"/>
      <c r="N349" s="42"/>
      <c r="O349" s="42"/>
      <c r="P349" s="42"/>
      <c r="R349" s="42"/>
      <c r="S349" s="42"/>
      <c r="T349" s="44"/>
      <c r="U349" s="44"/>
      <c r="V349" s="42"/>
      <c r="W349" s="42"/>
      <c r="X349" s="42"/>
      <c r="Y349" s="43"/>
      <c r="Z349" s="42"/>
      <c r="AA349" s="42"/>
      <c r="AB349" s="42"/>
      <c r="AD349" s="52"/>
      <c r="AE349" s="35"/>
      <c r="AK349" s="52"/>
      <c r="BL349" s="52"/>
      <c r="BM349" s="52"/>
      <c r="BN349" s="52"/>
      <c r="BO349" s="52"/>
      <c r="BP349" s="52"/>
      <c r="BQ349" s="52"/>
      <c r="BS349" s="52"/>
    </row>
    <row r="350" spans="1:7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3"/>
      <c r="M350" s="42"/>
      <c r="N350" s="42"/>
      <c r="O350" s="42"/>
      <c r="P350" s="42"/>
      <c r="R350" s="42"/>
      <c r="S350" s="42"/>
      <c r="T350" s="44"/>
      <c r="U350" s="44"/>
      <c r="V350" s="42"/>
      <c r="W350" s="42"/>
      <c r="X350" s="42"/>
      <c r="Y350" s="43"/>
      <c r="Z350" s="42"/>
      <c r="AA350" s="42"/>
      <c r="AB350" s="42"/>
      <c r="AD350" s="52"/>
      <c r="AE350" s="35"/>
      <c r="AK350" s="52"/>
      <c r="BL350" s="52"/>
      <c r="BM350" s="52"/>
      <c r="BN350" s="52"/>
      <c r="BO350" s="52"/>
      <c r="BP350" s="52"/>
      <c r="BQ350" s="52"/>
      <c r="BS350" s="52"/>
    </row>
    <row r="351" spans="1:7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3"/>
      <c r="M351" s="42"/>
      <c r="N351" s="42"/>
      <c r="O351" s="42"/>
      <c r="P351" s="42"/>
      <c r="R351" s="42"/>
      <c r="S351" s="42"/>
      <c r="T351" s="44"/>
      <c r="U351" s="44"/>
      <c r="V351" s="42"/>
      <c r="W351" s="42"/>
      <c r="X351" s="42"/>
      <c r="Y351" s="43"/>
      <c r="Z351" s="42"/>
      <c r="AA351" s="42"/>
      <c r="AB351" s="42"/>
      <c r="AD351" s="52"/>
      <c r="AE351" s="35"/>
      <c r="AK351" s="52"/>
      <c r="BL351" s="52"/>
      <c r="BM351" s="52"/>
      <c r="BN351" s="52"/>
      <c r="BO351" s="52"/>
      <c r="BP351" s="52"/>
      <c r="BQ351" s="52"/>
      <c r="BS351" s="52"/>
    </row>
    <row r="352" spans="1:7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3"/>
      <c r="M352" s="42"/>
      <c r="N352" s="42"/>
      <c r="O352" s="42"/>
      <c r="P352" s="42"/>
      <c r="R352" s="42"/>
      <c r="S352" s="42"/>
      <c r="T352" s="44"/>
      <c r="U352" s="44"/>
      <c r="V352" s="42"/>
      <c r="W352" s="42"/>
      <c r="X352" s="42"/>
      <c r="Y352" s="43"/>
      <c r="Z352" s="42"/>
      <c r="AA352" s="42"/>
      <c r="AB352" s="42"/>
      <c r="AD352" s="52"/>
      <c r="AE352" s="35"/>
      <c r="AK352" s="52"/>
      <c r="BL352" s="52"/>
      <c r="BM352" s="52"/>
      <c r="BN352" s="52"/>
      <c r="BO352" s="52"/>
      <c r="BP352" s="52"/>
      <c r="BQ352" s="52"/>
      <c r="BS352" s="52"/>
    </row>
    <row r="353" spans="1:7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3"/>
      <c r="M353" s="42"/>
      <c r="N353" s="42"/>
      <c r="O353" s="42"/>
      <c r="P353" s="42"/>
      <c r="R353" s="42"/>
      <c r="S353" s="42"/>
      <c r="T353" s="44"/>
      <c r="U353" s="44"/>
      <c r="V353" s="42"/>
      <c r="W353" s="42"/>
      <c r="X353" s="42"/>
      <c r="Y353" s="43"/>
      <c r="Z353" s="42"/>
      <c r="AA353" s="42"/>
      <c r="AB353" s="42"/>
      <c r="AD353" s="52"/>
      <c r="AE353" s="35"/>
      <c r="AK353" s="52"/>
      <c r="BL353" s="52"/>
      <c r="BM353" s="52"/>
      <c r="BN353" s="52"/>
      <c r="BO353" s="52"/>
      <c r="BP353" s="52"/>
      <c r="BQ353" s="52"/>
      <c r="BS353" s="52"/>
    </row>
    <row r="354" spans="1:7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3"/>
      <c r="M354" s="42"/>
      <c r="N354" s="42"/>
      <c r="O354" s="42"/>
      <c r="P354" s="42"/>
      <c r="R354" s="42"/>
      <c r="S354" s="42"/>
      <c r="T354" s="44"/>
      <c r="U354" s="44"/>
      <c r="V354" s="42"/>
      <c r="W354" s="42"/>
      <c r="X354" s="42"/>
      <c r="Y354" s="43"/>
      <c r="Z354" s="42"/>
      <c r="AA354" s="42"/>
      <c r="AB354" s="42"/>
      <c r="AD354" s="52"/>
      <c r="AE354" s="35"/>
      <c r="AK354" s="52"/>
      <c r="BL354" s="52"/>
      <c r="BM354" s="52"/>
      <c r="BN354" s="52"/>
      <c r="BO354" s="52"/>
      <c r="BP354" s="52"/>
      <c r="BQ354" s="52"/>
      <c r="BS354" s="52"/>
    </row>
    <row r="355" spans="1:7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3"/>
      <c r="M355" s="42"/>
      <c r="N355" s="42"/>
      <c r="O355" s="42"/>
      <c r="P355" s="42"/>
      <c r="R355" s="42"/>
      <c r="S355" s="42"/>
      <c r="T355" s="44"/>
      <c r="U355" s="44"/>
      <c r="V355" s="42"/>
      <c r="W355" s="42"/>
      <c r="X355" s="42"/>
      <c r="Y355" s="43"/>
      <c r="Z355" s="42"/>
      <c r="AA355" s="42"/>
      <c r="AB355" s="42"/>
      <c r="AD355" s="52"/>
      <c r="AE355" s="35"/>
      <c r="AK355" s="52"/>
      <c r="BL355" s="52"/>
      <c r="BM355" s="52"/>
      <c r="BN355" s="52"/>
      <c r="BO355" s="52"/>
      <c r="BP355" s="52"/>
      <c r="BQ355" s="52"/>
      <c r="BS355" s="52"/>
    </row>
    <row r="356" spans="1:7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3"/>
      <c r="M356" s="42"/>
      <c r="N356" s="42"/>
      <c r="O356" s="42"/>
      <c r="P356" s="42"/>
      <c r="R356" s="42"/>
      <c r="S356" s="42"/>
      <c r="T356" s="44"/>
      <c r="U356" s="44"/>
      <c r="V356" s="42"/>
      <c r="W356" s="42"/>
      <c r="X356" s="42"/>
      <c r="Y356" s="43"/>
      <c r="Z356" s="42"/>
      <c r="AA356" s="42"/>
      <c r="AB356" s="42"/>
      <c r="AD356" s="52"/>
      <c r="AE356" s="35"/>
      <c r="AK356" s="52"/>
      <c r="BL356" s="52"/>
      <c r="BM356" s="52"/>
      <c r="BN356" s="52"/>
      <c r="BO356" s="52"/>
      <c r="BP356" s="52"/>
      <c r="BQ356" s="52"/>
      <c r="BS356" s="52"/>
    </row>
    <row r="357" spans="1:7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3"/>
      <c r="M357" s="42"/>
      <c r="N357" s="42"/>
      <c r="O357" s="42"/>
      <c r="P357" s="42"/>
      <c r="R357" s="42"/>
      <c r="S357" s="42"/>
      <c r="T357" s="44"/>
      <c r="U357" s="44"/>
      <c r="V357" s="42"/>
      <c r="W357" s="42"/>
      <c r="X357" s="42"/>
      <c r="Y357" s="43"/>
      <c r="Z357" s="42"/>
      <c r="AA357" s="42"/>
      <c r="AB357" s="42"/>
      <c r="AD357" s="52"/>
      <c r="AE357" s="35"/>
      <c r="AK357" s="52"/>
      <c r="BL357" s="52"/>
      <c r="BM357" s="52"/>
      <c r="BN357" s="52"/>
      <c r="BO357" s="52"/>
      <c r="BP357" s="52"/>
      <c r="BQ357" s="52"/>
      <c r="BS357" s="52"/>
    </row>
    <row r="358" spans="1:7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3"/>
      <c r="M358" s="42"/>
      <c r="N358" s="42"/>
      <c r="O358" s="42"/>
      <c r="P358" s="42"/>
      <c r="R358" s="42"/>
      <c r="S358" s="42"/>
      <c r="T358" s="44"/>
      <c r="U358" s="44"/>
      <c r="V358" s="42"/>
      <c r="W358" s="42"/>
      <c r="X358" s="42"/>
      <c r="Y358" s="43"/>
      <c r="Z358" s="42"/>
      <c r="AA358" s="42"/>
      <c r="AB358" s="42"/>
      <c r="AD358" s="52"/>
      <c r="AE358" s="35"/>
      <c r="AK358" s="52"/>
      <c r="BL358" s="52"/>
      <c r="BM358" s="52"/>
      <c r="BN358" s="52"/>
      <c r="BO358" s="52"/>
      <c r="BP358" s="52"/>
      <c r="BQ358" s="52"/>
      <c r="BS358" s="52"/>
    </row>
    <row r="359" spans="1:7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3"/>
      <c r="M359" s="42"/>
      <c r="N359" s="42"/>
      <c r="O359" s="42"/>
      <c r="P359" s="42"/>
      <c r="R359" s="42"/>
      <c r="S359" s="42"/>
      <c r="T359" s="44"/>
      <c r="U359" s="44"/>
      <c r="V359" s="42"/>
      <c r="W359" s="42"/>
      <c r="X359" s="42"/>
      <c r="Y359" s="43"/>
      <c r="Z359" s="42"/>
      <c r="AA359" s="42"/>
      <c r="AB359" s="42"/>
      <c r="AD359" s="52"/>
      <c r="AE359" s="35"/>
      <c r="AK359" s="52"/>
      <c r="BL359" s="52"/>
      <c r="BM359" s="52"/>
      <c r="BN359" s="52"/>
      <c r="BO359" s="52"/>
      <c r="BP359" s="52"/>
      <c r="BQ359" s="52"/>
      <c r="BS359" s="52"/>
    </row>
    <row r="360" spans="1:7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3"/>
      <c r="M360" s="42"/>
      <c r="N360" s="42"/>
      <c r="O360" s="42"/>
      <c r="P360" s="42"/>
      <c r="R360" s="42"/>
      <c r="S360" s="42"/>
      <c r="T360" s="44"/>
      <c r="U360" s="44"/>
      <c r="V360" s="42"/>
      <c r="W360" s="42"/>
      <c r="X360" s="42"/>
      <c r="Y360" s="43"/>
      <c r="Z360" s="42"/>
      <c r="AA360" s="42"/>
      <c r="AB360" s="42"/>
      <c r="AD360" s="52"/>
      <c r="AE360" s="35"/>
      <c r="AK360" s="52"/>
      <c r="BL360" s="52"/>
      <c r="BM360" s="52"/>
      <c r="BN360" s="52"/>
      <c r="BO360" s="52"/>
      <c r="BP360" s="52"/>
      <c r="BQ360" s="52"/>
      <c r="BS360" s="52"/>
    </row>
    <row r="361" spans="1:7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3"/>
      <c r="M361" s="42"/>
      <c r="N361" s="42"/>
      <c r="O361" s="42"/>
      <c r="P361" s="42"/>
      <c r="R361" s="42"/>
      <c r="S361" s="42"/>
      <c r="T361" s="44"/>
      <c r="U361" s="44"/>
      <c r="V361" s="42"/>
      <c r="W361" s="42"/>
      <c r="X361" s="42"/>
      <c r="Y361" s="43"/>
      <c r="Z361" s="42"/>
      <c r="AA361" s="42"/>
      <c r="AB361" s="42"/>
      <c r="AD361" s="52"/>
      <c r="AE361" s="35"/>
      <c r="AK361" s="52"/>
      <c r="BL361" s="52"/>
      <c r="BM361" s="52"/>
      <c r="BN361" s="52"/>
      <c r="BO361" s="52"/>
      <c r="BP361" s="52"/>
      <c r="BQ361" s="52"/>
      <c r="BS361" s="52"/>
    </row>
    <row r="362" spans="1:7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3"/>
      <c r="M362" s="42"/>
      <c r="N362" s="42"/>
      <c r="O362" s="42"/>
      <c r="P362" s="42"/>
      <c r="R362" s="42"/>
      <c r="S362" s="42"/>
      <c r="T362" s="44"/>
      <c r="U362" s="44"/>
      <c r="V362" s="42"/>
      <c r="W362" s="42"/>
      <c r="X362" s="42"/>
      <c r="Y362" s="43"/>
      <c r="Z362" s="42"/>
      <c r="AA362" s="42"/>
      <c r="AB362" s="42"/>
      <c r="AD362" s="52"/>
      <c r="AE362" s="35"/>
      <c r="AK362" s="52"/>
      <c r="BL362" s="52"/>
      <c r="BM362" s="52"/>
      <c r="BN362" s="52"/>
      <c r="BO362" s="52"/>
      <c r="BP362" s="52"/>
      <c r="BQ362" s="52"/>
      <c r="BS362" s="52"/>
    </row>
    <row r="363" spans="1:7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3"/>
      <c r="M363" s="42"/>
      <c r="N363" s="42"/>
      <c r="O363" s="42"/>
      <c r="P363" s="42"/>
      <c r="R363" s="42"/>
      <c r="S363" s="42"/>
      <c r="T363" s="44"/>
      <c r="U363" s="44"/>
      <c r="V363" s="42"/>
      <c r="W363" s="42"/>
      <c r="X363" s="42"/>
      <c r="Y363" s="43"/>
      <c r="Z363" s="42"/>
      <c r="AA363" s="42"/>
      <c r="AB363" s="42"/>
      <c r="AD363" s="52"/>
      <c r="AE363" s="35"/>
      <c r="AK363" s="52"/>
      <c r="BL363" s="52"/>
      <c r="BM363" s="52"/>
      <c r="BN363" s="52"/>
      <c r="BO363" s="52"/>
      <c r="BP363" s="52"/>
      <c r="BQ363" s="52"/>
      <c r="BS363" s="52"/>
    </row>
    <row r="364" spans="1:7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3"/>
      <c r="M364" s="42"/>
      <c r="N364" s="42"/>
      <c r="O364" s="42"/>
      <c r="P364" s="42"/>
      <c r="R364" s="42"/>
      <c r="S364" s="42"/>
      <c r="T364" s="44"/>
      <c r="U364" s="44"/>
      <c r="V364" s="42"/>
      <c r="W364" s="42"/>
      <c r="X364" s="42"/>
      <c r="Y364" s="43"/>
      <c r="Z364" s="42"/>
      <c r="AA364" s="42"/>
      <c r="AB364" s="42"/>
      <c r="AD364" s="52"/>
      <c r="AE364" s="35"/>
      <c r="AK364" s="52"/>
      <c r="BL364" s="52"/>
      <c r="BM364" s="52"/>
      <c r="BN364" s="52"/>
      <c r="BO364" s="52"/>
      <c r="BP364" s="52"/>
      <c r="BQ364" s="52"/>
      <c r="BS364" s="52"/>
    </row>
    <row r="365" spans="1:7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3"/>
      <c r="M365" s="42"/>
      <c r="N365" s="42"/>
      <c r="O365" s="42"/>
      <c r="P365" s="42"/>
      <c r="R365" s="42"/>
      <c r="S365" s="42"/>
      <c r="T365" s="44"/>
      <c r="U365" s="44"/>
      <c r="V365" s="42"/>
      <c r="W365" s="42"/>
      <c r="X365" s="42"/>
      <c r="Y365" s="43"/>
      <c r="Z365" s="42"/>
      <c r="AA365" s="42"/>
      <c r="AB365" s="42"/>
      <c r="AD365" s="52"/>
      <c r="AE365" s="35"/>
      <c r="AK365" s="52"/>
      <c r="BL365" s="52"/>
      <c r="BM365" s="52"/>
      <c r="BN365" s="52"/>
      <c r="BO365" s="52"/>
      <c r="BP365" s="52"/>
      <c r="BQ365" s="52"/>
      <c r="BS365" s="52"/>
    </row>
    <row r="366" spans="1:7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3"/>
      <c r="M366" s="42"/>
      <c r="N366" s="42"/>
      <c r="O366" s="42"/>
      <c r="P366" s="42"/>
      <c r="R366" s="42"/>
      <c r="S366" s="42"/>
      <c r="T366" s="44"/>
      <c r="U366" s="44"/>
      <c r="V366" s="42"/>
      <c r="W366" s="42"/>
      <c r="X366" s="42"/>
      <c r="Y366" s="43"/>
      <c r="Z366" s="42"/>
      <c r="AA366" s="42"/>
      <c r="AB366" s="42"/>
      <c r="AD366" s="52"/>
      <c r="AE366" s="35"/>
      <c r="AK366" s="52"/>
      <c r="BL366" s="52"/>
      <c r="BM366" s="52"/>
      <c r="BN366" s="52"/>
      <c r="BO366" s="52"/>
      <c r="BP366" s="52"/>
      <c r="BQ366" s="52"/>
      <c r="BS366" s="52"/>
    </row>
    <row r="367" spans="1:7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3"/>
      <c r="M367" s="42"/>
      <c r="N367" s="42"/>
      <c r="O367" s="42"/>
      <c r="P367" s="42"/>
      <c r="R367" s="42"/>
      <c r="S367" s="42"/>
      <c r="T367" s="44"/>
      <c r="U367" s="44"/>
      <c r="V367" s="42"/>
      <c r="W367" s="42"/>
      <c r="X367" s="42"/>
      <c r="Y367" s="43"/>
      <c r="Z367" s="42"/>
      <c r="AA367" s="42"/>
      <c r="AB367" s="42"/>
      <c r="AD367" s="52"/>
      <c r="AE367" s="35"/>
      <c r="AK367" s="52"/>
      <c r="BL367" s="52"/>
      <c r="BM367" s="52"/>
      <c r="BN367" s="52"/>
      <c r="BO367" s="52"/>
      <c r="BP367" s="52"/>
      <c r="BQ367" s="52"/>
      <c r="BS367" s="52"/>
    </row>
    <row r="368" spans="1:7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3"/>
      <c r="M368" s="42"/>
      <c r="N368" s="42"/>
      <c r="O368" s="42"/>
      <c r="P368" s="42"/>
      <c r="R368" s="42"/>
      <c r="S368" s="42"/>
      <c r="T368" s="44"/>
      <c r="U368" s="44"/>
      <c r="V368" s="42"/>
      <c r="W368" s="42"/>
      <c r="X368" s="42"/>
      <c r="Y368" s="43"/>
      <c r="Z368" s="42"/>
      <c r="AA368" s="42"/>
      <c r="AB368" s="42"/>
      <c r="AD368" s="52"/>
      <c r="AE368" s="35"/>
      <c r="AK368" s="52"/>
      <c r="BL368" s="52"/>
      <c r="BM368" s="52"/>
      <c r="BN368" s="52"/>
      <c r="BO368" s="52"/>
      <c r="BP368" s="52"/>
      <c r="BQ368" s="52"/>
      <c r="BS368" s="52"/>
    </row>
    <row r="369" spans="1:7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3"/>
      <c r="M369" s="42"/>
      <c r="N369" s="42"/>
      <c r="O369" s="42"/>
      <c r="P369" s="42"/>
      <c r="R369" s="42"/>
      <c r="S369" s="42"/>
      <c r="T369" s="44"/>
      <c r="U369" s="44"/>
      <c r="V369" s="42"/>
      <c r="W369" s="42"/>
      <c r="X369" s="42"/>
      <c r="Y369" s="43"/>
      <c r="Z369" s="42"/>
      <c r="AA369" s="42"/>
      <c r="AB369" s="42"/>
      <c r="AD369" s="52"/>
      <c r="AE369" s="35"/>
      <c r="AK369" s="52"/>
      <c r="BL369" s="52"/>
      <c r="BM369" s="52"/>
      <c r="BN369" s="52"/>
      <c r="BO369" s="52"/>
      <c r="BP369" s="52"/>
      <c r="BQ369" s="52"/>
      <c r="BS369" s="52"/>
    </row>
    <row r="370" spans="1:7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3"/>
      <c r="M370" s="42"/>
      <c r="N370" s="42"/>
      <c r="O370" s="42"/>
      <c r="P370" s="42"/>
      <c r="R370" s="42"/>
      <c r="S370" s="42"/>
      <c r="T370" s="44"/>
      <c r="U370" s="44"/>
      <c r="V370" s="42"/>
      <c r="W370" s="42"/>
      <c r="X370" s="42"/>
      <c r="Y370" s="43"/>
      <c r="Z370" s="42"/>
      <c r="AA370" s="42"/>
      <c r="AB370" s="42"/>
      <c r="AD370" s="52"/>
      <c r="AE370" s="35"/>
      <c r="AK370" s="52"/>
      <c r="BL370" s="52"/>
      <c r="BM370" s="52"/>
      <c r="BN370" s="52"/>
      <c r="BO370" s="52"/>
      <c r="BP370" s="52"/>
      <c r="BQ370" s="52"/>
      <c r="BS370" s="52"/>
    </row>
    <row r="371" spans="1: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3"/>
      <c r="M371" s="42"/>
      <c r="N371" s="42"/>
      <c r="O371" s="42"/>
      <c r="P371" s="42"/>
      <c r="R371" s="42"/>
      <c r="S371" s="42"/>
      <c r="T371" s="44"/>
      <c r="U371" s="44"/>
      <c r="V371" s="42"/>
      <c r="W371" s="42"/>
      <c r="X371" s="42"/>
      <c r="Y371" s="43"/>
      <c r="Z371" s="42"/>
      <c r="AA371" s="42"/>
      <c r="AB371" s="42"/>
      <c r="AD371" s="52"/>
      <c r="AE371" s="35"/>
      <c r="AK371" s="52"/>
      <c r="BL371" s="52"/>
      <c r="BM371" s="52"/>
      <c r="BN371" s="52"/>
      <c r="BO371" s="52"/>
      <c r="BP371" s="52"/>
      <c r="BQ371" s="52"/>
      <c r="BS371" s="52"/>
    </row>
    <row r="372" spans="1:7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3"/>
      <c r="M372" s="42"/>
      <c r="N372" s="42"/>
      <c r="O372" s="42"/>
      <c r="P372" s="42"/>
      <c r="R372" s="42"/>
      <c r="S372" s="42"/>
      <c r="T372" s="44"/>
      <c r="U372" s="44"/>
      <c r="V372" s="42"/>
      <c r="W372" s="42"/>
      <c r="X372" s="42"/>
      <c r="Y372" s="43"/>
      <c r="Z372" s="42"/>
      <c r="AA372" s="42"/>
      <c r="AB372" s="42"/>
      <c r="AD372" s="52"/>
      <c r="AE372" s="35"/>
      <c r="AK372" s="52"/>
      <c r="BL372" s="52"/>
      <c r="BM372" s="52"/>
      <c r="BN372" s="52"/>
      <c r="BO372" s="52"/>
      <c r="BP372" s="52"/>
      <c r="BQ372" s="52"/>
      <c r="BS372" s="52"/>
    </row>
    <row r="373" spans="1:7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3"/>
      <c r="M373" s="42"/>
      <c r="N373" s="42"/>
      <c r="O373" s="42"/>
      <c r="P373" s="42"/>
      <c r="R373" s="42"/>
      <c r="S373" s="42"/>
      <c r="T373" s="44"/>
      <c r="U373" s="44"/>
      <c r="V373" s="42"/>
      <c r="W373" s="42"/>
      <c r="X373" s="42"/>
      <c r="Y373" s="43"/>
      <c r="Z373" s="42"/>
      <c r="AA373" s="42"/>
      <c r="AB373" s="42"/>
      <c r="AD373" s="52"/>
      <c r="AE373" s="35"/>
      <c r="AK373" s="52"/>
      <c r="BL373" s="52"/>
      <c r="BM373" s="52"/>
      <c r="BN373" s="52"/>
      <c r="BO373" s="52"/>
      <c r="BP373" s="52"/>
      <c r="BQ373" s="52"/>
      <c r="BS373" s="52"/>
    </row>
    <row r="374" spans="1:7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3"/>
      <c r="M374" s="42"/>
      <c r="N374" s="42"/>
      <c r="O374" s="42"/>
      <c r="P374" s="42"/>
      <c r="R374" s="42"/>
      <c r="S374" s="42"/>
      <c r="T374" s="44"/>
      <c r="U374" s="44"/>
      <c r="V374" s="42"/>
      <c r="W374" s="42"/>
      <c r="X374" s="42"/>
      <c r="Y374" s="43"/>
      <c r="Z374" s="42"/>
      <c r="AA374" s="42"/>
      <c r="AB374" s="42"/>
      <c r="AD374" s="52"/>
      <c r="AE374" s="35"/>
      <c r="AK374" s="52"/>
      <c r="BL374" s="52"/>
      <c r="BM374" s="52"/>
      <c r="BN374" s="52"/>
      <c r="BO374" s="52"/>
      <c r="BP374" s="52"/>
      <c r="BQ374" s="52"/>
      <c r="BS374" s="52"/>
    </row>
    <row r="375" spans="1:7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3"/>
      <c r="M375" s="42"/>
      <c r="N375" s="42"/>
      <c r="O375" s="42"/>
      <c r="P375" s="42"/>
      <c r="R375" s="42"/>
      <c r="S375" s="42"/>
      <c r="T375" s="44"/>
      <c r="U375" s="44"/>
      <c r="V375" s="42"/>
      <c r="W375" s="42"/>
      <c r="X375" s="42"/>
      <c r="Y375" s="43"/>
      <c r="Z375" s="42"/>
      <c r="AA375" s="42"/>
      <c r="AB375" s="42"/>
      <c r="AD375" s="52"/>
      <c r="AE375" s="35"/>
      <c r="AK375" s="52"/>
      <c r="BL375" s="52"/>
      <c r="BM375" s="52"/>
      <c r="BN375" s="52"/>
      <c r="BO375" s="52"/>
      <c r="BP375" s="52"/>
      <c r="BQ375" s="52"/>
      <c r="BS375" s="52"/>
    </row>
    <row r="376" spans="1:7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3"/>
      <c r="M376" s="42"/>
      <c r="N376" s="42"/>
      <c r="O376" s="42"/>
      <c r="P376" s="42"/>
      <c r="R376" s="42"/>
      <c r="S376" s="42"/>
      <c r="T376" s="44"/>
      <c r="U376" s="44"/>
      <c r="V376" s="42"/>
      <c r="W376" s="42"/>
      <c r="X376" s="42"/>
      <c r="Y376" s="43"/>
      <c r="Z376" s="42"/>
      <c r="AA376" s="42"/>
      <c r="AB376" s="42"/>
      <c r="AD376" s="52"/>
      <c r="AE376" s="35"/>
      <c r="AK376" s="52"/>
      <c r="BL376" s="52"/>
      <c r="BM376" s="52"/>
      <c r="BN376" s="52"/>
      <c r="BO376" s="52"/>
      <c r="BP376" s="52"/>
      <c r="BQ376" s="52"/>
      <c r="BS376" s="52"/>
    </row>
    <row r="377" spans="1:7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3"/>
      <c r="M377" s="42"/>
      <c r="N377" s="42"/>
      <c r="O377" s="42"/>
      <c r="P377" s="42"/>
      <c r="R377" s="42"/>
      <c r="S377" s="42"/>
      <c r="T377" s="44"/>
      <c r="U377" s="44"/>
      <c r="V377" s="42"/>
      <c r="W377" s="42"/>
      <c r="X377" s="42"/>
      <c r="Y377" s="43"/>
      <c r="Z377" s="42"/>
      <c r="AA377" s="42"/>
      <c r="AB377" s="42"/>
      <c r="AD377" s="52"/>
      <c r="AE377" s="35"/>
      <c r="AK377" s="52"/>
      <c r="BL377" s="52"/>
      <c r="BM377" s="52"/>
      <c r="BN377" s="52"/>
      <c r="BO377" s="52"/>
      <c r="BP377" s="52"/>
      <c r="BQ377" s="52"/>
      <c r="BS377" s="52"/>
    </row>
    <row r="378" spans="1:7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3"/>
      <c r="M378" s="42"/>
      <c r="N378" s="42"/>
      <c r="O378" s="42"/>
      <c r="P378" s="42"/>
      <c r="R378" s="42"/>
      <c r="S378" s="42"/>
      <c r="T378" s="44"/>
      <c r="U378" s="44"/>
      <c r="V378" s="42"/>
      <c r="W378" s="42"/>
      <c r="X378" s="42"/>
      <c r="Y378" s="43"/>
      <c r="Z378" s="42"/>
      <c r="AA378" s="42"/>
      <c r="AB378" s="42"/>
      <c r="AD378" s="52"/>
      <c r="AE378" s="35"/>
      <c r="AK378" s="52"/>
      <c r="BL378" s="52"/>
      <c r="BM378" s="52"/>
      <c r="BN378" s="52"/>
      <c r="BO378" s="52"/>
      <c r="BP378" s="52"/>
      <c r="BQ378" s="52"/>
      <c r="BS378" s="52"/>
    </row>
    <row r="379" spans="1:7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3"/>
      <c r="M379" s="42"/>
      <c r="N379" s="42"/>
      <c r="O379" s="42"/>
      <c r="P379" s="42"/>
      <c r="R379" s="42"/>
      <c r="S379" s="42"/>
      <c r="T379" s="44"/>
      <c r="U379" s="44"/>
      <c r="V379" s="42"/>
      <c r="W379" s="42"/>
      <c r="X379" s="42"/>
      <c r="Y379" s="43"/>
      <c r="Z379" s="42"/>
      <c r="AA379" s="42"/>
      <c r="AB379" s="42"/>
      <c r="AD379" s="52"/>
      <c r="AE379" s="35"/>
      <c r="AK379" s="52"/>
      <c r="BL379" s="52"/>
      <c r="BM379" s="52"/>
      <c r="BN379" s="52"/>
      <c r="BO379" s="52"/>
      <c r="BP379" s="52"/>
      <c r="BQ379" s="52"/>
      <c r="BS379" s="52"/>
    </row>
    <row r="380" spans="1:7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3"/>
      <c r="M380" s="42"/>
      <c r="N380" s="42"/>
      <c r="O380" s="42"/>
      <c r="P380" s="42"/>
      <c r="R380" s="42"/>
      <c r="S380" s="42"/>
      <c r="T380" s="44"/>
      <c r="U380" s="44"/>
      <c r="V380" s="42"/>
      <c r="W380" s="42"/>
      <c r="X380" s="42"/>
      <c r="Y380" s="43"/>
      <c r="Z380" s="42"/>
      <c r="AA380" s="42"/>
      <c r="AB380" s="42"/>
      <c r="AD380" s="52"/>
      <c r="AE380" s="35"/>
      <c r="AK380" s="52"/>
      <c r="BL380" s="52"/>
      <c r="BM380" s="52"/>
      <c r="BN380" s="52"/>
      <c r="BO380" s="52"/>
      <c r="BP380" s="52"/>
      <c r="BQ380" s="52"/>
      <c r="BS380" s="52"/>
    </row>
    <row r="381" spans="1:7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3"/>
      <c r="M381" s="42"/>
      <c r="N381" s="42"/>
      <c r="O381" s="42"/>
      <c r="P381" s="42"/>
      <c r="R381" s="42"/>
      <c r="S381" s="42"/>
      <c r="T381" s="44"/>
      <c r="U381" s="44"/>
      <c r="V381" s="42"/>
      <c r="W381" s="42"/>
      <c r="X381" s="42"/>
      <c r="Y381" s="43"/>
      <c r="Z381" s="42"/>
      <c r="AA381" s="42"/>
      <c r="AB381" s="42"/>
      <c r="AD381" s="52"/>
      <c r="AE381" s="35"/>
      <c r="AK381" s="52"/>
      <c r="BL381" s="52"/>
      <c r="BM381" s="52"/>
      <c r="BN381" s="52"/>
      <c r="BO381" s="52"/>
      <c r="BP381" s="52"/>
      <c r="BQ381" s="52"/>
      <c r="BS381" s="52"/>
    </row>
    <row r="382" spans="1:7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3"/>
      <c r="M382" s="42"/>
      <c r="N382" s="42"/>
      <c r="O382" s="42"/>
      <c r="P382" s="42"/>
      <c r="R382" s="42"/>
      <c r="S382" s="42"/>
      <c r="T382" s="44"/>
      <c r="U382" s="44"/>
      <c r="V382" s="42"/>
      <c r="W382" s="42"/>
      <c r="X382" s="42"/>
      <c r="Y382" s="43"/>
      <c r="Z382" s="42"/>
      <c r="AA382" s="42"/>
      <c r="AB382" s="42"/>
      <c r="AD382" s="52"/>
      <c r="AE382" s="35"/>
      <c r="AK382" s="52"/>
      <c r="BL382" s="52"/>
      <c r="BM382" s="52"/>
      <c r="BN382" s="52"/>
      <c r="BO382" s="52"/>
      <c r="BP382" s="52"/>
      <c r="BQ382" s="52"/>
      <c r="BS382" s="52"/>
    </row>
    <row r="383" spans="1:7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3"/>
      <c r="M383" s="42"/>
      <c r="N383" s="42"/>
      <c r="O383" s="42"/>
      <c r="P383" s="42"/>
      <c r="R383" s="42"/>
      <c r="S383" s="42"/>
      <c r="T383" s="44"/>
      <c r="U383" s="44"/>
      <c r="V383" s="42"/>
      <c r="W383" s="42"/>
      <c r="X383" s="42"/>
      <c r="Y383" s="43"/>
      <c r="Z383" s="42"/>
      <c r="AA383" s="42"/>
      <c r="AB383" s="42"/>
      <c r="AD383" s="52"/>
      <c r="AE383" s="35"/>
      <c r="AK383" s="52"/>
      <c r="BL383" s="52"/>
      <c r="BM383" s="52"/>
      <c r="BN383" s="52"/>
      <c r="BO383" s="52"/>
      <c r="BP383" s="52"/>
      <c r="BQ383" s="52"/>
      <c r="BS383" s="52"/>
    </row>
    <row r="384" spans="1:7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3"/>
      <c r="M384" s="42"/>
      <c r="N384" s="42"/>
      <c r="O384" s="42"/>
      <c r="P384" s="42"/>
      <c r="R384" s="42"/>
      <c r="S384" s="42"/>
      <c r="T384" s="44"/>
      <c r="U384" s="44"/>
      <c r="V384" s="42"/>
      <c r="W384" s="42"/>
      <c r="X384" s="42"/>
      <c r="Y384" s="43"/>
      <c r="Z384" s="42"/>
      <c r="AA384" s="42"/>
      <c r="AB384" s="42"/>
      <c r="AD384" s="52"/>
      <c r="AE384" s="35"/>
      <c r="AK384" s="52"/>
      <c r="BL384" s="52"/>
      <c r="BM384" s="52"/>
      <c r="BN384" s="52"/>
      <c r="BO384" s="52"/>
      <c r="BP384" s="52"/>
      <c r="BQ384" s="52"/>
      <c r="BS384" s="52"/>
    </row>
    <row r="385" spans="1:7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3"/>
      <c r="M385" s="42"/>
      <c r="N385" s="42"/>
      <c r="O385" s="42"/>
      <c r="P385" s="42"/>
      <c r="R385" s="42"/>
      <c r="S385" s="42"/>
      <c r="T385" s="44"/>
      <c r="U385" s="44"/>
      <c r="V385" s="42"/>
      <c r="W385" s="42"/>
      <c r="X385" s="42"/>
      <c r="Y385" s="43"/>
      <c r="Z385" s="42"/>
      <c r="AA385" s="42"/>
      <c r="AB385" s="42"/>
      <c r="AD385" s="52"/>
      <c r="AE385" s="35"/>
      <c r="AK385" s="52"/>
      <c r="BL385" s="52"/>
      <c r="BM385" s="52"/>
      <c r="BN385" s="52"/>
      <c r="BO385" s="52"/>
      <c r="BP385" s="52"/>
      <c r="BQ385" s="52"/>
      <c r="BS385" s="52"/>
    </row>
    <row r="386" spans="1:7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3"/>
      <c r="M386" s="42"/>
      <c r="N386" s="42"/>
      <c r="O386" s="42"/>
      <c r="P386" s="42"/>
      <c r="R386" s="42"/>
      <c r="S386" s="42"/>
      <c r="T386" s="44"/>
      <c r="U386" s="44"/>
      <c r="V386" s="42"/>
      <c r="W386" s="42"/>
      <c r="X386" s="42"/>
      <c r="Y386" s="43"/>
      <c r="Z386" s="42"/>
      <c r="AA386" s="42"/>
      <c r="AB386" s="42"/>
      <c r="AD386" s="52"/>
      <c r="AE386" s="35"/>
      <c r="AK386" s="52"/>
      <c r="BL386" s="52"/>
      <c r="BM386" s="52"/>
      <c r="BN386" s="52"/>
      <c r="BO386" s="52"/>
      <c r="BP386" s="52"/>
      <c r="BQ386" s="52"/>
      <c r="BS386" s="52"/>
    </row>
    <row r="387" spans="1:7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3"/>
      <c r="M387" s="42"/>
      <c r="N387" s="42"/>
      <c r="O387" s="42"/>
      <c r="P387" s="42"/>
      <c r="R387" s="42"/>
      <c r="S387" s="42"/>
      <c r="T387" s="44"/>
      <c r="U387" s="44"/>
      <c r="V387" s="42"/>
      <c r="W387" s="42"/>
      <c r="X387" s="42"/>
      <c r="Y387" s="43"/>
      <c r="Z387" s="42"/>
      <c r="AA387" s="42"/>
      <c r="AB387" s="42"/>
      <c r="AD387" s="52"/>
      <c r="AE387" s="35"/>
      <c r="AK387" s="52"/>
      <c r="BL387" s="52"/>
      <c r="BM387" s="52"/>
      <c r="BN387" s="52"/>
      <c r="BO387" s="52"/>
      <c r="BP387" s="52"/>
      <c r="BQ387" s="52"/>
      <c r="BS387" s="52"/>
    </row>
    <row r="388" spans="1:7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3"/>
      <c r="M388" s="42"/>
      <c r="N388" s="42"/>
      <c r="O388" s="42"/>
      <c r="P388" s="42"/>
      <c r="R388" s="42"/>
      <c r="S388" s="42"/>
      <c r="T388" s="44"/>
      <c r="U388" s="44"/>
      <c r="V388" s="42"/>
      <c r="W388" s="42"/>
      <c r="X388" s="42"/>
      <c r="Y388" s="43"/>
      <c r="Z388" s="42"/>
      <c r="AA388" s="42"/>
      <c r="AB388" s="42"/>
      <c r="AD388" s="52"/>
      <c r="AE388" s="35"/>
      <c r="AK388" s="52"/>
      <c r="BL388" s="52"/>
      <c r="BM388" s="52"/>
      <c r="BN388" s="52"/>
      <c r="BO388" s="52"/>
      <c r="BP388" s="52"/>
      <c r="BQ388" s="52"/>
      <c r="BS388" s="52"/>
    </row>
    <row r="389" spans="1:7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3"/>
      <c r="M389" s="42"/>
      <c r="N389" s="42"/>
      <c r="O389" s="42"/>
      <c r="P389" s="42"/>
      <c r="R389" s="42"/>
      <c r="S389" s="42"/>
      <c r="T389" s="44"/>
      <c r="U389" s="44"/>
      <c r="V389" s="42"/>
      <c r="W389" s="42"/>
      <c r="X389" s="42"/>
      <c r="Y389" s="43"/>
      <c r="Z389" s="42"/>
      <c r="AA389" s="42"/>
      <c r="AB389" s="42"/>
      <c r="AD389" s="52"/>
      <c r="AE389" s="35"/>
      <c r="AK389" s="52"/>
      <c r="BL389" s="52"/>
      <c r="BM389" s="52"/>
      <c r="BN389" s="52"/>
      <c r="BO389" s="52"/>
      <c r="BP389" s="52"/>
      <c r="BQ389" s="52"/>
      <c r="BS389" s="52"/>
    </row>
    <row r="390" spans="1:7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3"/>
      <c r="M390" s="42"/>
      <c r="N390" s="42"/>
      <c r="O390" s="42"/>
      <c r="P390" s="42"/>
      <c r="R390" s="42"/>
      <c r="S390" s="42"/>
      <c r="T390" s="44"/>
      <c r="U390" s="44"/>
      <c r="V390" s="42"/>
      <c r="W390" s="42"/>
      <c r="X390" s="42"/>
      <c r="Y390" s="43"/>
      <c r="Z390" s="42"/>
      <c r="AA390" s="42"/>
      <c r="AB390" s="42"/>
      <c r="AD390" s="52"/>
      <c r="AE390" s="35"/>
      <c r="AK390" s="52"/>
      <c r="BL390" s="52"/>
      <c r="BM390" s="52"/>
      <c r="BN390" s="52"/>
      <c r="BO390" s="52"/>
      <c r="BP390" s="52"/>
      <c r="BQ390" s="52"/>
      <c r="BS390" s="52"/>
    </row>
    <row r="391" spans="1:7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3"/>
      <c r="M391" s="42"/>
      <c r="N391" s="42"/>
      <c r="O391" s="42"/>
      <c r="P391" s="42"/>
      <c r="R391" s="42"/>
      <c r="S391" s="42"/>
      <c r="T391" s="44"/>
      <c r="U391" s="44"/>
      <c r="V391" s="42"/>
      <c r="W391" s="42"/>
      <c r="X391" s="42"/>
      <c r="Y391" s="43"/>
      <c r="Z391" s="42"/>
      <c r="AA391" s="42"/>
      <c r="AB391" s="42"/>
      <c r="AD391" s="52"/>
      <c r="AE391" s="35"/>
      <c r="AK391" s="52"/>
      <c r="BL391" s="52"/>
      <c r="BM391" s="52"/>
      <c r="BN391" s="52"/>
      <c r="BO391" s="52"/>
      <c r="BP391" s="52"/>
      <c r="BQ391" s="52"/>
      <c r="BS391" s="52"/>
    </row>
    <row r="392" spans="1:7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3"/>
      <c r="M392" s="42"/>
      <c r="N392" s="42"/>
      <c r="O392" s="42"/>
      <c r="P392" s="42"/>
      <c r="R392" s="42"/>
      <c r="S392" s="42"/>
      <c r="T392" s="44"/>
      <c r="U392" s="44"/>
      <c r="V392" s="42"/>
      <c r="W392" s="42"/>
      <c r="X392" s="42"/>
      <c r="Y392" s="43"/>
      <c r="Z392" s="42"/>
      <c r="AA392" s="42"/>
      <c r="AB392" s="42"/>
      <c r="AD392" s="52"/>
      <c r="AE392" s="35"/>
      <c r="AK392" s="52"/>
      <c r="BL392" s="52"/>
      <c r="BM392" s="52"/>
      <c r="BN392" s="52"/>
      <c r="BO392" s="52"/>
      <c r="BP392" s="52"/>
      <c r="BQ392" s="52"/>
      <c r="BS392" s="52"/>
    </row>
    <row r="393" spans="1:7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3"/>
      <c r="M393" s="42"/>
      <c r="N393" s="42"/>
      <c r="O393" s="42"/>
      <c r="P393" s="42"/>
      <c r="R393" s="42"/>
      <c r="S393" s="42"/>
      <c r="T393" s="44"/>
      <c r="U393" s="44"/>
      <c r="V393" s="42"/>
      <c r="W393" s="42"/>
      <c r="X393" s="42"/>
      <c r="Y393" s="43"/>
      <c r="Z393" s="42"/>
      <c r="AA393" s="42"/>
      <c r="AB393" s="42"/>
      <c r="AD393" s="52"/>
      <c r="AE393" s="35"/>
      <c r="AK393" s="52"/>
      <c r="BL393" s="52"/>
      <c r="BM393" s="52"/>
      <c r="BN393" s="52"/>
      <c r="BO393" s="52"/>
      <c r="BP393" s="52"/>
      <c r="BQ393" s="52"/>
      <c r="BS393" s="52"/>
    </row>
    <row r="394" spans="1:7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3"/>
      <c r="M394" s="42"/>
      <c r="N394" s="42"/>
      <c r="O394" s="42"/>
      <c r="P394" s="42"/>
      <c r="R394" s="42"/>
      <c r="S394" s="42"/>
      <c r="T394" s="44"/>
      <c r="U394" s="44"/>
      <c r="V394" s="42"/>
      <c r="W394" s="42"/>
      <c r="X394" s="42"/>
      <c r="Y394" s="43"/>
      <c r="Z394" s="42"/>
      <c r="AA394" s="42"/>
      <c r="AB394" s="42"/>
      <c r="AD394" s="52"/>
      <c r="AE394" s="35"/>
      <c r="AK394" s="52"/>
      <c r="BL394" s="52"/>
      <c r="BM394" s="52"/>
      <c r="BN394" s="52"/>
      <c r="BO394" s="52"/>
      <c r="BP394" s="52"/>
      <c r="BQ394" s="52"/>
      <c r="BS394" s="52"/>
    </row>
    <row r="395" spans="1:7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3"/>
      <c r="M395" s="42"/>
      <c r="N395" s="42"/>
      <c r="O395" s="42"/>
      <c r="P395" s="42"/>
      <c r="R395" s="42"/>
      <c r="S395" s="42"/>
      <c r="T395" s="44"/>
      <c r="U395" s="44"/>
      <c r="V395" s="42"/>
      <c r="W395" s="42"/>
      <c r="X395" s="42"/>
      <c r="Y395" s="43"/>
      <c r="Z395" s="42"/>
      <c r="AA395" s="42"/>
      <c r="AB395" s="42"/>
      <c r="AD395" s="52"/>
      <c r="AE395" s="35"/>
      <c r="AK395" s="52"/>
      <c r="BL395" s="52"/>
      <c r="BM395" s="52"/>
      <c r="BN395" s="52"/>
      <c r="BO395" s="52"/>
      <c r="BP395" s="52"/>
      <c r="BQ395" s="52"/>
      <c r="BS395" s="52"/>
    </row>
    <row r="396" spans="1:7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3"/>
      <c r="M396" s="42"/>
      <c r="N396" s="42"/>
      <c r="O396" s="42"/>
      <c r="P396" s="42"/>
      <c r="R396" s="42"/>
      <c r="S396" s="42"/>
      <c r="T396" s="44"/>
      <c r="U396" s="44"/>
      <c r="V396" s="42"/>
      <c r="W396" s="42"/>
      <c r="X396" s="42"/>
      <c r="Y396" s="43"/>
      <c r="Z396" s="42"/>
      <c r="AA396" s="42"/>
      <c r="AB396" s="42"/>
      <c r="AD396" s="52"/>
      <c r="AE396" s="35"/>
      <c r="AK396" s="52"/>
      <c r="BL396" s="52"/>
      <c r="BM396" s="52"/>
      <c r="BN396" s="52"/>
      <c r="BO396" s="52"/>
      <c r="BP396" s="52"/>
      <c r="BQ396" s="52"/>
      <c r="BS396" s="52"/>
    </row>
    <row r="397" spans="1:7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3"/>
      <c r="M397" s="42"/>
      <c r="N397" s="42"/>
      <c r="O397" s="42"/>
      <c r="P397" s="42"/>
      <c r="R397" s="42"/>
      <c r="S397" s="42"/>
      <c r="T397" s="44"/>
      <c r="U397" s="44"/>
      <c r="V397" s="42"/>
      <c r="W397" s="42"/>
      <c r="X397" s="42"/>
      <c r="Y397" s="43"/>
      <c r="Z397" s="42"/>
      <c r="AA397" s="42"/>
      <c r="AB397" s="42"/>
      <c r="AD397" s="52"/>
      <c r="AE397" s="35"/>
      <c r="AK397" s="52"/>
      <c r="BL397" s="52"/>
      <c r="BM397" s="52"/>
      <c r="BN397" s="52"/>
      <c r="BO397" s="52"/>
      <c r="BP397" s="52"/>
      <c r="BQ397" s="52"/>
      <c r="BS397" s="52"/>
    </row>
    <row r="398" spans="1:7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3"/>
      <c r="M398" s="42"/>
      <c r="N398" s="42"/>
      <c r="O398" s="42"/>
      <c r="P398" s="42"/>
      <c r="R398" s="42"/>
      <c r="S398" s="42"/>
      <c r="T398" s="44"/>
      <c r="U398" s="44"/>
      <c r="V398" s="42"/>
      <c r="W398" s="42"/>
      <c r="X398" s="42"/>
      <c r="Y398" s="43"/>
      <c r="Z398" s="42"/>
      <c r="AA398" s="42"/>
      <c r="AB398" s="42"/>
      <c r="AD398" s="52"/>
      <c r="AE398" s="35"/>
      <c r="AK398" s="52"/>
      <c r="BL398" s="52"/>
      <c r="BM398" s="52"/>
      <c r="BN398" s="52"/>
      <c r="BO398" s="52"/>
      <c r="BP398" s="52"/>
      <c r="BQ398" s="52"/>
      <c r="BS398" s="52"/>
    </row>
    <row r="399" spans="1:7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3"/>
      <c r="M399" s="42"/>
      <c r="N399" s="42"/>
      <c r="O399" s="42"/>
      <c r="P399" s="42"/>
      <c r="R399" s="42"/>
      <c r="S399" s="42"/>
      <c r="T399" s="44"/>
      <c r="U399" s="44"/>
      <c r="V399" s="42"/>
      <c r="W399" s="42"/>
      <c r="X399" s="42"/>
      <c r="Y399" s="43"/>
      <c r="Z399" s="42"/>
      <c r="AA399" s="42"/>
      <c r="AB399" s="42"/>
      <c r="AD399" s="52"/>
      <c r="AE399" s="35"/>
      <c r="AK399" s="52"/>
      <c r="BL399" s="52"/>
      <c r="BM399" s="52"/>
      <c r="BN399" s="52"/>
      <c r="BO399" s="52"/>
      <c r="BP399" s="52"/>
      <c r="BQ399" s="52"/>
      <c r="BS399" s="52"/>
    </row>
    <row r="400" spans="1:7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3"/>
      <c r="M400" s="42"/>
      <c r="N400" s="42"/>
      <c r="O400" s="42"/>
      <c r="P400" s="42"/>
      <c r="R400" s="42"/>
      <c r="S400" s="42"/>
      <c r="T400" s="44"/>
      <c r="U400" s="44"/>
      <c r="V400" s="42"/>
      <c r="W400" s="42"/>
      <c r="X400" s="42"/>
      <c r="Y400" s="43"/>
      <c r="Z400" s="42"/>
      <c r="AA400" s="42"/>
      <c r="AB400" s="42"/>
      <c r="AD400" s="52"/>
      <c r="AE400" s="35"/>
      <c r="AK400" s="52"/>
      <c r="BL400" s="52"/>
      <c r="BM400" s="52"/>
      <c r="BN400" s="52"/>
      <c r="BO400" s="52"/>
      <c r="BP400" s="52"/>
      <c r="BQ400" s="52"/>
      <c r="BS400" s="52"/>
    </row>
    <row r="401" spans="1:7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3"/>
      <c r="M401" s="42"/>
      <c r="N401" s="42"/>
      <c r="O401" s="42"/>
      <c r="P401" s="42"/>
      <c r="R401" s="42"/>
      <c r="S401" s="42"/>
      <c r="T401" s="44"/>
      <c r="U401" s="44"/>
      <c r="V401" s="42"/>
      <c r="W401" s="42"/>
      <c r="X401" s="42"/>
      <c r="Y401" s="43"/>
      <c r="Z401" s="42"/>
      <c r="AA401" s="42"/>
      <c r="AB401" s="42"/>
      <c r="AD401" s="52"/>
      <c r="AE401" s="35"/>
      <c r="AK401" s="52"/>
      <c r="BL401" s="52"/>
      <c r="BM401" s="52"/>
      <c r="BN401" s="52"/>
      <c r="BO401" s="52"/>
      <c r="BP401" s="52"/>
      <c r="BQ401" s="52"/>
      <c r="BS401" s="52"/>
    </row>
    <row r="402" spans="1:7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3"/>
      <c r="M402" s="42"/>
      <c r="N402" s="42"/>
      <c r="O402" s="42"/>
      <c r="P402" s="42"/>
      <c r="R402" s="42"/>
      <c r="S402" s="42"/>
      <c r="T402" s="44"/>
      <c r="U402" s="44"/>
      <c r="V402" s="42"/>
      <c r="W402" s="42"/>
      <c r="X402" s="42"/>
      <c r="Y402" s="43"/>
      <c r="Z402" s="42"/>
      <c r="AA402" s="42"/>
      <c r="AB402" s="42"/>
      <c r="AD402" s="52"/>
      <c r="AE402" s="35"/>
      <c r="AK402" s="52"/>
      <c r="BL402" s="52"/>
      <c r="BM402" s="52"/>
      <c r="BN402" s="52"/>
      <c r="BO402" s="52"/>
      <c r="BP402" s="52"/>
      <c r="BQ402" s="52"/>
      <c r="BS402" s="52"/>
    </row>
    <row r="403" spans="1:7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3"/>
      <c r="M403" s="42"/>
      <c r="N403" s="42"/>
      <c r="O403" s="42"/>
      <c r="P403" s="42"/>
      <c r="R403" s="42"/>
      <c r="S403" s="42"/>
      <c r="T403" s="44"/>
      <c r="U403" s="44"/>
      <c r="V403" s="42"/>
      <c r="W403" s="42"/>
      <c r="X403" s="42"/>
      <c r="Y403" s="43"/>
      <c r="Z403" s="42"/>
      <c r="AA403" s="42"/>
      <c r="AB403" s="42"/>
      <c r="AD403" s="52"/>
      <c r="AE403" s="35"/>
      <c r="AK403" s="52"/>
      <c r="BL403" s="52"/>
      <c r="BM403" s="52"/>
      <c r="BN403" s="52"/>
      <c r="BO403" s="52"/>
      <c r="BP403" s="52"/>
      <c r="BQ403" s="52"/>
      <c r="BS403" s="52"/>
    </row>
    <row r="404" spans="1:7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3"/>
      <c r="M404" s="42"/>
      <c r="N404" s="42"/>
      <c r="O404" s="42"/>
      <c r="P404" s="42"/>
      <c r="R404" s="42"/>
      <c r="S404" s="42"/>
      <c r="T404" s="44"/>
      <c r="U404" s="44"/>
      <c r="V404" s="42"/>
      <c r="W404" s="42"/>
      <c r="X404" s="42"/>
      <c r="Y404" s="43"/>
      <c r="Z404" s="42"/>
      <c r="AA404" s="42"/>
      <c r="AB404" s="42"/>
      <c r="AD404" s="52"/>
      <c r="AE404" s="35"/>
      <c r="AK404" s="52"/>
      <c r="BL404" s="52"/>
      <c r="BM404" s="52"/>
      <c r="BN404" s="52"/>
      <c r="BO404" s="52"/>
      <c r="BP404" s="52"/>
      <c r="BQ404" s="52"/>
      <c r="BS404" s="52"/>
    </row>
    <row r="405" spans="1:7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3"/>
      <c r="M405" s="42"/>
      <c r="N405" s="42"/>
      <c r="O405" s="42"/>
      <c r="P405" s="42"/>
      <c r="R405" s="42"/>
      <c r="S405" s="42"/>
      <c r="T405" s="44"/>
      <c r="U405" s="44"/>
      <c r="V405" s="42"/>
      <c r="W405" s="42"/>
      <c r="X405" s="42"/>
      <c r="Y405" s="43"/>
      <c r="Z405" s="42"/>
      <c r="AA405" s="42"/>
      <c r="AB405" s="42"/>
      <c r="AD405" s="52"/>
      <c r="AE405" s="35"/>
      <c r="AK405" s="52"/>
      <c r="BL405" s="52"/>
      <c r="BM405" s="52"/>
      <c r="BN405" s="52"/>
      <c r="BO405" s="52"/>
      <c r="BP405" s="52"/>
      <c r="BQ405" s="52"/>
      <c r="BS405" s="52"/>
    </row>
    <row r="406" spans="1:7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3"/>
      <c r="M406" s="42"/>
      <c r="N406" s="42"/>
      <c r="O406" s="42"/>
      <c r="P406" s="42"/>
      <c r="R406" s="42"/>
      <c r="S406" s="42"/>
      <c r="T406" s="44"/>
      <c r="U406" s="44"/>
      <c r="V406" s="42"/>
      <c r="W406" s="42"/>
      <c r="X406" s="42"/>
      <c r="Y406" s="43"/>
      <c r="Z406" s="42"/>
      <c r="AA406" s="42"/>
      <c r="AB406" s="42"/>
      <c r="AD406" s="52"/>
      <c r="AE406" s="35"/>
      <c r="AK406" s="52"/>
      <c r="BL406" s="52"/>
      <c r="BM406" s="52"/>
      <c r="BN406" s="52"/>
      <c r="BO406" s="52"/>
      <c r="BP406" s="52"/>
      <c r="BQ406" s="52"/>
      <c r="BS406" s="52"/>
    </row>
    <row r="407" spans="1:7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3"/>
      <c r="M407" s="42"/>
      <c r="N407" s="42"/>
      <c r="O407" s="42"/>
      <c r="P407" s="42"/>
      <c r="R407" s="42"/>
      <c r="S407" s="42"/>
      <c r="T407" s="44"/>
      <c r="U407" s="44"/>
      <c r="V407" s="42"/>
      <c r="W407" s="42"/>
      <c r="X407" s="42"/>
      <c r="Y407" s="43"/>
      <c r="Z407" s="42"/>
      <c r="AA407" s="42"/>
      <c r="AB407" s="42"/>
      <c r="AD407" s="52"/>
      <c r="AE407" s="35"/>
      <c r="AK407" s="52"/>
      <c r="BL407" s="52"/>
      <c r="BM407" s="52"/>
      <c r="BN407" s="52"/>
      <c r="BO407" s="52"/>
      <c r="BP407" s="52"/>
      <c r="BQ407" s="52"/>
      <c r="BS407" s="52"/>
    </row>
    <row r="408" spans="1:7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3"/>
      <c r="M408" s="42"/>
      <c r="N408" s="42"/>
      <c r="O408" s="42"/>
      <c r="P408" s="42"/>
      <c r="R408" s="42"/>
      <c r="S408" s="42"/>
      <c r="T408" s="44"/>
      <c r="U408" s="44"/>
      <c r="V408" s="42"/>
      <c r="W408" s="42"/>
      <c r="X408" s="42"/>
      <c r="Y408" s="43"/>
      <c r="Z408" s="42"/>
      <c r="AA408" s="42"/>
      <c r="AB408" s="42"/>
      <c r="AD408" s="52"/>
      <c r="AE408" s="35"/>
      <c r="AK408" s="52"/>
      <c r="BL408" s="52"/>
      <c r="BM408" s="52"/>
      <c r="BN408" s="52"/>
      <c r="BO408" s="52"/>
      <c r="BP408" s="52"/>
      <c r="BQ408" s="52"/>
      <c r="BS408" s="52"/>
    </row>
    <row r="409" spans="1:7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3"/>
      <c r="M409" s="42"/>
      <c r="N409" s="42"/>
      <c r="O409" s="42"/>
      <c r="P409" s="42"/>
      <c r="R409" s="42"/>
      <c r="S409" s="42"/>
      <c r="T409" s="44"/>
      <c r="U409" s="44"/>
      <c r="V409" s="42"/>
      <c r="W409" s="42"/>
      <c r="X409" s="42"/>
      <c r="Y409" s="43"/>
      <c r="Z409" s="42"/>
      <c r="AA409" s="42"/>
      <c r="AB409" s="42"/>
      <c r="AD409" s="52"/>
      <c r="AE409" s="35"/>
      <c r="AK409" s="52"/>
      <c r="BL409" s="52"/>
      <c r="BM409" s="52"/>
      <c r="BN409" s="52"/>
      <c r="BO409" s="52"/>
      <c r="BP409" s="52"/>
      <c r="BQ409" s="52"/>
      <c r="BS409" s="52"/>
    </row>
    <row r="410" spans="1:7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3"/>
      <c r="M410" s="42"/>
      <c r="N410" s="42"/>
      <c r="O410" s="42"/>
      <c r="P410" s="42"/>
      <c r="R410" s="42"/>
      <c r="S410" s="42"/>
      <c r="T410" s="44"/>
      <c r="U410" s="44"/>
      <c r="V410" s="42"/>
      <c r="W410" s="42"/>
      <c r="X410" s="42"/>
      <c r="Y410" s="43"/>
      <c r="Z410" s="42"/>
      <c r="AA410" s="42"/>
      <c r="AB410" s="42"/>
      <c r="AD410" s="52"/>
      <c r="AE410" s="35"/>
      <c r="AK410" s="52"/>
      <c r="BL410" s="52"/>
      <c r="BM410" s="52"/>
      <c r="BN410" s="52"/>
      <c r="BO410" s="52"/>
      <c r="BP410" s="52"/>
      <c r="BQ410" s="52"/>
      <c r="BS410" s="52"/>
    </row>
    <row r="411" spans="1:7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3"/>
      <c r="M411" s="42"/>
      <c r="N411" s="42"/>
      <c r="O411" s="42"/>
      <c r="P411" s="42"/>
      <c r="R411" s="42"/>
      <c r="S411" s="42"/>
      <c r="T411" s="44"/>
      <c r="U411" s="44"/>
      <c r="V411" s="42"/>
      <c r="W411" s="42"/>
      <c r="X411" s="42"/>
      <c r="Y411" s="43"/>
      <c r="Z411" s="42"/>
      <c r="AA411" s="42"/>
      <c r="AB411" s="42"/>
      <c r="AD411" s="52"/>
      <c r="AE411" s="35"/>
      <c r="AK411" s="52"/>
      <c r="BL411" s="52"/>
      <c r="BM411" s="52"/>
      <c r="BN411" s="52"/>
      <c r="BO411" s="52"/>
      <c r="BP411" s="52"/>
      <c r="BQ411" s="52"/>
      <c r="BS411" s="52"/>
    </row>
    <row r="412" spans="1:7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3"/>
      <c r="M412" s="42"/>
      <c r="N412" s="42"/>
      <c r="O412" s="42"/>
      <c r="P412" s="42"/>
      <c r="R412" s="42"/>
      <c r="S412" s="42"/>
      <c r="T412" s="44"/>
      <c r="U412" s="44"/>
      <c r="V412" s="42"/>
      <c r="W412" s="42"/>
      <c r="X412" s="42"/>
      <c r="Y412" s="43"/>
      <c r="Z412" s="42"/>
      <c r="AA412" s="42"/>
      <c r="AB412" s="42"/>
      <c r="AD412" s="52"/>
      <c r="AE412" s="35"/>
      <c r="AK412" s="52"/>
      <c r="BL412" s="52"/>
      <c r="BM412" s="52"/>
      <c r="BN412" s="52"/>
      <c r="BO412" s="52"/>
      <c r="BP412" s="52"/>
      <c r="BQ412" s="52"/>
      <c r="BS412" s="52"/>
    </row>
    <row r="413" spans="1:7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3"/>
      <c r="M413" s="42"/>
      <c r="N413" s="42"/>
      <c r="O413" s="42"/>
      <c r="P413" s="42"/>
      <c r="R413" s="42"/>
      <c r="S413" s="42"/>
      <c r="T413" s="44"/>
      <c r="U413" s="44"/>
      <c r="V413" s="42"/>
      <c r="W413" s="42"/>
      <c r="X413" s="42"/>
      <c r="Y413" s="43"/>
      <c r="Z413" s="42"/>
      <c r="AA413" s="42"/>
      <c r="AB413" s="42"/>
      <c r="AD413" s="52"/>
      <c r="AE413" s="35"/>
      <c r="AK413" s="52"/>
      <c r="BL413" s="52"/>
      <c r="BM413" s="52"/>
      <c r="BN413" s="52"/>
      <c r="BO413" s="52"/>
      <c r="BP413" s="52"/>
      <c r="BQ413" s="52"/>
      <c r="BS413" s="52"/>
    </row>
    <row r="414" spans="1:7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3"/>
      <c r="M414" s="42"/>
      <c r="N414" s="42"/>
      <c r="O414" s="42"/>
      <c r="P414" s="42"/>
      <c r="R414" s="42"/>
      <c r="S414" s="42"/>
      <c r="T414" s="44"/>
      <c r="U414" s="44"/>
      <c r="V414" s="42"/>
      <c r="W414" s="42"/>
      <c r="X414" s="42"/>
      <c r="Y414" s="43"/>
      <c r="Z414" s="42"/>
      <c r="AA414" s="42"/>
      <c r="AB414" s="42"/>
      <c r="AD414" s="52"/>
      <c r="AE414" s="35"/>
      <c r="AK414" s="52"/>
      <c r="BL414" s="52"/>
      <c r="BM414" s="52"/>
      <c r="BN414" s="52"/>
      <c r="BO414" s="52"/>
      <c r="BP414" s="52"/>
      <c r="BQ414" s="52"/>
      <c r="BS414" s="52"/>
    </row>
    <row r="415" spans="1:7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3"/>
      <c r="M415" s="42"/>
      <c r="N415" s="42"/>
      <c r="O415" s="42"/>
      <c r="P415" s="42"/>
      <c r="R415" s="42"/>
      <c r="S415" s="42"/>
      <c r="T415" s="44"/>
      <c r="U415" s="44"/>
      <c r="V415" s="42"/>
      <c r="W415" s="42"/>
      <c r="X415" s="42"/>
      <c r="Y415" s="43"/>
      <c r="Z415" s="42"/>
      <c r="AA415" s="42"/>
      <c r="AB415" s="42"/>
      <c r="AD415" s="52"/>
      <c r="AE415" s="35"/>
      <c r="AK415" s="52"/>
      <c r="BL415" s="52"/>
      <c r="BM415" s="52"/>
      <c r="BN415" s="52"/>
      <c r="BO415" s="52"/>
      <c r="BP415" s="52"/>
      <c r="BQ415" s="52"/>
      <c r="BS415" s="52"/>
    </row>
    <row r="416" spans="1:7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3"/>
      <c r="M416" s="42"/>
      <c r="N416" s="42"/>
      <c r="O416" s="42"/>
      <c r="P416" s="42"/>
      <c r="R416" s="42"/>
      <c r="S416" s="42"/>
      <c r="T416" s="44"/>
      <c r="U416" s="44"/>
      <c r="V416" s="42"/>
      <c r="W416" s="42"/>
      <c r="X416" s="42"/>
      <c r="Y416" s="43"/>
      <c r="Z416" s="42"/>
      <c r="AA416" s="42"/>
      <c r="AB416" s="42"/>
      <c r="AD416" s="52"/>
      <c r="AE416" s="35"/>
      <c r="AK416" s="52"/>
      <c r="BL416" s="52"/>
      <c r="BM416" s="52"/>
      <c r="BN416" s="52"/>
      <c r="BO416" s="52"/>
      <c r="BP416" s="52"/>
      <c r="BQ416" s="52"/>
      <c r="BS416" s="52"/>
    </row>
    <row r="417" spans="1:7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3"/>
      <c r="M417" s="42"/>
      <c r="N417" s="42"/>
      <c r="O417" s="42"/>
      <c r="P417" s="42"/>
      <c r="R417" s="42"/>
      <c r="S417" s="42"/>
      <c r="T417" s="44"/>
      <c r="U417" s="44"/>
      <c r="V417" s="42"/>
      <c r="W417" s="42"/>
      <c r="X417" s="42"/>
      <c r="Y417" s="43"/>
      <c r="Z417" s="42"/>
      <c r="AA417" s="42"/>
      <c r="AB417" s="42"/>
      <c r="AD417" s="52"/>
      <c r="AE417" s="35"/>
      <c r="AK417" s="52"/>
      <c r="BL417" s="52"/>
      <c r="BM417" s="52"/>
      <c r="BN417" s="52"/>
      <c r="BO417" s="52"/>
      <c r="BP417" s="52"/>
      <c r="BQ417" s="52"/>
      <c r="BS417" s="52"/>
    </row>
    <row r="418" spans="1:7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3"/>
      <c r="M418" s="42"/>
      <c r="N418" s="42"/>
      <c r="O418" s="42"/>
      <c r="P418" s="42"/>
      <c r="R418" s="42"/>
      <c r="S418" s="42"/>
      <c r="T418" s="44"/>
      <c r="U418" s="44"/>
      <c r="V418" s="42"/>
      <c r="W418" s="42"/>
      <c r="X418" s="42"/>
      <c r="Y418" s="43"/>
      <c r="Z418" s="42"/>
      <c r="AA418" s="42"/>
      <c r="AB418" s="42"/>
      <c r="AD418" s="52"/>
      <c r="AE418" s="35"/>
      <c r="AK418" s="52"/>
      <c r="BL418" s="52"/>
      <c r="BM418" s="52"/>
      <c r="BN418" s="52"/>
      <c r="BO418" s="52"/>
      <c r="BP418" s="52"/>
      <c r="BQ418" s="52"/>
      <c r="BS418" s="52"/>
    </row>
    <row r="419" spans="1:7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3"/>
      <c r="M419" s="42"/>
      <c r="N419" s="42"/>
      <c r="O419" s="42"/>
      <c r="P419" s="42"/>
      <c r="R419" s="42"/>
      <c r="S419" s="42"/>
      <c r="T419" s="44"/>
      <c r="U419" s="44"/>
      <c r="V419" s="42"/>
      <c r="W419" s="42"/>
      <c r="X419" s="42"/>
      <c r="Y419" s="43"/>
      <c r="Z419" s="42"/>
      <c r="AA419" s="42"/>
      <c r="AB419" s="42"/>
      <c r="AD419" s="52"/>
      <c r="AE419" s="35"/>
      <c r="AK419" s="52"/>
      <c r="BL419" s="52"/>
      <c r="BM419" s="52"/>
      <c r="BN419" s="52"/>
      <c r="BO419" s="52"/>
      <c r="BP419" s="52"/>
      <c r="BQ419" s="52"/>
      <c r="BS419" s="52"/>
    </row>
    <row r="420" spans="1:7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3"/>
      <c r="M420" s="42"/>
      <c r="N420" s="42"/>
      <c r="O420" s="42"/>
      <c r="P420" s="42"/>
      <c r="R420" s="42"/>
      <c r="S420" s="42"/>
      <c r="T420" s="44"/>
      <c r="U420" s="44"/>
      <c r="V420" s="42"/>
      <c r="W420" s="42"/>
      <c r="X420" s="42"/>
      <c r="Y420" s="43"/>
      <c r="Z420" s="42"/>
      <c r="AA420" s="42"/>
      <c r="AB420" s="42"/>
      <c r="AD420" s="52"/>
      <c r="AE420" s="35"/>
      <c r="AK420" s="52"/>
      <c r="BL420" s="52"/>
      <c r="BM420" s="52"/>
      <c r="BN420" s="52"/>
      <c r="BO420" s="52"/>
      <c r="BP420" s="52"/>
      <c r="BQ420" s="52"/>
      <c r="BS420" s="52"/>
    </row>
    <row r="421" spans="1:7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3"/>
      <c r="M421" s="42"/>
      <c r="N421" s="42"/>
      <c r="O421" s="42"/>
      <c r="P421" s="42"/>
      <c r="R421" s="42"/>
      <c r="S421" s="42"/>
      <c r="T421" s="44"/>
      <c r="U421" s="44"/>
      <c r="V421" s="42"/>
      <c r="W421" s="42"/>
      <c r="X421" s="42"/>
      <c r="Y421" s="43"/>
      <c r="Z421" s="42"/>
      <c r="AA421" s="42"/>
      <c r="AB421" s="42"/>
      <c r="AD421" s="52"/>
      <c r="AE421" s="35"/>
      <c r="AK421" s="52"/>
      <c r="BL421" s="52"/>
      <c r="BM421" s="52"/>
      <c r="BN421" s="52"/>
      <c r="BO421" s="52"/>
      <c r="BP421" s="52"/>
      <c r="BQ421" s="52"/>
      <c r="BS421" s="52"/>
    </row>
    <row r="422" spans="1:7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3"/>
      <c r="M422" s="42"/>
      <c r="N422" s="42"/>
      <c r="O422" s="42"/>
      <c r="P422" s="42"/>
      <c r="R422" s="42"/>
      <c r="S422" s="42"/>
      <c r="T422" s="44"/>
      <c r="U422" s="44"/>
      <c r="V422" s="42"/>
      <c r="W422" s="42"/>
      <c r="X422" s="42"/>
      <c r="Y422" s="43"/>
      <c r="Z422" s="42"/>
      <c r="AA422" s="42"/>
      <c r="AB422" s="42"/>
      <c r="AD422" s="52"/>
      <c r="AE422" s="35"/>
      <c r="AK422" s="52"/>
      <c r="BL422" s="52"/>
      <c r="BM422" s="52"/>
      <c r="BN422" s="52"/>
      <c r="BO422" s="52"/>
      <c r="BP422" s="52"/>
      <c r="BQ422" s="52"/>
      <c r="BS422" s="52"/>
    </row>
    <row r="423" spans="1:7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3"/>
      <c r="M423" s="42"/>
      <c r="N423" s="42"/>
      <c r="O423" s="42"/>
      <c r="P423" s="42"/>
      <c r="R423" s="42"/>
      <c r="S423" s="42"/>
      <c r="T423" s="44"/>
      <c r="U423" s="44"/>
      <c r="V423" s="42"/>
      <c r="W423" s="42"/>
      <c r="X423" s="42"/>
      <c r="Y423" s="43"/>
      <c r="Z423" s="42"/>
      <c r="AA423" s="42"/>
      <c r="AB423" s="42"/>
      <c r="AD423" s="52"/>
      <c r="AE423" s="35"/>
      <c r="AK423" s="52"/>
      <c r="BL423" s="52"/>
      <c r="BM423" s="52"/>
      <c r="BN423" s="52"/>
      <c r="BO423" s="52"/>
      <c r="BP423" s="52"/>
      <c r="BQ423" s="52"/>
      <c r="BS423" s="52"/>
    </row>
    <row r="424" spans="1:7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3"/>
      <c r="M424" s="42"/>
      <c r="N424" s="42"/>
      <c r="O424" s="42"/>
      <c r="P424" s="42"/>
      <c r="R424" s="42"/>
      <c r="S424" s="42"/>
      <c r="T424" s="44"/>
      <c r="U424" s="44"/>
      <c r="V424" s="42"/>
      <c r="W424" s="42"/>
      <c r="X424" s="42"/>
      <c r="Y424" s="43"/>
      <c r="Z424" s="42"/>
      <c r="AA424" s="42"/>
      <c r="AB424" s="42"/>
      <c r="AD424" s="52"/>
      <c r="AE424" s="35"/>
      <c r="AK424" s="52"/>
      <c r="BL424" s="52"/>
      <c r="BM424" s="52"/>
      <c r="BN424" s="52"/>
      <c r="BO424" s="52"/>
      <c r="BP424" s="52"/>
      <c r="BQ424" s="52"/>
      <c r="BS424" s="52"/>
    </row>
    <row r="425" spans="1:7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3"/>
      <c r="M425" s="42"/>
      <c r="N425" s="42"/>
      <c r="O425" s="42"/>
      <c r="P425" s="42"/>
      <c r="R425" s="42"/>
      <c r="S425" s="42"/>
      <c r="T425" s="44"/>
      <c r="U425" s="44"/>
      <c r="V425" s="42"/>
      <c r="W425" s="42"/>
      <c r="X425" s="42"/>
      <c r="Y425" s="43"/>
      <c r="Z425" s="42"/>
      <c r="AA425" s="42"/>
      <c r="AB425" s="42"/>
      <c r="AD425" s="52"/>
      <c r="AE425" s="35"/>
      <c r="AK425" s="52"/>
      <c r="BL425" s="52"/>
      <c r="BM425" s="52"/>
      <c r="BN425" s="52"/>
      <c r="BO425" s="52"/>
      <c r="BP425" s="52"/>
      <c r="BQ425" s="52"/>
      <c r="BS425" s="52"/>
    </row>
    <row r="426" spans="1:7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3"/>
      <c r="M426" s="42"/>
      <c r="N426" s="42"/>
      <c r="O426" s="42"/>
      <c r="P426" s="42"/>
      <c r="R426" s="42"/>
      <c r="S426" s="42"/>
      <c r="T426" s="44"/>
      <c r="U426" s="44"/>
      <c r="V426" s="42"/>
      <c r="W426" s="42"/>
      <c r="X426" s="42"/>
      <c r="Y426" s="43"/>
      <c r="Z426" s="42"/>
      <c r="AA426" s="42"/>
      <c r="AB426" s="42"/>
      <c r="AD426" s="52"/>
      <c r="AE426" s="35"/>
      <c r="AK426" s="52"/>
      <c r="BL426" s="52"/>
      <c r="BM426" s="52"/>
      <c r="BN426" s="52"/>
      <c r="BO426" s="52"/>
      <c r="BP426" s="52"/>
      <c r="BQ426" s="52"/>
      <c r="BS426" s="52"/>
    </row>
    <row r="427" spans="1:7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3"/>
      <c r="M427" s="42"/>
      <c r="N427" s="42"/>
      <c r="O427" s="42"/>
      <c r="P427" s="42"/>
      <c r="R427" s="42"/>
      <c r="S427" s="42"/>
      <c r="T427" s="44"/>
      <c r="U427" s="44"/>
      <c r="V427" s="42"/>
      <c r="W427" s="42"/>
      <c r="X427" s="42"/>
      <c r="Y427" s="43"/>
      <c r="Z427" s="42"/>
      <c r="AA427" s="42"/>
      <c r="AB427" s="42"/>
      <c r="AD427" s="52"/>
      <c r="AE427" s="35"/>
      <c r="AK427" s="52"/>
      <c r="BL427" s="52"/>
      <c r="BM427" s="52"/>
      <c r="BN427" s="52"/>
      <c r="BO427" s="52"/>
      <c r="BP427" s="52"/>
      <c r="BQ427" s="52"/>
      <c r="BS427" s="52"/>
    </row>
    <row r="428" spans="1:7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3"/>
      <c r="M428" s="42"/>
      <c r="N428" s="42"/>
      <c r="O428" s="42"/>
      <c r="P428" s="42"/>
      <c r="R428" s="42"/>
      <c r="S428" s="42"/>
      <c r="T428" s="44"/>
      <c r="U428" s="44"/>
      <c r="V428" s="42"/>
      <c r="W428" s="42"/>
      <c r="X428" s="42"/>
      <c r="Y428" s="43"/>
      <c r="Z428" s="42"/>
      <c r="AA428" s="42"/>
      <c r="AB428" s="42"/>
      <c r="AD428" s="52"/>
      <c r="AE428" s="35"/>
      <c r="AK428" s="52"/>
      <c r="BL428" s="52"/>
      <c r="BM428" s="52"/>
      <c r="BN428" s="52"/>
      <c r="BO428" s="52"/>
      <c r="BP428" s="52"/>
      <c r="BQ428" s="52"/>
      <c r="BS428" s="52"/>
    </row>
    <row r="429" spans="1:7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3"/>
      <c r="M429" s="42"/>
      <c r="N429" s="42"/>
      <c r="O429" s="42"/>
      <c r="P429" s="42"/>
      <c r="R429" s="42"/>
      <c r="S429" s="42"/>
      <c r="T429" s="44"/>
      <c r="U429" s="44"/>
      <c r="V429" s="42"/>
      <c r="W429" s="42"/>
      <c r="X429" s="42"/>
      <c r="Y429" s="43"/>
      <c r="Z429" s="42"/>
      <c r="AA429" s="42"/>
      <c r="AB429" s="42"/>
      <c r="AD429" s="52"/>
      <c r="AE429" s="35"/>
      <c r="AK429" s="52"/>
      <c r="BL429" s="52"/>
      <c r="BM429" s="52"/>
      <c r="BN429" s="52"/>
      <c r="BO429" s="52"/>
      <c r="BP429" s="52"/>
      <c r="BQ429" s="52"/>
      <c r="BS429" s="52"/>
    </row>
    <row r="430" spans="1:7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3"/>
      <c r="M430" s="42"/>
      <c r="N430" s="42"/>
      <c r="O430" s="42"/>
      <c r="P430" s="42"/>
      <c r="R430" s="42"/>
      <c r="S430" s="42"/>
      <c r="T430" s="44"/>
      <c r="U430" s="44"/>
      <c r="V430" s="42"/>
      <c r="W430" s="42"/>
      <c r="X430" s="42"/>
      <c r="Y430" s="43"/>
      <c r="Z430" s="42"/>
      <c r="AA430" s="42"/>
      <c r="AB430" s="42"/>
      <c r="AD430" s="52"/>
      <c r="AE430" s="35"/>
      <c r="AK430" s="52"/>
      <c r="BL430" s="52"/>
      <c r="BM430" s="52"/>
      <c r="BN430" s="52"/>
      <c r="BO430" s="52"/>
      <c r="BP430" s="52"/>
      <c r="BQ430" s="52"/>
      <c r="BS430" s="52"/>
    </row>
    <row r="431" spans="1:7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3"/>
      <c r="M431" s="42"/>
      <c r="N431" s="42"/>
      <c r="O431" s="42"/>
      <c r="P431" s="42"/>
      <c r="R431" s="42"/>
      <c r="S431" s="42"/>
      <c r="T431" s="44"/>
      <c r="U431" s="44"/>
      <c r="V431" s="42"/>
      <c r="W431" s="42"/>
      <c r="X431" s="42"/>
      <c r="Y431" s="43"/>
      <c r="Z431" s="42"/>
      <c r="AA431" s="42"/>
      <c r="AB431" s="42"/>
      <c r="AD431" s="52"/>
      <c r="AE431" s="35"/>
      <c r="AK431" s="52"/>
      <c r="BL431" s="52"/>
      <c r="BM431" s="52"/>
      <c r="BN431" s="52"/>
      <c r="BO431" s="52"/>
      <c r="BP431" s="52"/>
      <c r="BQ431" s="52"/>
      <c r="BS431" s="52"/>
    </row>
    <row r="432" spans="1:7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3"/>
      <c r="M432" s="42"/>
      <c r="N432" s="42"/>
      <c r="O432" s="42"/>
      <c r="P432" s="42"/>
      <c r="R432" s="42"/>
      <c r="S432" s="42"/>
      <c r="T432" s="44"/>
      <c r="U432" s="44"/>
      <c r="V432" s="42"/>
      <c r="W432" s="42"/>
      <c r="X432" s="42"/>
      <c r="Y432" s="43"/>
      <c r="Z432" s="42"/>
      <c r="AA432" s="42"/>
      <c r="AB432" s="42"/>
      <c r="AD432" s="52"/>
      <c r="AE432" s="35"/>
      <c r="AK432" s="52"/>
      <c r="BL432" s="52"/>
      <c r="BM432" s="52"/>
      <c r="BN432" s="52"/>
      <c r="BO432" s="52"/>
      <c r="BP432" s="52"/>
      <c r="BQ432" s="52"/>
      <c r="BS432" s="52"/>
    </row>
    <row r="433" spans="1:7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3"/>
      <c r="M433" s="42"/>
      <c r="N433" s="42"/>
      <c r="O433" s="42"/>
      <c r="P433" s="42"/>
      <c r="R433" s="42"/>
      <c r="S433" s="42"/>
      <c r="T433" s="44"/>
      <c r="U433" s="44"/>
      <c r="V433" s="42"/>
      <c r="W433" s="42"/>
      <c r="X433" s="42"/>
      <c r="Y433" s="43"/>
      <c r="Z433" s="42"/>
      <c r="AA433" s="42"/>
      <c r="AB433" s="42"/>
      <c r="AD433" s="52"/>
      <c r="AE433" s="35"/>
      <c r="AK433" s="52"/>
      <c r="BL433" s="52"/>
      <c r="BM433" s="52"/>
      <c r="BN433" s="52"/>
      <c r="BO433" s="52"/>
      <c r="BP433" s="52"/>
      <c r="BQ433" s="52"/>
      <c r="BS433" s="52"/>
    </row>
    <row r="434" spans="1:7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3"/>
      <c r="M434" s="42"/>
      <c r="N434" s="42"/>
      <c r="O434" s="42"/>
      <c r="P434" s="42"/>
      <c r="R434" s="42"/>
      <c r="S434" s="42"/>
      <c r="T434" s="44"/>
      <c r="U434" s="44"/>
      <c r="V434" s="42"/>
      <c r="W434" s="42"/>
      <c r="X434" s="42"/>
      <c r="Y434" s="43"/>
      <c r="Z434" s="42"/>
      <c r="AA434" s="42"/>
      <c r="AB434" s="42"/>
      <c r="AD434" s="52"/>
      <c r="AE434" s="35"/>
      <c r="AK434" s="52"/>
      <c r="BL434" s="52"/>
      <c r="BM434" s="52"/>
      <c r="BN434" s="52"/>
      <c r="BO434" s="52"/>
      <c r="BP434" s="52"/>
      <c r="BQ434" s="52"/>
      <c r="BS434" s="52"/>
    </row>
    <row r="435" spans="1:7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3"/>
      <c r="M435" s="42"/>
      <c r="N435" s="42"/>
      <c r="O435" s="42"/>
      <c r="P435" s="42"/>
      <c r="R435" s="42"/>
      <c r="S435" s="42"/>
      <c r="T435" s="44"/>
      <c r="U435" s="44"/>
      <c r="V435" s="42"/>
      <c r="W435" s="42"/>
      <c r="X435" s="42"/>
      <c r="Y435" s="43"/>
      <c r="Z435" s="42"/>
      <c r="AA435" s="42"/>
      <c r="AB435" s="42"/>
      <c r="AD435" s="52"/>
      <c r="AE435" s="35"/>
      <c r="AK435" s="52"/>
      <c r="BL435" s="52"/>
      <c r="BM435" s="52"/>
      <c r="BN435" s="52"/>
      <c r="BO435" s="52"/>
      <c r="BP435" s="52"/>
      <c r="BQ435" s="52"/>
      <c r="BS435" s="52"/>
    </row>
    <row r="436" spans="1:7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3"/>
      <c r="M436" s="42"/>
      <c r="N436" s="42"/>
      <c r="O436" s="42"/>
      <c r="P436" s="42"/>
      <c r="R436" s="42"/>
      <c r="S436" s="42"/>
      <c r="T436" s="44"/>
      <c r="U436" s="44"/>
      <c r="V436" s="42"/>
      <c r="W436" s="42"/>
      <c r="X436" s="42"/>
      <c r="Y436" s="43"/>
      <c r="Z436" s="42"/>
      <c r="AA436" s="42"/>
      <c r="AB436" s="42"/>
      <c r="AD436" s="52"/>
      <c r="AE436" s="35"/>
      <c r="AK436" s="52"/>
      <c r="BL436" s="52"/>
      <c r="BM436" s="52"/>
      <c r="BN436" s="52"/>
      <c r="BO436" s="52"/>
      <c r="BP436" s="52"/>
      <c r="BQ436" s="52"/>
      <c r="BS436" s="52"/>
    </row>
    <row r="437" spans="1:7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3"/>
      <c r="M437" s="42"/>
      <c r="N437" s="42"/>
      <c r="O437" s="42"/>
      <c r="P437" s="42"/>
      <c r="R437" s="42"/>
      <c r="S437" s="42"/>
      <c r="T437" s="44"/>
      <c r="U437" s="44"/>
      <c r="V437" s="42"/>
      <c r="W437" s="42"/>
      <c r="X437" s="42"/>
      <c r="Y437" s="43"/>
      <c r="Z437" s="42"/>
      <c r="AA437" s="42"/>
      <c r="AB437" s="42"/>
      <c r="AD437" s="52"/>
      <c r="AE437" s="35"/>
      <c r="AK437" s="52"/>
      <c r="BL437" s="52"/>
      <c r="BM437" s="52"/>
      <c r="BN437" s="52"/>
      <c r="BO437" s="52"/>
      <c r="BP437" s="52"/>
      <c r="BQ437" s="52"/>
      <c r="BS437" s="52"/>
    </row>
    <row r="438" spans="1:7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3"/>
      <c r="M438" s="42"/>
      <c r="N438" s="42"/>
      <c r="O438" s="42"/>
      <c r="P438" s="42"/>
      <c r="R438" s="42"/>
      <c r="S438" s="42"/>
      <c r="T438" s="44"/>
      <c r="U438" s="44"/>
      <c r="V438" s="42"/>
      <c r="W438" s="42"/>
      <c r="X438" s="42"/>
      <c r="Y438" s="43"/>
      <c r="Z438" s="42"/>
      <c r="AA438" s="42"/>
      <c r="AB438" s="42"/>
      <c r="AD438" s="52"/>
      <c r="AE438" s="35"/>
      <c r="AK438" s="52"/>
      <c r="BL438" s="52"/>
      <c r="BM438" s="52"/>
      <c r="BN438" s="52"/>
      <c r="BO438" s="52"/>
      <c r="BP438" s="52"/>
      <c r="BQ438" s="52"/>
      <c r="BS438" s="52"/>
    </row>
    <row r="439" spans="1:7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3"/>
      <c r="M439" s="42"/>
      <c r="N439" s="42"/>
      <c r="O439" s="42"/>
      <c r="P439" s="42"/>
      <c r="R439" s="42"/>
      <c r="S439" s="42"/>
      <c r="T439" s="44"/>
      <c r="U439" s="44"/>
      <c r="V439" s="42"/>
      <c r="W439" s="42"/>
      <c r="X439" s="42"/>
      <c r="Y439" s="43"/>
      <c r="Z439" s="42"/>
      <c r="AA439" s="42"/>
      <c r="AB439" s="42"/>
      <c r="AD439" s="52"/>
      <c r="AE439" s="35"/>
      <c r="AK439" s="52"/>
      <c r="BL439" s="52"/>
      <c r="BM439" s="52"/>
      <c r="BN439" s="52"/>
      <c r="BO439" s="52"/>
      <c r="BP439" s="52"/>
      <c r="BQ439" s="52"/>
      <c r="BS439" s="52"/>
    </row>
    <row r="440" spans="1:7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3"/>
      <c r="M440" s="42"/>
      <c r="N440" s="42"/>
      <c r="O440" s="42"/>
      <c r="P440" s="42"/>
      <c r="R440" s="42"/>
      <c r="S440" s="42"/>
      <c r="T440" s="44"/>
      <c r="U440" s="44"/>
      <c r="V440" s="42"/>
      <c r="W440" s="42"/>
      <c r="X440" s="42"/>
      <c r="Y440" s="43"/>
      <c r="Z440" s="42"/>
      <c r="AA440" s="42"/>
      <c r="AB440" s="42"/>
      <c r="AD440" s="52"/>
      <c r="AE440" s="35"/>
      <c r="AK440" s="52"/>
      <c r="BL440" s="52"/>
      <c r="BM440" s="52"/>
      <c r="BN440" s="52"/>
      <c r="BO440" s="52"/>
      <c r="BP440" s="52"/>
      <c r="BQ440" s="52"/>
      <c r="BS440" s="52"/>
    </row>
    <row r="441" spans="1:7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3"/>
      <c r="M441" s="42"/>
      <c r="N441" s="42"/>
      <c r="O441" s="42"/>
      <c r="P441" s="42"/>
      <c r="R441" s="42"/>
      <c r="S441" s="42"/>
      <c r="T441" s="44"/>
      <c r="U441" s="44"/>
      <c r="V441" s="42"/>
      <c r="W441" s="42"/>
      <c r="X441" s="42"/>
      <c r="Y441" s="43"/>
      <c r="Z441" s="42"/>
      <c r="AA441" s="42"/>
      <c r="AB441" s="42"/>
      <c r="AD441" s="52"/>
      <c r="AE441" s="35"/>
      <c r="AK441" s="52"/>
      <c r="BL441" s="52"/>
      <c r="BM441" s="52"/>
      <c r="BN441" s="52"/>
      <c r="BO441" s="52"/>
      <c r="BP441" s="52"/>
      <c r="BQ441" s="52"/>
      <c r="BS441" s="52"/>
    </row>
    <row r="442" spans="1:7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3"/>
      <c r="M442" s="42"/>
      <c r="N442" s="42"/>
      <c r="O442" s="42"/>
      <c r="P442" s="42"/>
      <c r="R442" s="42"/>
      <c r="S442" s="42"/>
      <c r="T442" s="44"/>
      <c r="U442" s="44"/>
      <c r="V442" s="42"/>
      <c r="W442" s="42"/>
      <c r="X442" s="42"/>
      <c r="Y442" s="43"/>
      <c r="Z442" s="42"/>
      <c r="AA442" s="42"/>
      <c r="AB442" s="42"/>
      <c r="AD442" s="52"/>
      <c r="AE442" s="35"/>
      <c r="AK442" s="52"/>
      <c r="BL442" s="52"/>
      <c r="BM442" s="52"/>
      <c r="BN442" s="52"/>
      <c r="BO442" s="52"/>
      <c r="BP442" s="52"/>
      <c r="BQ442" s="52"/>
      <c r="BS442" s="52"/>
    </row>
    <row r="443" spans="1:7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3"/>
      <c r="M443" s="42"/>
      <c r="N443" s="42"/>
      <c r="O443" s="42"/>
      <c r="P443" s="42"/>
      <c r="R443" s="42"/>
      <c r="S443" s="42"/>
      <c r="T443" s="44"/>
      <c r="U443" s="44"/>
      <c r="V443" s="42"/>
      <c r="W443" s="42"/>
      <c r="X443" s="42"/>
      <c r="Y443" s="43"/>
      <c r="Z443" s="42"/>
      <c r="AA443" s="42"/>
      <c r="AB443" s="42"/>
      <c r="AD443" s="52"/>
      <c r="AE443" s="35"/>
      <c r="AK443" s="52"/>
      <c r="BL443" s="52"/>
      <c r="BM443" s="52"/>
      <c r="BN443" s="52"/>
      <c r="BO443" s="52"/>
      <c r="BP443" s="52"/>
      <c r="BQ443" s="52"/>
      <c r="BS443" s="52"/>
    </row>
    <row r="444" spans="1:7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3"/>
      <c r="M444" s="42"/>
      <c r="N444" s="42"/>
      <c r="O444" s="42"/>
      <c r="P444" s="42"/>
      <c r="R444" s="42"/>
      <c r="S444" s="42"/>
      <c r="T444" s="44"/>
      <c r="U444" s="44"/>
      <c r="V444" s="42"/>
      <c r="W444" s="42"/>
      <c r="X444" s="42"/>
      <c r="Y444" s="43"/>
      <c r="Z444" s="42"/>
      <c r="AA444" s="42"/>
      <c r="AB444" s="42"/>
      <c r="AD444" s="52"/>
      <c r="AE444" s="35"/>
      <c r="AK444" s="52"/>
      <c r="BL444" s="52"/>
      <c r="BM444" s="52"/>
      <c r="BN444" s="52"/>
      <c r="BO444" s="52"/>
      <c r="BP444" s="52"/>
      <c r="BQ444" s="52"/>
      <c r="BS444" s="52"/>
    </row>
    <row r="445" spans="1:7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3"/>
      <c r="M445" s="42"/>
      <c r="N445" s="42"/>
      <c r="O445" s="42"/>
      <c r="P445" s="42"/>
      <c r="R445" s="42"/>
      <c r="S445" s="42"/>
      <c r="T445" s="44"/>
      <c r="U445" s="44"/>
      <c r="V445" s="42"/>
      <c r="W445" s="42"/>
      <c r="X445" s="42"/>
      <c r="Y445" s="43"/>
      <c r="Z445" s="42"/>
      <c r="AA445" s="42"/>
      <c r="AB445" s="42"/>
      <c r="AD445" s="52"/>
      <c r="AE445" s="35"/>
      <c r="AK445" s="52"/>
      <c r="BL445" s="52"/>
      <c r="BM445" s="52"/>
      <c r="BN445" s="52"/>
      <c r="BO445" s="52"/>
      <c r="BP445" s="52"/>
      <c r="BQ445" s="52"/>
      <c r="BS445" s="52"/>
    </row>
    <row r="446" spans="1:7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3"/>
      <c r="M446" s="42"/>
      <c r="N446" s="42"/>
      <c r="O446" s="42"/>
      <c r="P446" s="42"/>
      <c r="R446" s="42"/>
      <c r="S446" s="42"/>
      <c r="T446" s="44"/>
      <c r="U446" s="44"/>
      <c r="V446" s="42"/>
      <c r="W446" s="42"/>
      <c r="X446" s="42"/>
      <c r="Y446" s="43"/>
      <c r="Z446" s="42"/>
      <c r="AA446" s="42"/>
      <c r="AB446" s="42"/>
      <c r="AD446" s="52"/>
      <c r="AE446" s="35"/>
      <c r="AK446" s="52"/>
      <c r="BL446" s="52"/>
      <c r="BM446" s="52"/>
      <c r="BN446" s="52"/>
      <c r="BO446" s="52"/>
      <c r="BP446" s="52"/>
      <c r="BQ446" s="52"/>
      <c r="BS446" s="52"/>
    </row>
    <row r="447" spans="1:7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3"/>
      <c r="M447" s="42"/>
      <c r="N447" s="42"/>
      <c r="O447" s="42"/>
      <c r="P447" s="42"/>
      <c r="R447" s="42"/>
      <c r="S447" s="42"/>
      <c r="T447" s="44"/>
      <c r="U447" s="44"/>
      <c r="V447" s="42"/>
      <c r="W447" s="42"/>
      <c r="X447" s="42"/>
      <c r="Y447" s="43"/>
      <c r="Z447" s="42"/>
      <c r="AA447" s="42"/>
      <c r="AB447" s="42"/>
      <c r="AD447" s="52"/>
      <c r="AE447" s="35"/>
      <c r="AK447" s="52"/>
      <c r="BL447" s="52"/>
      <c r="BM447" s="52"/>
      <c r="BN447" s="52"/>
      <c r="BO447" s="52"/>
      <c r="BP447" s="52"/>
      <c r="BQ447" s="52"/>
      <c r="BS447" s="52"/>
    </row>
    <row r="448" spans="1:7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3"/>
      <c r="M448" s="42"/>
      <c r="N448" s="42"/>
      <c r="O448" s="42"/>
      <c r="P448" s="42"/>
      <c r="R448" s="42"/>
      <c r="S448" s="42"/>
      <c r="T448" s="44"/>
      <c r="U448" s="44"/>
      <c r="V448" s="42"/>
      <c r="W448" s="42"/>
      <c r="X448" s="42"/>
      <c r="Y448" s="43"/>
      <c r="Z448" s="42"/>
      <c r="AA448" s="42"/>
      <c r="AB448" s="42"/>
      <c r="AD448" s="52"/>
      <c r="AE448" s="35"/>
      <c r="AK448" s="52"/>
      <c r="BL448" s="52"/>
      <c r="BM448" s="52"/>
      <c r="BN448" s="52"/>
      <c r="BO448" s="52"/>
      <c r="BP448" s="52"/>
      <c r="BQ448" s="52"/>
      <c r="BS448" s="52"/>
    </row>
    <row r="449" spans="1:7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3"/>
      <c r="M449" s="42"/>
      <c r="N449" s="42"/>
      <c r="O449" s="42"/>
      <c r="P449" s="42"/>
      <c r="R449" s="42"/>
      <c r="S449" s="42"/>
      <c r="T449" s="44"/>
      <c r="U449" s="44"/>
      <c r="V449" s="42"/>
      <c r="W449" s="42"/>
      <c r="X449" s="42"/>
      <c r="Y449" s="43"/>
      <c r="Z449" s="42"/>
      <c r="AA449" s="42"/>
      <c r="AB449" s="42"/>
      <c r="AD449" s="52"/>
      <c r="AE449" s="35"/>
      <c r="AK449" s="52"/>
      <c r="BL449" s="52"/>
      <c r="BM449" s="52"/>
      <c r="BN449" s="52"/>
      <c r="BO449" s="52"/>
      <c r="BP449" s="52"/>
      <c r="BQ449" s="52"/>
      <c r="BS449" s="52"/>
    </row>
    <row r="450" spans="1:7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3"/>
      <c r="M450" s="42"/>
      <c r="N450" s="42"/>
      <c r="O450" s="42"/>
      <c r="P450" s="42"/>
      <c r="R450" s="42"/>
      <c r="S450" s="42"/>
      <c r="T450" s="44"/>
      <c r="U450" s="44"/>
      <c r="V450" s="42"/>
      <c r="W450" s="42"/>
      <c r="X450" s="42"/>
      <c r="Y450" s="43"/>
      <c r="Z450" s="42"/>
      <c r="AA450" s="42"/>
      <c r="AB450" s="42"/>
      <c r="AD450" s="52"/>
      <c r="AE450" s="35"/>
      <c r="AK450" s="52"/>
      <c r="BL450" s="52"/>
      <c r="BM450" s="52"/>
      <c r="BN450" s="52"/>
      <c r="BO450" s="52"/>
      <c r="BP450" s="52"/>
      <c r="BQ450" s="52"/>
      <c r="BS450" s="52"/>
    </row>
    <row r="451" spans="1:7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3"/>
      <c r="M451" s="42"/>
      <c r="N451" s="42"/>
      <c r="O451" s="42"/>
      <c r="P451" s="42"/>
      <c r="R451" s="42"/>
      <c r="S451" s="42"/>
      <c r="T451" s="44"/>
      <c r="U451" s="44"/>
      <c r="V451" s="42"/>
      <c r="W451" s="42"/>
      <c r="X451" s="42"/>
      <c r="Y451" s="43"/>
      <c r="Z451" s="42"/>
      <c r="AA451" s="42"/>
      <c r="AB451" s="42"/>
      <c r="AD451" s="52"/>
      <c r="AE451" s="35"/>
      <c r="AK451" s="52"/>
      <c r="BL451" s="52"/>
      <c r="BM451" s="52"/>
      <c r="BN451" s="52"/>
      <c r="BO451" s="52"/>
      <c r="BP451" s="52"/>
      <c r="BQ451" s="52"/>
      <c r="BS451" s="52"/>
    </row>
    <row r="452" spans="1:7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3"/>
      <c r="M452" s="42"/>
      <c r="N452" s="42"/>
      <c r="O452" s="42"/>
      <c r="P452" s="42"/>
      <c r="R452" s="42"/>
      <c r="S452" s="42"/>
      <c r="T452" s="44"/>
      <c r="U452" s="44"/>
      <c r="V452" s="42"/>
      <c r="W452" s="42"/>
      <c r="X452" s="42"/>
      <c r="Y452" s="43"/>
      <c r="Z452" s="42"/>
      <c r="AA452" s="42"/>
      <c r="AB452" s="42"/>
      <c r="AD452" s="52"/>
      <c r="AE452" s="35"/>
      <c r="AK452" s="52"/>
      <c r="BL452" s="52"/>
      <c r="BM452" s="52"/>
      <c r="BN452" s="52"/>
      <c r="BO452" s="52"/>
      <c r="BP452" s="52"/>
      <c r="BQ452" s="52"/>
      <c r="BS452" s="52"/>
    </row>
    <row r="453" spans="1:7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3"/>
      <c r="M453" s="42"/>
      <c r="N453" s="42"/>
      <c r="O453" s="42"/>
      <c r="P453" s="42"/>
      <c r="R453" s="42"/>
      <c r="S453" s="42"/>
      <c r="T453" s="44"/>
      <c r="U453" s="44"/>
      <c r="V453" s="42"/>
      <c r="W453" s="42"/>
      <c r="X453" s="42"/>
      <c r="Y453" s="43"/>
      <c r="Z453" s="42"/>
      <c r="AA453" s="42"/>
      <c r="AB453" s="42"/>
      <c r="AD453" s="52"/>
      <c r="AE453" s="35"/>
      <c r="AK453" s="52"/>
      <c r="BL453" s="52"/>
      <c r="BM453" s="52"/>
      <c r="BN453" s="52"/>
      <c r="BO453" s="52"/>
      <c r="BP453" s="52"/>
      <c r="BQ453" s="52"/>
      <c r="BS453" s="52"/>
    </row>
    <row r="454" spans="1:7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3"/>
      <c r="M454" s="42"/>
      <c r="N454" s="42"/>
      <c r="O454" s="42"/>
      <c r="P454" s="42"/>
      <c r="R454" s="42"/>
      <c r="S454" s="42"/>
      <c r="T454" s="44"/>
      <c r="U454" s="44"/>
      <c r="V454" s="42"/>
      <c r="W454" s="42"/>
      <c r="X454" s="42"/>
      <c r="Y454" s="43"/>
      <c r="Z454" s="42"/>
      <c r="AA454" s="42"/>
      <c r="AB454" s="42"/>
      <c r="AD454" s="52"/>
      <c r="AE454" s="35"/>
      <c r="AK454" s="52"/>
      <c r="BL454" s="52"/>
      <c r="BM454" s="52"/>
      <c r="BN454" s="52"/>
      <c r="BO454" s="52"/>
      <c r="BP454" s="52"/>
      <c r="BQ454" s="52"/>
      <c r="BS454" s="52"/>
    </row>
    <row r="455" spans="1:7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3"/>
      <c r="M455" s="42"/>
      <c r="N455" s="42"/>
      <c r="O455" s="42"/>
      <c r="P455" s="42"/>
      <c r="R455" s="42"/>
      <c r="S455" s="42"/>
      <c r="T455" s="44"/>
      <c r="U455" s="44"/>
      <c r="V455" s="42"/>
      <c r="W455" s="42"/>
      <c r="X455" s="42"/>
      <c r="Y455" s="43"/>
      <c r="Z455" s="42"/>
      <c r="AA455" s="42"/>
      <c r="AB455" s="42"/>
      <c r="AD455" s="52"/>
      <c r="AE455" s="35"/>
      <c r="AK455" s="52"/>
      <c r="BL455" s="52"/>
      <c r="BM455" s="52"/>
      <c r="BN455" s="52"/>
      <c r="BO455" s="52"/>
      <c r="BP455" s="52"/>
      <c r="BQ455" s="52"/>
      <c r="BS455" s="52"/>
    </row>
    <row r="456" spans="1:7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3"/>
      <c r="M456" s="42"/>
      <c r="N456" s="42"/>
      <c r="O456" s="42"/>
      <c r="P456" s="42"/>
      <c r="R456" s="42"/>
      <c r="S456" s="42"/>
      <c r="T456" s="44"/>
      <c r="U456" s="44"/>
      <c r="V456" s="42"/>
      <c r="W456" s="42"/>
      <c r="X456" s="42"/>
      <c r="Y456" s="43"/>
      <c r="Z456" s="42"/>
      <c r="AA456" s="42"/>
      <c r="AB456" s="42"/>
      <c r="AD456" s="52"/>
      <c r="AE456" s="35"/>
      <c r="AK456" s="52"/>
      <c r="BL456" s="52"/>
      <c r="BM456" s="52"/>
      <c r="BN456" s="52"/>
      <c r="BO456" s="52"/>
      <c r="BP456" s="52"/>
      <c r="BQ456" s="52"/>
      <c r="BS456" s="52"/>
    </row>
    <row r="457" spans="1:7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3"/>
      <c r="M457" s="42"/>
      <c r="N457" s="42"/>
      <c r="O457" s="42"/>
      <c r="P457" s="42"/>
      <c r="R457" s="42"/>
      <c r="S457" s="42"/>
      <c r="T457" s="44"/>
      <c r="U457" s="44"/>
      <c r="V457" s="42"/>
      <c r="W457" s="42"/>
      <c r="X457" s="42"/>
      <c r="Y457" s="43"/>
      <c r="Z457" s="42"/>
      <c r="AA457" s="42"/>
      <c r="AB457" s="42"/>
      <c r="AD457" s="52"/>
      <c r="AE457" s="35"/>
      <c r="AK457" s="52"/>
      <c r="BL457" s="52"/>
      <c r="BM457" s="52"/>
      <c r="BN457" s="52"/>
      <c r="BO457" s="52"/>
      <c r="BP457" s="52"/>
      <c r="BQ457" s="52"/>
      <c r="BS457" s="52"/>
    </row>
    <row r="458" spans="1:7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3"/>
      <c r="M458" s="42"/>
      <c r="N458" s="42"/>
      <c r="O458" s="42"/>
      <c r="P458" s="42"/>
      <c r="R458" s="42"/>
      <c r="S458" s="42"/>
      <c r="T458" s="44"/>
      <c r="U458" s="44"/>
      <c r="V458" s="42"/>
      <c r="W458" s="42"/>
      <c r="X458" s="42"/>
      <c r="Y458" s="43"/>
      <c r="Z458" s="42"/>
      <c r="AA458" s="42"/>
      <c r="AB458" s="42"/>
      <c r="AD458" s="52"/>
      <c r="AE458" s="35"/>
      <c r="AK458" s="52"/>
      <c r="BL458" s="52"/>
      <c r="BM458" s="52"/>
      <c r="BN458" s="52"/>
      <c r="BO458" s="52"/>
      <c r="BP458" s="52"/>
      <c r="BQ458" s="52"/>
      <c r="BS458" s="52"/>
    </row>
    <row r="459" spans="1:7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3"/>
      <c r="M459" s="42"/>
      <c r="N459" s="42"/>
      <c r="O459" s="42"/>
      <c r="P459" s="42"/>
      <c r="R459" s="42"/>
      <c r="S459" s="42"/>
      <c r="T459" s="44"/>
      <c r="U459" s="44"/>
      <c r="V459" s="42"/>
      <c r="W459" s="42"/>
      <c r="X459" s="42"/>
      <c r="Y459" s="43"/>
      <c r="Z459" s="42"/>
      <c r="AA459" s="42"/>
      <c r="AB459" s="42"/>
      <c r="AD459" s="52"/>
      <c r="AE459" s="35"/>
      <c r="AK459" s="52"/>
      <c r="BL459" s="52"/>
      <c r="BM459" s="52"/>
      <c r="BN459" s="52"/>
      <c r="BO459" s="52"/>
      <c r="BP459" s="52"/>
      <c r="BQ459" s="52"/>
      <c r="BS459" s="52"/>
    </row>
    <row r="460" spans="1:7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3"/>
      <c r="M460" s="42"/>
      <c r="N460" s="42"/>
      <c r="O460" s="42"/>
      <c r="P460" s="42"/>
      <c r="R460" s="42"/>
      <c r="S460" s="42"/>
      <c r="T460" s="44"/>
      <c r="U460" s="44"/>
      <c r="V460" s="42"/>
      <c r="W460" s="42"/>
      <c r="X460" s="42"/>
      <c r="Y460" s="43"/>
      <c r="Z460" s="42"/>
      <c r="AA460" s="42"/>
      <c r="AB460" s="42"/>
      <c r="AD460" s="52"/>
      <c r="AE460" s="35"/>
      <c r="AK460" s="52"/>
      <c r="BL460" s="52"/>
      <c r="BM460" s="52"/>
      <c r="BN460" s="52"/>
      <c r="BO460" s="52"/>
      <c r="BP460" s="52"/>
      <c r="BQ460" s="52"/>
      <c r="BS460" s="52"/>
    </row>
    <row r="461" spans="1:7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3"/>
      <c r="M461" s="42"/>
      <c r="N461" s="42"/>
      <c r="O461" s="42"/>
      <c r="P461" s="42"/>
      <c r="R461" s="42"/>
      <c r="S461" s="42"/>
      <c r="T461" s="44"/>
      <c r="U461" s="44"/>
      <c r="V461" s="42"/>
      <c r="W461" s="42"/>
      <c r="X461" s="42"/>
      <c r="Y461" s="43"/>
      <c r="Z461" s="42"/>
      <c r="AA461" s="42"/>
      <c r="AB461" s="42"/>
      <c r="AD461" s="52"/>
      <c r="AE461" s="35"/>
      <c r="AK461" s="52"/>
      <c r="BL461" s="52"/>
      <c r="BM461" s="52"/>
      <c r="BN461" s="52"/>
      <c r="BO461" s="52"/>
      <c r="BP461" s="52"/>
      <c r="BQ461" s="52"/>
      <c r="BS461" s="52"/>
    </row>
    <row r="462" spans="1:7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3"/>
      <c r="M462" s="42"/>
      <c r="N462" s="42"/>
      <c r="O462" s="42"/>
      <c r="P462" s="42"/>
      <c r="R462" s="42"/>
      <c r="S462" s="42"/>
      <c r="T462" s="44"/>
      <c r="U462" s="44"/>
      <c r="V462" s="42"/>
      <c r="W462" s="42"/>
      <c r="X462" s="42"/>
      <c r="Y462" s="43"/>
      <c r="Z462" s="42"/>
      <c r="AA462" s="42"/>
      <c r="AB462" s="42"/>
      <c r="AD462" s="52"/>
      <c r="AE462" s="35"/>
      <c r="AK462" s="52"/>
      <c r="BL462" s="52"/>
      <c r="BM462" s="52"/>
      <c r="BN462" s="52"/>
      <c r="BO462" s="52"/>
      <c r="BP462" s="52"/>
      <c r="BQ462" s="52"/>
      <c r="BS462" s="52"/>
    </row>
    <row r="463" spans="1:7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3"/>
      <c r="M463" s="42"/>
      <c r="N463" s="42"/>
      <c r="O463" s="42"/>
      <c r="P463" s="42"/>
      <c r="R463" s="42"/>
      <c r="S463" s="42"/>
      <c r="T463" s="44"/>
      <c r="U463" s="44"/>
      <c r="V463" s="42"/>
      <c r="W463" s="42"/>
      <c r="X463" s="42"/>
      <c r="Y463" s="43"/>
      <c r="Z463" s="42"/>
      <c r="AA463" s="42"/>
      <c r="AB463" s="42"/>
      <c r="AD463" s="52"/>
      <c r="AE463" s="35"/>
      <c r="AK463" s="52"/>
      <c r="BL463" s="52"/>
      <c r="BM463" s="52"/>
      <c r="BN463" s="52"/>
      <c r="BO463" s="52"/>
      <c r="BP463" s="52"/>
      <c r="BQ463" s="52"/>
      <c r="BS463" s="52"/>
    </row>
    <row r="464" spans="1:7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3"/>
      <c r="M464" s="42"/>
      <c r="N464" s="42"/>
      <c r="O464" s="42"/>
      <c r="P464" s="42"/>
      <c r="R464" s="42"/>
      <c r="S464" s="42"/>
      <c r="T464" s="44"/>
      <c r="U464" s="44"/>
      <c r="V464" s="42"/>
      <c r="W464" s="42"/>
      <c r="X464" s="42"/>
      <c r="Y464" s="43"/>
      <c r="Z464" s="42"/>
      <c r="AA464" s="42"/>
      <c r="AB464" s="42"/>
      <c r="AD464" s="52"/>
      <c r="AE464" s="35"/>
      <c r="AK464" s="52"/>
      <c r="BL464" s="52"/>
      <c r="BM464" s="52"/>
      <c r="BN464" s="52"/>
      <c r="BO464" s="52"/>
      <c r="BP464" s="52"/>
      <c r="BQ464" s="52"/>
      <c r="BS464" s="52"/>
    </row>
    <row r="465" spans="1:7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3"/>
      <c r="M465" s="42"/>
      <c r="N465" s="42"/>
      <c r="O465" s="42"/>
      <c r="P465" s="42"/>
      <c r="R465" s="42"/>
      <c r="S465" s="42"/>
      <c r="T465" s="44"/>
      <c r="U465" s="44"/>
      <c r="V465" s="42"/>
      <c r="W465" s="42"/>
      <c r="X465" s="42"/>
      <c r="Y465" s="43"/>
      <c r="Z465" s="42"/>
      <c r="AA465" s="42"/>
      <c r="AB465" s="42"/>
      <c r="AD465" s="52"/>
      <c r="AE465" s="35"/>
      <c r="AK465" s="52"/>
      <c r="BL465" s="52"/>
      <c r="BM465" s="52"/>
      <c r="BN465" s="52"/>
      <c r="BO465" s="52"/>
      <c r="BP465" s="52"/>
      <c r="BQ465" s="52"/>
      <c r="BS465" s="52"/>
    </row>
    <row r="466" spans="1:7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3"/>
      <c r="M466" s="42"/>
      <c r="N466" s="42"/>
      <c r="O466" s="42"/>
      <c r="P466" s="42"/>
      <c r="R466" s="42"/>
      <c r="S466" s="42"/>
      <c r="T466" s="44"/>
      <c r="U466" s="44"/>
      <c r="V466" s="42"/>
      <c r="W466" s="42"/>
      <c r="X466" s="42"/>
      <c r="Y466" s="43"/>
      <c r="Z466" s="42"/>
      <c r="AA466" s="42"/>
      <c r="AB466" s="42"/>
      <c r="AD466" s="52"/>
      <c r="AE466" s="35"/>
      <c r="AK466" s="52"/>
      <c r="BL466" s="52"/>
      <c r="BM466" s="52"/>
      <c r="BN466" s="52"/>
      <c r="BO466" s="52"/>
      <c r="BP466" s="52"/>
      <c r="BQ466" s="52"/>
      <c r="BS466" s="52"/>
    </row>
    <row r="467" spans="1:7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3"/>
      <c r="M467" s="42"/>
      <c r="N467" s="42"/>
      <c r="O467" s="42"/>
      <c r="P467" s="42"/>
      <c r="R467" s="42"/>
      <c r="S467" s="42"/>
      <c r="T467" s="44"/>
      <c r="U467" s="44"/>
      <c r="V467" s="42"/>
      <c r="W467" s="42"/>
      <c r="X467" s="42"/>
      <c r="Y467" s="43"/>
      <c r="Z467" s="42"/>
      <c r="AA467" s="42"/>
      <c r="AB467" s="42"/>
      <c r="AD467" s="52"/>
      <c r="AE467" s="35"/>
      <c r="AK467" s="52"/>
      <c r="BL467" s="52"/>
      <c r="BM467" s="52"/>
      <c r="BN467" s="52"/>
      <c r="BO467" s="52"/>
      <c r="BP467" s="52"/>
      <c r="BQ467" s="52"/>
      <c r="BS467" s="52"/>
    </row>
    <row r="468" spans="1:7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3"/>
      <c r="M468" s="42"/>
      <c r="N468" s="42"/>
      <c r="O468" s="42"/>
      <c r="P468" s="42"/>
      <c r="R468" s="42"/>
      <c r="S468" s="42"/>
      <c r="T468" s="44"/>
      <c r="U468" s="44"/>
      <c r="V468" s="42"/>
      <c r="W468" s="42"/>
      <c r="X468" s="42"/>
      <c r="Y468" s="43"/>
      <c r="Z468" s="42"/>
      <c r="AA468" s="42"/>
      <c r="AB468" s="42"/>
      <c r="AD468" s="52"/>
      <c r="AE468" s="35"/>
      <c r="AK468" s="52"/>
      <c r="BL468" s="52"/>
      <c r="BM468" s="52"/>
      <c r="BN468" s="52"/>
      <c r="BO468" s="52"/>
      <c r="BP468" s="52"/>
      <c r="BQ468" s="52"/>
      <c r="BS468" s="52"/>
    </row>
    <row r="469" spans="1:7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3"/>
      <c r="M469" s="42"/>
      <c r="N469" s="42"/>
      <c r="O469" s="42"/>
      <c r="P469" s="42"/>
      <c r="R469" s="42"/>
      <c r="S469" s="42"/>
      <c r="T469" s="44"/>
      <c r="U469" s="44"/>
      <c r="V469" s="42"/>
      <c r="W469" s="42"/>
      <c r="X469" s="42"/>
      <c r="Y469" s="43"/>
      <c r="Z469" s="42"/>
      <c r="AA469" s="42"/>
      <c r="AB469" s="42"/>
      <c r="AD469" s="52"/>
      <c r="AE469" s="35"/>
      <c r="AK469" s="52"/>
      <c r="BL469" s="52"/>
      <c r="BM469" s="52"/>
      <c r="BN469" s="52"/>
      <c r="BO469" s="52"/>
      <c r="BP469" s="52"/>
      <c r="BQ469" s="52"/>
      <c r="BS469" s="52"/>
    </row>
    <row r="470" spans="1:7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3"/>
      <c r="M470" s="42"/>
      <c r="N470" s="42"/>
      <c r="O470" s="42"/>
      <c r="P470" s="42"/>
      <c r="R470" s="42"/>
      <c r="S470" s="42"/>
      <c r="T470" s="44"/>
      <c r="U470" s="44"/>
      <c r="V470" s="42"/>
      <c r="W470" s="42"/>
      <c r="X470" s="42"/>
      <c r="Y470" s="43"/>
      <c r="Z470" s="42"/>
      <c r="AA470" s="42"/>
      <c r="AB470" s="42"/>
      <c r="AD470" s="52"/>
      <c r="AE470" s="35"/>
      <c r="AK470" s="52"/>
      <c r="BL470" s="52"/>
      <c r="BM470" s="52"/>
      <c r="BN470" s="52"/>
      <c r="BO470" s="52"/>
      <c r="BP470" s="52"/>
      <c r="BQ470" s="52"/>
      <c r="BS470" s="52"/>
    </row>
    <row r="471" spans="1: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3"/>
      <c r="M471" s="42"/>
      <c r="N471" s="42"/>
      <c r="O471" s="42"/>
      <c r="P471" s="42"/>
      <c r="R471" s="42"/>
      <c r="S471" s="42"/>
      <c r="T471" s="44"/>
      <c r="U471" s="44"/>
      <c r="V471" s="42"/>
      <c r="W471" s="42"/>
      <c r="X471" s="42"/>
      <c r="Y471" s="43"/>
      <c r="Z471" s="42"/>
      <c r="AA471" s="42"/>
      <c r="AB471" s="42"/>
      <c r="AD471" s="52"/>
      <c r="AE471" s="35"/>
      <c r="AK471" s="52"/>
      <c r="BL471" s="52"/>
      <c r="BM471" s="52"/>
      <c r="BN471" s="52"/>
      <c r="BO471" s="52"/>
      <c r="BP471" s="52"/>
      <c r="BQ471" s="52"/>
      <c r="BS471" s="52"/>
    </row>
    <row r="472" spans="1:7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3"/>
      <c r="M472" s="42"/>
      <c r="N472" s="42"/>
      <c r="O472" s="42"/>
      <c r="P472" s="42"/>
      <c r="R472" s="42"/>
      <c r="S472" s="42"/>
      <c r="T472" s="44"/>
      <c r="U472" s="44"/>
      <c r="V472" s="42"/>
      <c r="W472" s="42"/>
      <c r="X472" s="42"/>
      <c r="Y472" s="43"/>
      <c r="Z472" s="42"/>
      <c r="AA472" s="42"/>
      <c r="AB472" s="42"/>
      <c r="AD472" s="52"/>
      <c r="AE472" s="35"/>
      <c r="AK472" s="52"/>
      <c r="BL472" s="52"/>
      <c r="BM472" s="52"/>
      <c r="BN472" s="52"/>
      <c r="BO472" s="52"/>
      <c r="BP472" s="52"/>
      <c r="BQ472" s="52"/>
      <c r="BS472" s="52"/>
    </row>
    <row r="473" spans="1:7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3"/>
      <c r="M473" s="42"/>
      <c r="N473" s="42"/>
      <c r="O473" s="42"/>
      <c r="P473" s="42"/>
      <c r="R473" s="42"/>
      <c r="S473" s="42"/>
      <c r="T473" s="44"/>
      <c r="U473" s="44"/>
      <c r="V473" s="42"/>
      <c r="W473" s="42"/>
      <c r="X473" s="42"/>
      <c r="Y473" s="43"/>
      <c r="Z473" s="42"/>
      <c r="AA473" s="42"/>
      <c r="AB473" s="42"/>
      <c r="AD473" s="52"/>
      <c r="AE473" s="35"/>
      <c r="AK473" s="52"/>
      <c r="BL473" s="52"/>
      <c r="BM473" s="52"/>
      <c r="BN473" s="52"/>
      <c r="BO473" s="52"/>
      <c r="BP473" s="52"/>
      <c r="BQ473" s="52"/>
      <c r="BS473" s="52"/>
    </row>
    <row r="474" spans="1:7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3"/>
      <c r="M474" s="42"/>
      <c r="N474" s="42"/>
      <c r="O474" s="42"/>
      <c r="P474" s="42"/>
      <c r="R474" s="42"/>
      <c r="S474" s="42"/>
      <c r="T474" s="44"/>
      <c r="U474" s="44"/>
      <c r="V474" s="42"/>
      <c r="W474" s="42"/>
      <c r="X474" s="42"/>
      <c r="Y474" s="43"/>
      <c r="Z474" s="42"/>
      <c r="AA474" s="42"/>
      <c r="AB474" s="42"/>
      <c r="AD474" s="52"/>
      <c r="AE474" s="35"/>
      <c r="AK474" s="52"/>
      <c r="BL474" s="52"/>
      <c r="BM474" s="52"/>
      <c r="BN474" s="52"/>
      <c r="BO474" s="52"/>
      <c r="BP474" s="52"/>
      <c r="BQ474" s="52"/>
      <c r="BS474" s="52"/>
    </row>
    <row r="475" spans="1:7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3"/>
      <c r="M475" s="42"/>
      <c r="N475" s="42"/>
      <c r="O475" s="42"/>
      <c r="P475" s="42"/>
      <c r="R475" s="42"/>
      <c r="S475" s="42"/>
      <c r="T475" s="44"/>
      <c r="U475" s="44"/>
      <c r="V475" s="42"/>
      <c r="W475" s="42"/>
      <c r="X475" s="42"/>
      <c r="Y475" s="43"/>
      <c r="Z475" s="42"/>
      <c r="AA475" s="42"/>
      <c r="AB475" s="42"/>
      <c r="AD475" s="52"/>
      <c r="AE475" s="35"/>
      <c r="AK475" s="52"/>
      <c r="BL475" s="52"/>
      <c r="BM475" s="52"/>
      <c r="BN475" s="52"/>
      <c r="BO475" s="52"/>
      <c r="BP475" s="52"/>
      <c r="BQ475" s="52"/>
      <c r="BS475" s="52"/>
    </row>
    <row r="476" spans="1:7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3"/>
      <c r="M476" s="42"/>
      <c r="N476" s="42"/>
      <c r="O476" s="42"/>
      <c r="P476" s="42"/>
      <c r="R476" s="42"/>
      <c r="S476" s="42"/>
      <c r="T476" s="44"/>
      <c r="U476" s="44"/>
      <c r="V476" s="42"/>
      <c r="W476" s="42"/>
      <c r="X476" s="42"/>
      <c r="Y476" s="43"/>
      <c r="Z476" s="42"/>
      <c r="AA476" s="42"/>
      <c r="AB476" s="42"/>
      <c r="AD476" s="52"/>
      <c r="AE476" s="35"/>
      <c r="AK476" s="52"/>
      <c r="BL476" s="52"/>
      <c r="BM476" s="52"/>
      <c r="BN476" s="52"/>
      <c r="BO476" s="52"/>
      <c r="BP476" s="52"/>
      <c r="BQ476" s="52"/>
      <c r="BS476" s="52"/>
    </row>
    <row r="477" spans="1:7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3"/>
      <c r="M477" s="42"/>
      <c r="N477" s="42"/>
      <c r="O477" s="42"/>
      <c r="P477" s="42"/>
      <c r="R477" s="42"/>
      <c r="S477" s="42"/>
      <c r="T477" s="44"/>
      <c r="U477" s="44"/>
      <c r="V477" s="42"/>
      <c r="W477" s="42"/>
      <c r="X477" s="42"/>
      <c r="Y477" s="43"/>
      <c r="Z477" s="42"/>
      <c r="AA477" s="42"/>
      <c r="AB477" s="42"/>
      <c r="AD477" s="52"/>
      <c r="AE477" s="35"/>
      <c r="AK477" s="52"/>
      <c r="BL477" s="52"/>
      <c r="BM477" s="52"/>
      <c r="BN477" s="52"/>
      <c r="BO477" s="52"/>
      <c r="BP477" s="52"/>
      <c r="BQ477" s="52"/>
      <c r="BS477" s="52"/>
    </row>
    <row r="478" spans="1:7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3"/>
      <c r="M478" s="42"/>
      <c r="N478" s="42"/>
      <c r="O478" s="42"/>
      <c r="P478" s="42"/>
      <c r="R478" s="42"/>
      <c r="S478" s="42"/>
      <c r="T478" s="44"/>
      <c r="U478" s="44"/>
      <c r="V478" s="42"/>
      <c r="W478" s="42"/>
      <c r="X478" s="42"/>
      <c r="Y478" s="43"/>
      <c r="Z478" s="42"/>
      <c r="AA478" s="42"/>
      <c r="AB478" s="42"/>
      <c r="AD478" s="52"/>
      <c r="AE478" s="35"/>
      <c r="AK478" s="52"/>
      <c r="BL478" s="52"/>
      <c r="BM478" s="52"/>
      <c r="BN478" s="52"/>
      <c r="BO478" s="52"/>
      <c r="BP478" s="52"/>
      <c r="BQ478" s="52"/>
      <c r="BS478" s="52"/>
    </row>
    <row r="479" spans="1:7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3"/>
      <c r="M479" s="42"/>
      <c r="N479" s="42"/>
      <c r="O479" s="42"/>
      <c r="P479" s="42"/>
      <c r="R479" s="42"/>
      <c r="S479" s="42"/>
      <c r="T479" s="44"/>
      <c r="U479" s="44"/>
      <c r="V479" s="42"/>
      <c r="W479" s="42"/>
      <c r="X479" s="42"/>
      <c r="Y479" s="43"/>
      <c r="Z479" s="42"/>
      <c r="AA479" s="42"/>
      <c r="AB479" s="42"/>
      <c r="AD479" s="52"/>
      <c r="AE479" s="35"/>
      <c r="AK479" s="52"/>
      <c r="BL479" s="52"/>
      <c r="BM479" s="52"/>
      <c r="BN479" s="52"/>
      <c r="BO479" s="52"/>
      <c r="BP479" s="52"/>
      <c r="BQ479" s="52"/>
      <c r="BS479" s="52"/>
    </row>
    <row r="480" spans="1:7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3"/>
      <c r="M480" s="42"/>
      <c r="N480" s="42"/>
      <c r="O480" s="42"/>
      <c r="P480" s="42"/>
      <c r="R480" s="42"/>
      <c r="S480" s="42"/>
      <c r="T480" s="44"/>
      <c r="U480" s="44"/>
      <c r="V480" s="42"/>
      <c r="W480" s="42"/>
      <c r="X480" s="42"/>
      <c r="Y480" s="43"/>
      <c r="Z480" s="42"/>
      <c r="AA480" s="42"/>
      <c r="AB480" s="42"/>
      <c r="AD480" s="52"/>
      <c r="AE480" s="35"/>
      <c r="AK480" s="52"/>
      <c r="BL480" s="52"/>
      <c r="BM480" s="52"/>
      <c r="BN480" s="52"/>
      <c r="BO480" s="52"/>
      <c r="BP480" s="52"/>
      <c r="BQ480" s="52"/>
      <c r="BS480" s="52"/>
    </row>
    <row r="481" spans="1:7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3"/>
      <c r="M481" s="42"/>
      <c r="N481" s="42"/>
      <c r="O481" s="42"/>
      <c r="P481" s="42"/>
      <c r="R481" s="42"/>
      <c r="S481" s="42"/>
      <c r="T481" s="44"/>
      <c r="U481" s="44"/>
      <c r="V481" s="42"/>
      <c r="W481" s="42"/>
      <c r="X481" s="42"/>
      <c r="Y481" s="43"/>
      <c r="Z481" s="42"/>
      <c r="AA481" s="42"/>
      <c r="AB481" s="42"/>
      <c r="AD481" s="52"/>
      <c r="AE481" s="35"/>
      <c r="AK481" s="52"/>
      <c r="BL481" s="52"/>
      <c r="BM481" s="52"/>
      <c r="BN481" s="52"/>
      <c r="BO481" s="52"/>
      <c r="BP481" s="52"/>
      <c r="BQ481" s="52"/>
      <c r="BS481" s="52"/>
    </row>
    <row r="482" spans="1:7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3"/>
      <c r="M482" s="42"/>
      <c r="N482" s="42"/>
      <c r="O482" s="42"/>
      <c r="P482" s="42"/>
      <c r="R482" s="42"/>
      <c r="S482" s="42"/>
      <c r="T482" s="44"/>
      <c r="U482" s="44"/>
      <c r="V482" s="42"/>
      <c r="W482" s="42"/>
      <c r="X482" s="42"/>
      <c r="Y482" s="43"/>
      <c r="Z482" s="42"/>
      <c r="AA482" s="42"/>
      <c r="AB482" s="42"/>
      <c r="AD482" s="52"/>
      <c r="AE482" s="35"/>
      <c r="AK482" s="52"/>
      <c r="BL482" s="52"/>
      <c r="BM482" s="52"/>
      <c r="BN482" s="52"/>
      <c r="BO482" s="52"/>
      <c r="BP482" s="52"/>
      <c r="BQ482" s="52"/>
      <c r="BS482" s="52"/>
    </row>
    <row r="483" spans="1:7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3"/>
      <c r="M483" s="42"/>
      <c r="N483" s="42"/>
      <c r="O483" s="42"/>
      <c r="P483" s="42"/>
      <c r="R483" s="42"/>
      <c r="S483" s="42"/>
      <c r="T483" s="44"/>
      <c r="U483" s="44"/>
      <c r="V483" s="42"/>
      <c r="W483" s="42"/>
      <c r="X483" s="42"/>
      <c r="Y483" s="43"/>
      <c r="Z483" s="42"/>
      <c r="AA483" s="42"/>
      <c r="AB483" s="42"/>
      <c r="AD483" s="52"/>
      <c r="AE483" s="35"/>
      <c r="AK483" s="52"/>
      <c r="BL483" s="52"/>
      <c r="BM483" s="52"/>
      <c r="BN483" s="52"/>
      <c r="BO483" s="52"/>
      <c r="BP483" s="52"/>
      <c r="BQ483" s="52"/>
      <c r="BS483" s="52"/>
    </row>
    <row r="484" spans="1:7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3"/>
      <c r="M484" s="42"/>
      <c r="N484" s="42"/>
      <c r="O484" s="42"/>
      <c r="P484" s="42"/>
      <c r="R484" s="42"/>
      <c r="S484" s="42"/>
      <c r="T484" s="44"/>
      <c r="U484" s="44"/>
      <c r="V484" s="42"/>
      <c r="W484" s="42"/>
      <c r="X484" s="42"/>
      <c r="Y484" s="43"/>
      <c r="Z484" s="42"/>
      <c r="AA484" s="42"/>
      <c r="AB484" s="42"/>
      <c r="AD484" s="52"/>
      <c r="AE484" s="35"/>
      <c r="AK484" s="52"/>
      <c r="BL484" s="52"/>
      <c r="BM484" s="52"/>
      <c r="BN484" s="52"/>
      <c r="BO484" s="52"/>
      <c r="BP484" s="52"/>
      <c r="BQ484" s="52"/>
      <c r="BS484" s="52"/>
    </row>
    <row r="485" spans="1:7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3"/>
      <c r="M485" s="42"/>
      <c r="N485" s="42"/>
      <c r="O485" s="42"/>
      <c r="P485" s="42"/>
      <c r="R485" s="42"/>
      <c r="S485" s="42"/>
      <c r="T485" s="44"/>
      <c r="U485" s="44"/>
      <c r="V485" s="42"/>
      <c r="W485" s="42"/>
      <c r="X485" s="42"/>
      <c r="Y485" s="43"/>
      <c r="Z485" s="42"/>
      <c r="AA485" s="42"/>
      <c r="AB485" s="42"/>
      <c r="AD485" s="52"/>
      <c r="AE485" s="35"/>
      <c r="AK485" s="52"/>
      <c r="BL485" s="52"/>
      <c r="BM485" s="52"/>
      <c r="BN485" s="52"/>
      <c r="BO485" s="52"/>
      <c r="BP485" s="52"/>
      <c r="BQ485" s="52"/>
      <c r="BS485" s="52"/>
    </row>
    <row r="486" spans="1:7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3"/>
      <c r="M486" s="42"/>
      <c r="N486" s="42"/>
      <c r="O486" s="42"/>
      <c r="P486" s="42"/>
      <c r="R486" s="42"/>
      <c r="S486" s="42"/>
      <c r="T486" s="44"/>
      <c r="U486" s="44"/>
      <c r="V486" s="42"/>
      <c r="W486" s="42"/>
      <c r="X486" s="42"/>
      <c r="Y486" s="43"/>
      <c r="Z486" s="42"/>
      <c r="AA486" s="42"/>
      <c r="AB486" s="42"/>
      <c r="AD486" s="52"/>
      <c r="AE486" s="35"/>
      <c r="AK486" s="52"/>
      <c r="BL486" s="52"/>
      <c r="BM486" s="52"/>
      <c r="BN486" s="52"/>
      <c r="BO486" s="52"/>
      <c r="BP486" s="52"/>
      <c r="BQ486" s="52"/>
      <c r="BS486" s="52"/>
    </row>
    <row r="487" spans="1:7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3"/>
      <c r="M487" s="42"/>
      <c r="N487" s="42"/>
      <c r="O487" s="42"/>
      <c r="P487" s="42"/>
      <c r="R487" s="42"/>
      <c r="S487" s="42"/>
      <c r="T487" s="44"/>
      <c r="U487" s="44"/>
      <c r="V487" s="42"/>
      <c r="W487" s="42"/>
      <c r="X487" s="42"/>
      <c r="Y487" s="43"/>
      <c r="Z487" s="42"/>
      <c r="AA487" s="42"/>
      <c r="AB487" s="42"/>
      <c r="AD487" s="52"/>
      <c r="AE487" s="35"/>
      <c r="AK487" s="52"/>
      <c r="BL487" s="52"/>
      <c r="BM487" s="52"/>
      <c r="BN487" s="52"/>
      <c r="BO487" s="52"/>
      <c r="BP487" s="52"/>
      <c r="BQ487" s="52"/>
      <c r="BS487" s="52"/>
    </row>
    <row r="488" spans="1:7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3"/>
      <c r="M488" s="42"/>
      <c r="N488" s="42"/>
      <c r="O488" s="42"/>
      <c r="P488" s="42"/>
      <c r="R488" s="42"/>
      <c r="S488" s="42"/>
      <c r="T488" s="44"/>
      <c r="U488" s="44"/>
      <c r="V488" s="42"/>
      <c r="W488" s="42"/>
      <c r="X488" s="42"/>
      <c r="Y488" s="43"/>
      <c r="Z488" s="42"/>
      <c r="AA488" s="42"/>
      <c r="AB488" s="42"/>
      <c r="AD488" s="52"/>
      <c r="AE488" s="35"/>
      <c r="AK488" s="52"/>
      <c r="BL488" s="52"/>
      <c r="BM488" s="52"/>
      <c r="BN488" s="52"/>
      <c r="BO488" s="52"/>
      <c r="BP488" s="52"/>
      <c r="BQ488" s="52"/>
      <c r="BS488" s="52"/>
    </row>
    <row r="489" spans="1:7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3"/>
      <c r="M489" s="42"/>
      <c r="N489" s="42"/>
      <c r="O489" s="42"/>
      <c r="P489" s="42"/>
      <c r="R489" s="42"/>
      <c r="S489" s="42"/>
      <c r="T489" s="44"/>
      <c r="U489" s="44"/>
      <c r="V489" s="42"/>
      <c r="W489" s="42"/>
      <c r="X489" s="42"/>
      <c r="Y489" s="43"/>
      <c r="Z489" s="42"/>
      <c r="AA489" s="42"/>
      <c r="AB489" s="42"/>
      <c r="AD489" s="52"/>
      <c r="AE489" s="35"/>
      <c r="AK489" s="52"/>
      <c r="BL489" s="52"/>
      <c r="BM489" s="52"/>
      <c r="BN489" s="52"/>
      <c r="BO489" s="52"/>
      <c r="BP489" s="52"/>
      <c r="BQ489" s="52"/>
      <c r="BS489" s="52"/>
    </row>
    <row r="490" spans="1:7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3"/>
      <c r="M490" s="42"/>
      <c r="N490" s="42"/>
      <c r="O490" s="42"/>
      <c r="P490" s="42"/>
      <c r="R490" s="42"/>
      <c r="S490" s="42"/>
      <c r="T490" s="44"/>
      <c r="U490" s="44"/>
      <c r="V490" s="42"/>
      <c r="W490" s="42"/>
      <c r="X490" s="42"/>
      <c r="Y490" s="43"/>
      <c r="Z490" s="42"/>
      <c r="AA490" s="42"/>
      <c r="AB490" s="42"/>
      <c r="AD490" s="52"/>
      <c r="AE490" s="35"/>
      <c r="AK490" s="52"/>
      <c r="BL490" s="52"/>
      <c r="BM490" s="52"/>
      <c r="BN490" s="52"/>
      <c r="BO490" s="52"/>
      <c r="BP490" s="52"/>
      <c r="BQ490" s="52"/>
      <c r="BS490" s="52"/>
    </row>
    <row r="491" spans="1:7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3"/>
      <c r="M491" s="42"/>
      <c r="N491" s="42"/>
      <c r="O491" s="42"/>
      <c r="P491" s="42"/>
      <c r="R491" s="42"/>
      <c r="S491" s="42"/>
      <c r="T491" s="44"/>
      <c r="U491" s="44"/>
      <c r="V491" s="42"/>
      <c r="W491" s="42"/>
      <c r="X491" s="42"/>
      <c r="Y491" s="43"/>
      <c r="Z491" s="42"/>
      <c r="AA491" s="42"/>
      <c r="AB491" s="42"/>
      <c r="AD491" s="52"/>
      <c r="AE491" s="35"/>
      <c r="AK491" s="52"/>
      <c r="BL491" s="52"/>
      <c r="BM491" s="52"/>
      <c r="BN491" s="52"/>
      <c r="BO491" s="52"/>
      <c r="BP491" s="52"/>
      <c r="BQ491" s="52"/>
      <c r="BS491" s="52"/>
    </row>
    <row r="492" spans="1:7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3"/>
      <c r="M492" s="42"/>
      <c r="N492" s="42"/>
      <c r="O492" s="42"/>
      <c r="P492" s="42"/>
      <c r="R492" s="42"/>
      <c r="S492" s="42"/>
      <c r="T492" s="44"/>
      <c r="U492" s="44"/>
      <c r="V492" s="42"/>
      <c r="W492" s="42"/>
      <c r="X492" s="42"/>
      <c r="Y492" s="43"/>
      <c r="Z492" s="42"/>
      <c r="AA492" s="42"/>
      <c r="AB492" s="42"/>
      <c r="AD492" s="52"/>
      <c r="AE492" s="35"/>
      <c r="AK492" s="52"/>
      <c r="BL492" s="52"/>
      <c r="BM492" s="52"/>
      <c r="BN492" s="52"/>
      <c r="BO492" s="52"/>
      <c r="BP492" s="52"/>
      <c r="BQ492" s="52"/>
      <c r="BS492" s="52"/>
    </row>
    <row r="493" spans="1:7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3"/>
      <c r="M493" s="42"/>
      <c r="N493" s="42"/>
      <c r="O493" s="42"/>
      <c r="P493" s="42"/>
      <c r="R493" s="42"/>
      <c r="S493" s="42"/>
      <c r="T493" s="44"/>
      <c r="U493" s="44"/>
      <c r="V493" s="42"/>
      <c r="W493" s="42"/>
      <c r="X493" s="42"/>
      <c r="Y493" s="43"/>
      <c r="Z493" s="42"/>
      <c r="AA493" s="42"/>
      <c r="AB493" s="42"/>
      <c r="AD493" s="52"/>
      <c r="AE493" s="35"/>
      <c r="AK493" s="52"/>
      <c r="BL493" s="52"/>
      <c r="BM493" s="52"/>
      <c r="BN493" s="52"/>
      <c r="BO493" s="52"/>
      <c r="BP493" s="52"/>
      <c r="BQ493" s="52"/>
      <c r="BS493" s="52"/>
    </row>
    <row r="494" spans="1:7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3"/>
      <c r="M494" s="42"/>
      <c r="N494" s="42"/>
      <c r="O494" s="42"/>
      <c r="P494" s="42"/>
      <c r="R494" s="42"/>
      <c r="S494" s="42"/>
      <c r="T494" s="44"/>
      <c r="U494" s="44"/>
      <c r="V494" s="42"/>
      <c r="W494" s="42"/>
      <c r="X494" s="42"/>
      <c r="Y494" s="43"/>
      <c r="Z494" s="42"/>
      <c r="AA494" s="42"/>
      <c r="AB494" s="42"/>
      <c r="AD494" s="52"/>
      <c r="AE494" s="35"/>
      <c r="AK494" s="52"/>
      <c r="BL494" s="52"/>
      <c r="BM494" s="52"/>
      <c r="BN494" s="52"/>
      <c r="BO494" s="52"/>
      <c r="BP494" s="52"/>
      <c r="BQ494" s="52"/>
      <c r="BS494" s="52"/>
    </row>
    <row r="495" spans="1:7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3"/>
      <c r="M495" s="42"/>
      <c r="N495" s="42"/>
      <c r="O495" s="42"/>
      <c r="P495" s="42"/>
      <c r="R495" s="42"/>
      <c r="S495" s="42"/>
      <c r="T495" s="44"/>
      <c r="U495" s="44"/>
      <c r="V495" s="42"/>
      <c r="W495" s="42"/>
      <c r="X495" s="42"/>
      <c r="Y495" s="43"/>
      <c r="Z495" s="42"/>
      <c r="AA495" s="42"/>
      <c r="AB495" s="42"/>
      <c r="AD495" s="52"/>
      <c r="AE495" s="35"/>
      <c r="AK495" s="52"/>
      <c r="BL495" s="52"/>
      <c r="BM495" s="52"/>
      <c r="BN495" s="52"/>
      <c r="BO495" s="52"/>
      <c r="BP495" s="52"/>
      <c r="BQ495" s="52"/>
      <c r="BS495" s="52"/>
    </row>
    <row r="496" spans="1:7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3"/>
      <c r="M496" s="42"/>
      <c r="N496" s="42"/>
      <c r="O496" s="42"/>
      <c r="P496" s="42"/>
      <c r="R496" s="42"/>
      <c r="S496" s="42"/>
      <c r="T496" s="44"/>
      <c r="U496" s="44"/>
      <c r="V496" s="42"/>
      <c r="W496" s="42"/>
      <c r="X496" s="42"/>
      <c r="Y496" s="43"/>
      <c r="Z496" s="42"/>
      <c r="AA496" s="42"/>
      <c r="AB496" s="42"/>
      <c r="AD496" s="52"/>
      <c r="AE496" s="35"/>
      <c r="AK496" s="52"/>
      <c r="BL496" s="52"/>
      <c r="BM496" s="52"/>
      <c r="BN496" s="52"/>
      <c r="BO496" s="52"/>
      <c r="BP496" s="52"/>
      <c r="BQ496" s="52"/>
      <c r="BS496" s="52"/>
    </row>
    <row r="497" spans="1:7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3"/>
      <c r="M497" s="42"/>
      <c r="N497" s="42"/>
      <c r="O497" s="42"/>
      <c r="P497" s="42"/>
      <c r="R497" s="42"/>
      <c r="S497" s="42"/>
      <c r="T497" s="44"/>
      <c r="U497" s="44"/>
      <c r="V497" s="42"/>
      <c r="W497" s="42"/>
      <c r="X497" s="42"/>
      <c r="Y497" s="43"/>
      <c r="Z497" s="42"/>
      <c r="AA497" s="42"/>
      <c r="AB497" s="42"/>
      <c r="AD497" s="52"/>
      <c r="AE497" s="35"/>
      <c r="AK497" s="52"/>
      <c r="BL497" s="52"/>
      <c r="BM497" s="52"/>
      <c r="BN497" s="52"/>
      <c r="BO497" s="52"/>
      <c r="BP497" s="52"/>
      <c r="BQ497" s="52"/>
      <c r="BS497" s="52"/>
    </row>
    <row r="498" spans="1:7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3"/>
      <c r="M498" s="42"/>
      <c r="N498" s="42"/>
      <c r="O498" s="42"/>
      <c r="P498" s="42"/>
      <c r="R498" s="42"/>
      <c r="S498" s="42"/>
      <c r="T498" s="44"/>
      <c r="U498" s="44"/>
      <c r="V498" s="42"/>
      <c r="W498" s="42"/>
      <c r="X498" s="42"/>
      <c r="Y498" s="43"/>
      <c r="Z498" s="42"/>
      <c r="AA498" s="42"/>
      <c r="AB498" s="42"/>
      <c r="AD498" s="52"/>
      <c r="AE498" s="35"/>
      <c r="AK498" s="52"/>
      <c r="BL498" s="52"/>
      <c r="BM498" s="52"/>
      <c r="BN498" s="52"/>
      <c r="BO498" s="52"/>
      <c r="BP498" s="52"/>
      <c r="BQ498" s="52"/>
      <c r="BS498" s="52"/>
    </row>
    <row r="499" spans="1:7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3"/>
      <c r="M499" s="42"/>
      <c r="N499" s="42"/>
      <c r="O499" s="42"/>
      <c r="P499" s="42"/>
      <c r="R499" s="42"/>
      <c r="S499" s="42"/>
      <c r="T499" s="44"/>
      <c r="U499" s="44"/>
      <c r="V499" s="42"/>
      <c r="W499" s="42"/>
      <c r="X499" s="42"/>
      <c r="Y499" s="43"/>
      <c r="Z499" s="42"/>
      <c r="AA499" s="42"/>
      <c r="AB499" s="42"/>
      <c r="AD499" s="52"/>
      <c r="AE499" s="35"/>
      <c r="AK499" s="52"/>
      <c r="BL499" s="52"/>
      <c r="BM499" s="52"/>
      <c r="BN499" s="52"/>
      <c r="BO499" s="52"/>
      <c r="BP499" s="52"/>
      <c r="BQ499" s="52"/>
      <c r="BS499" s="52"/>
    </row>
    <row r="500" spans="1:7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3"/>
      <c r="M500" s="42"/>
      <c r="N500" s="42"/>
      <c r="O500" s="42"/>
      <c r="P500" s="42"/>
      <c r="R500" s="42"/>
      <c r="S500" s="42"/>
      <c r="T500" s="44"/>
      <c r="U500" s="44"/>
      <c r="V500" s="42"/>
      <c r="W500" s="42"/>
      <c r="X500" s="42"/>
      <c r="Y500" s="43"/>
      <c r="Z500" s="42"/>
      <c r="AA500" s="42"/>
      <c r="AB500" s="42"/>
      <c r="AD500" s="52"/>
      <c r="AE500" s="35"/>
      <c r="AK500" s="52"/>
      <c r="BL500" s="52"/>
      <c r="BM500" s="52"/>
      <c r="BN500" s="52"/>
      <c r="BO500" s="52"/>
      <c r="BP500" s="52"/>
      <c r="BQ500" s="52"/>
      <c r="BS500" s="52"/>
    </row>
    <row r="501" spans="1:7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3"/>
      <c r="M501" s="42"/>
      <c r="N501" s="42"/>
      <c r="O501" s="42"/>
      <c r="P501" s="42"/>
      <c r="R501" s="42"/>
      <c r="S501" s="42"/>
      <c r="T501" s="44"/>
      <c r="U501" s="44"/>
      <c r="V501" s="42"/>
      <c r="W501" s="42"/>
      <c r="X501" s="42"/>
      <c r="Y501" s="43"/>
      <c r="Z501" s="42"/>
      <c r="AA501" s="42"/>
      <c r="AB501" s="42"/>
      <c r="AD501" s="52"/>
      <c r="AE501" s="35"/>
      <c r="AK501" s="52"/>
      <c r="BL501" s="52"/>
      <c r="BM501" s="52"/>
      <c r="BN501" s="52"/>
      <c r="BO501" s="52"/>
      <c r="BP501" s="52"/>
      <c r="BQ501" s="52"/>
      <c r="BS501" s="52"/>
    </row>
    <row r="502" spans="1:7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3"/>
      <c r="M502" s="42"/>
      <c r="N502" s="42"/>
      <c r="O502" s="42"/>
      <c r="P502" s="42"/>
      <c r="R502" s="42"/>
      <c r="S502" s="42"/>
      <c r="T502" s="44"/>
      <c r="U502" s="44"/>
      <c r="V502" s="42"/>
      <c r="W502" s="42"/>
      <c r="X502" s="42"/>
      <c r="Y502" s="43"/>
      <c r="Z502" s="42"/>
      <c r="AA502" s="42"/>
      <c r="AB502" s="42"/>
      <c r="AD502" s="52"/>
      <c r="AE502" s="35"/>
      <c r="AK502" s="52"/>
      <c r="BL502" s="52"/>
      <c r="BM502" s="52"/>
      <c r="BN502" s="52"/>
      <c r="BO502" s="52"/>
      <c r="BP502" s="52"/>
      <c r="BQ502" s="52"/>
      <c r="BS502" s="52"/>
    </row>
    <row r="503" spans="1:7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3"/>
      <c r="M503" s="42"/>
      <c r="N503" s="42"/>
      <c r="O503" s="42"/>
      <c r="P503" s="42"/>
      <c r="R503" s="42"/>
      <c r="S503" s="42"/>
      <c r="T503" s="44"/>
      <c r="U503" s="44"/>
      <c r="V503" s="42"/>
      <c r="W503" s="42"/>
      <c r="X503" s="42"/>
      <c r="Y503" s="43"/>
      <c r="Z503" s="42"/>
      <c r="AA503" s="42"/>
      <c r="AB503" s="42"/>
      <c r="AD503" s="52"/>
      <c r="AE503" s="35"/>
      <c r="AK503" s="52"/>
      <c r="BL503" s="52"/>
      <c r="BM503" s="52"/>
      <c r="BN503" s="52"/>
      <c r="BO503" s="52"/>
      <c r="BP503" s="52"/>
      <c r="BQ503" s="52"/>
      <c r="BS503" s="52"/>
    </row>
    <row r="504" spans="1:7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3"/>
      <c r="M504" s="42"/>
      <c r="N504" s="42"/>
      <c r="O504" s="42"/>
      <c r="P504" s="42"/>
      <c r="R504" s="42"/>
      <c r="S504" s="42"/>
      <c r="T504" s="44"/>
      <c r="U504" s="44"/>
      <c r="V504" s="42"/>
      <c r="W504" s="42"/>
      <c r="X504" s="42"/>
      <c r="Y504" s="43"/>
      <c r="Z504" s="42"/>
      <c r="AA504" s="42"/>
      <c r="AB504" s="42"/>
      <c r="AD504" s="52"/>
      <c r="AE504" s="35"/>
      <c r="AK504" s="52"/>
      <c r="BL504" s="52"/>
      <c r="BM504" s="52"/>
      <c r="BN504" s="52"/>
      <c r="BO504" s="52"/>
      <c r="BP504" s="52"/>
      <c r="BQ504" s="52"/>
      <c r="BS504" s="52"/>
    </row>
    <row r="505" spans="1:7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3"/>
      <c r="M505" s="42"/>
      <c r="N505" s="42"/>
      <c r="O505" s="42"/>
      <c r="P505" s="42"/>
      <c r="R505" s="42"/>
      <c r="S505" s="42"/>
      <c r="T505" s="44"/>
      <c r="U505" s="44"/>
      <c r="V505" s="42"/>
      <c r="W505" s="42"/>
      <c r="X505" s="42"/>
      <c r="Y505" s="43"/>
      <c r="Z505" s="42"/>
      <c r="AA505" s="42"/>
      <c r="AB505" s="42"/>
      <c r="AD505" s="52"/>
      <c r="AE505" s="35"/>
      <c r="AK505" s="52"/>
      <c r="BL505" s="52"/>
      <c r="BM505" s="52"/>
      <c r="BN505" s="52"/>
      <c r="BO505" s="52"/>
      <c r="BP505" s="52"/>
      <c r="BQ505" s="52"/>
      <c r="BS505" s="52"/>
    </row>
    <row r="506" spans="1:7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3"/>
      <c r="M506" s="42"/>
      <c r="N506" s="42"/>
      <c r="O506" s="42"/>
      <c r="P506" s="42"/>
      <c r="R506" s="42"/>
      <c r="S506" s="42"/>
      <c r="T506" s="44"/>
      <c r="U506" s="44"/>
      <c r="V506" s="42"/>
      <c r="W506" s="42"/>
      <c r="X506" s="42"/>
      <c r="Y506" s="43"/>
      <c r="Z506" s="42"/>
      <c r="AA506" s="42"/>
      <c r="AB506" s="42"/>
      <c r="AD506" s="52"/>
      <c r="AE506" s="35"/>
      <c r="AK506" s="52"/>
      <c r="BL506" s="52"/>
      <c r="BM506" s="52"/>
      <c r="BN506" s="52"/>
      <c r="BO506" s="52"/>
      <c r="BP506" s="52"/>
      <c r="BQ506" s="52"/>
      <c r="BS506" s="52"/>
    </row>
    <row r="507" spans="1:7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3"/>
      <c r="M507" s="42"/>
      <c r="N507" s="42"/>
      <c r="O507" s="42"/>
      <c r="P507" s="42"/>
      <c r="R507" s="42"/>
      <c r="S507" s="42"/>
      <c r="T507" s="44"/>
      <c r="U507" s="44"/>
      <c r="V507" s="42"/>
      <c r="W507" s="42"/>
      <c r="X507" s="42"/>
      <c r="Y507" s="43"/>
      <c r="Z507" s="42"/>
      <c r="AA507" s="42"/>
      <c r="AB507" s="42"/>
      <c r="AD507" s="52"/>
      <c r="AE507" s="35"/>
      <c r="AK507" s="52"/>
      <c r="BL507" s="52"/>
      <c r="BM507" s="52"/>
      <c r="BN507" s="52"/>
      <c r="BO507" s="52"/>
      <c r="BP507" s="52"/>
      <c r="BQ507" s="52"/>
      <c r="BS507" s="52"/>
    </row>
    <row r="508" spans="1:7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3"/>
      <c r="M508" s="42"/>
      <c r="N508" s="42"/>
      <c r="O508" s="42"/>
      <c r="P508" s="42"/>
      <c r="R508" s="42"/>
      <c r="S508" s="42"/>
      <c r="T508" s="44"/>
      <c r="U508" s="44"/>
      <c r="V508" s="42"/>
      <c r="W508" s="42"/>
      <c r="X508" s="42"/>
      <c r="Y508" s="43"/>
      <c r="Z508" s="42"/>
      <c r="AA508" s="42"/>
      <c r="AB508" s="42"/>
      <c r="AD508" s="52"/>
      <c r="AE508" s="35"/>
      <c r="AK508" s="52"/>
      <c r="BL508" s="52"/>
      <c r="BM508" s="52"/>
      <c r="BN508" s="52"/>
      <c r="BO508" s="52"/>
      <c r="BP508" s="52"/>
      <c r="BQ508" s="52"/>
      <c r="BS508" s="52"/>
    </row>
    <row r="509" spans="1:7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3"/>
      <c r="M509" s="42"/>
      <c r="N509" s="42"/>
      <c r="O509" s="42"/>
      <c r="P509" s="42"/>
      <c r="R509" s="42"/>
      <c r="S509" s="42"/>
      <c r="T509" s="44"/>
      <c r="U509" s="44"/>
      <c r="V509" s="42"/>
      <c r="W509" s="42"/>
      <c r="X509" s="42"/>
      <c r="Y509" s="43"/>
      <c r="Z509" s="42"/>
      <c r="AA509" s="42"/>
      <c r="AB509" s="42"/>
      <c r="AD509" s="52"/>
      <c r="AE509" s="35"/>
      <c r="AK509" s="52"/>
      <c r="BL509" s="52"/>
      <c r="BM509" s="52"/>
      <c r="BN509" s="52"/>
      <c r="BO509" s="52"/>
      <c r="BP509" s="52"/>
      <c r="BQ509" s="52"/>
      <c r="BS509" s="52"/>
    </row>
    <row r="510" spans="1:7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3"/>
      <c r="M510" s="42"/>
      <c r="N510" s="42"/>
      <c r="O510" s="42"/>
      <c r="P510" s="42"/>
      <c r="R510" s="42"/>
      <c r="S510" s="42"/>
      <c r="T510" s="44"/>
      <c r="U510" s="44"/>
      <c r="V510" s="42"/>
      <c r="W510" s="42"/>
      <c r="X510" s="42"/>
      <c r="Y510" s="43"/>
      <c r="Z510" s="42"/>
      <c r="AA510" s="42"/>
      <c r="AB510" s="42"/>
      <c r="AD510" s="52"/>
      <c r="AE510" s="35"/>
      <c r="AK510" s="52"/>
      <c r="BL510" s="52"/>
      <c r="BM510" s="52"/>
      <c r="BN510" s="52"/>
      <c r="BO510" s="52"/>
      <c r="BP510" s="52"/>
      <c r="BQ510" s="52"/>
      <c r="BS510" s="52"/>
    </row>
    <row r="511" spans="1:7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3"/>
      <c r="M511" s="42"/>
      <c r="N511" s="42"/>
      <c r="O511" s="42"/>
      <c r="P511" s="42"/>
      <c r="R511" s="42"/>
      <c r="S511" s="42"/>
      <c r="T511" s="44"/>
      <c r="U511" s="44"/>
      <c r="V511" s="42"/>
      <c r="W511" s="42"/>
      <c r="X511" s="42"/>
      <c r="Y511" s="43"/>
      <c r="Z511" s="42"/>
      <c r="AA511" s="42"/>
      <c r="AB511" s="42"/>
      <c r="AD511" s="52"/>
      <c r="AE511" s="35"/>
      <c r="AK511" s="52"/>
      <c r="BL511" s="52"/>
      <c r="BM511" s="52"/>
      <c r="BN511" s="52"/>
      <c r="BO511" s="52"/>
      <c r="BP511" s="52"/>
      <c r="BQ511" s="52"/>
      <c r="BS511" s="52"/>
    </row>
    <row r="512" spans="1:7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3"/>
      <c r="M512" s="42"/>
      <c r="N512" s="42"/>
      <c r="O512" s="42"/>
      <c r="P512" s="42"/>
      <c r="R512" s="42"/>
      <c r="S512" s="42"/>
      <c r="T512" s="44"/>
      <c r="U512" s="44"/>
      <c r="V512" s="42"/>
      <c r="W512" s="42"/>
      <c r="X512" s="42"/>
      <c r="Y512" s="43"/>
      <c r="Z512" s="42"/>
      <c r="AA512" s="42"/>
      <c r="AB512" s="42"/>
      <c r="AD512" s="52"/>
      <c r="AE512" s="35"/>
      <c r="AK512" s="52"/>
      <c r="BL512" s="52"/>
      <c r="BM512" s="52"/>
      <c r="BN512" s="52"/>
      <c r="BO512" s="52"/>
      <c r="BP512" s="52"/>
      <c r="BQ512" s="52"/>
      <c r="BS512" s="52"/>
    </row>
    <row r="513" spans="1:7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3"/>
      <c r="M513" s="42"/>
      <c r="N513" s="42"/>
      <c r="O513" s="42"/>
      <c r="P513" s="42"/>
      <c r="R513" s="42"/>
      <c r="S513" s="42"/>
      <c r="T513" s="44"/>
      <c r="U513" s="44"/>
      <c r="V513" s="42"/>
      <c r="W513" s="42"/>
      <c r="X513" s="42"/>
      <c r="Y513" s="43"/>
      <c r="Z513" s="42"/>
      <c r="AA513" s="42"/>
      <c r="AB513" s="42"/>
      <c r="AD513" s="52"/>
      <c r="AE513" s="35"/>
      <c r="AK513" s="52"/>
      <c r="BL513" s="52"/>
      <c r="BM513" s="52"/>
      <c r="BN513" s="52"/>
      <c r="BO513" s="52"/>
      <c r="BP513" s="52"/>
      <c r="BQ513" s="52"/>
      <c r="BS513" s="52"/>
    </row>
    <row r="514" spans="1:7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3"/>
      <c r="M514" s="42"/>
      <c r="N514" s="42"/>
      <c r="O514" s="42"/>
      <c r="P514" s="42"/>
      <c r="R514" s="42"/>
      <c r="S514" s="42"/>
      <c r="T514" s="44"/>
      <c r="U514" s="44"/>
      <c r="V514" s="42"/>
      <c r="W514" s="42"/>
      <c r="X514" s="42"/>
      <c r="Y514" s="43"/>
      <c r="Z514" s="42"/>
      <c r="AA514" s="42"/>
      <c r="AB514" s="42"/>
      <c r="AD514" s="52"/>
      <c r="AE514" s="35"/>
      <c r="AK514" s="52"/>
      <c r="BL514" s="52"/>
      <c r="BM514" s="52"/>
      <c r="BN514" s="52"/>
      <c r="BO514" s="52"/>
      <c r="BP514" s="52"/>
      <c r="BQ514" s="52"/>
      <c r="BS514" s="52"/>
    </row>
    <row r="515" spans="1:7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3"/>
      <c r="M515" s="42"/>
      <c r="N515" s="42"/>
      <c r="O515" s="42"/>
      <c r="P515" s="42"/>
      <c r="R515" s="42"/>
      <c r="S515" s="42"/>
      <c r="T515" s="44"/>
      <c r="U515" s="44"/>
      <c r="V515" s="42"/>
      <c r="W515" s="42"/>
      <c r="X515" s="42"/>
      <c r="Y515" s="43"/>
      <c r="Z515" s="42"/>
      <c r="AA515" s="42"/>
      <c r="AB515" s="42"/>
      <c r="AD515" s="52"/>
      <c r="AE515" s="35"/>
      <c r="AK515" s="52"/>
      <c r="BL515" s="52"/>
      <c r="BM515" s="52"/>
      <c r="BN515" s="52"/>
      <c r="BO515" s="52"/>
      <c r="BP515" s="52"/>
      <c r="BQ515" s="52"/>
      <c r="BS515" s="52"/>
    </row>
    <row r="516" spans="1:7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3"/>
      <c r="M516" s="42"/>
      <c r="N516" s="42"/>
      <c r="O516" s="42"/>
      <c r="P516" s="42"/>
      <c r="R516" s="42"/>
      <c r="S516" s="42"/>
      <c r="T516" s="44"/>
      <c r="U516" s="44"/>
      <c r="V516" s="42"/>
      <c r="W516" s="42"/>
      <c r="X516" s="42"/>
      <c r="Y516" s="43"/>
      <c r="Z516" s="42"/>
      <c r="AA516" s="42"/>
      <c r="AB516" s="42"/>
      <c r="AD516" s="52"/>
      <c r="AE516" s="35"/>
      <c r="AK516" s="52"/>
      <c r="BL516" s="52"/>
      <c r="BM516" s="52"/>
      <c r="BN516" s="52"/>
      <c r="BO516" s="52"/>
      <c r="BP516" s="52"/>
      <c r="BQ516" s="52"/>
      <c r="BS516" s="52"/>
    </row>
    <row r="517" spans="1:7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3"/>
      <c r="M517" s="42"/>
      <c r="N517" s="42"/>
      <c r="O517" s="42"/>
      <c r="P517" s="42"/>
      <c r="R517" s="42"/>
      <c r="S517" s="42"/>
      <c r="T517" s="44"/>
      <c r="U517" s="44"/>
      <c r="V517" s="42"/>
      <c r="W517" s="42"/>
      <c r="X517" s="42"/>
      <c r="Y517" s="43"/>
      <c r="Z517" s="42"/>
      <c r="AA517" s="42"/>
      <c r="AB517" s="42"/>
      <c r="AD517" s="52"/>
      <c r="AE517" s="35"/>
      <c r="AK517" s="52"/>
      <c r="BL517" s="52"/>
      <c r="BM517" s="52"/>
      <c r="BN517" s="52"/>
      <c r="BO517" s="52"/>
      <c r="BP517" s="52"/>
      <c r="BQ517" s="52"/>
      <c r="BS517" s="52"/>
    </row>
    <row r="518" spans="1:7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3"/>
      <c r="M518" s="42"/>
      <c r="N518" s="42"/>
      <c r="O518" s="42"/>
      <c r="P518" s="42"/>
      <c r="R518" s="42"/>
      <c r="S518" s="42"/>
      <c r="T518" s="44"/>
      <c r="U518" s="44"/>
      <c r="V518" s="42"/>
      <c r="W518" s="42"/>
      <c r="X518" s="42"/>
      <c r="Y518" s="43"/>
      <c r="Z518" s="42"/>
      <c r="AA518" s="42"/>
      <c r="AB518" s="42"/>
      <c r="AD518" s="52"/>
      <c r="AE518" s="35"/>
      <c r="AK518" s="52"/>
      <c r="BL518" s="52"/>
      <c r="BM518" s="52"/>
      <c r="BN518" s="52"/>
      <c r="BO518" s="52"/>
      <c r="BP518" s="52"/>
      <c r="BQ518" s="52"/>
      <c r="BS518" s="52"/>
    </row>
    <row r="519" spans="1:7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3"/>
      <c r="M519" s="42"/>
      <c r="N519" s="42"/>
      <c r="O519" s="42"/>
      <c r="P519" s="42"/>
      <c r="R519" s="42"/>
      <c r="S519" s="42"/>
      <c r="T519" s="44"/>
      <c r="U519" s="44"/>
      <c r="V519" s="42"/>
      <c r="W519" s="42"/>
      <c r="X519" s="42"/>
      <c r="Y519" s="43"/>
      <c r="Z519" s="42"/>
      <c r="AA519" s="42"/>
      <c r="AB519" s="42"/>
      <c r="AD519" s="52"/>
      <c r="AE519" s="35"/>
      <c r="AK519" s="52"/>
      <c r="BL519" s="52"/>
      <c r="BM519" s="52"/>
      <c r="BN519" s="52"/>
      <c r="BO519" s="52"/>
      <c r="BP519" s="52"/>
      <c r="BQ519" s="52"/>
      <c r="BS519" s="52"/>
    </row>
    <row r="520" spans="1:7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3"/>
      <c r="M520" s="42"/>
      <c r="N520" s="42"/>
      <c r="O520" s="42"/>
      <c r="P520" s="42"/>
      <c r="R520" s="42"/>
      <c r="S520" s="42"/>
      <c r="T520" s="44"/>
      <c r="U520" s="44"/>
      <c r="V520" s="42"/>
      <c r="W520" s="42"/>
      <c r="X520" s="42"/>
      <c r="Y520" s="43"/>
      <c r="Z520" s="42"/>
      <c r="AA520" s="42"/>
      <c r="AB520" s="42"/>
      <c r="AD520" s="52"/>
      <c r="AE520" s="35"/>
      <c r="AK520" s="52"/>
      <c r="BL520" s="52"/>
      <c r="BM520" s="52"/>
      <c r="BN520" s="52"/>
      <c r="BO520" s="52"/>
      <c r="BP520" s="52"/>
      <c r="BQ520" s="52"/>
      <c r="BS520" s="52"/>
    </row>
    <row r="521" spans="1:7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3"/>
      <c r="M521" s="42"/>
      <c r="N521" s="42"/>
      <c r="O521" s="42"/>
      <c r="P521" s="42"/>
      <c r="R521" s="42"/>
      <c r="S521" s="42"/>
      <c r="T521" s="44"/>
      <c r="U521" s="44"/>
      <c r="V521" s="42"/>
      <c r="W521" s="42"/>
      <c r="X521" s="42"/>
      <c r="Y521" s="43"/>
      <c r="Z521" s="42"/>
      <c r="AA521" s="42"/>
      <c r="AB521" s="42"/>
      <c r="AD521" s="52"/>
      <c r="AE521" s="35"/>
      <c r="AK521" s="52"/>
      <c r="BL521" s="52"/>
      <c r="BM521" s="52"/>
      <c r="BN521" s="52"/>
      <c r="BO521" s="52"/>
      <c r="BP521" s="52"/>
      <c r="BQ521" s="52"/>
      <c r="BS521" s="52"/>
    </row>
    <row r="522" spans="1:7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3"/>
      <c r="M522" s="42"/>
      <c r="N522" s="42"/>
      <c r="O522" s="42"/>
      <c r="P522" s="42"/>
      <c r="R522" s="42"/>
      <c r="S522" s="42"/>
      <c r="T522" s="44"/>
      <c r="U522" s="44"/>
      <c r="V522" s="42"/>
      <c r="W522" s="42"/>
      <c r="X522" s="42"/>
      <c r="Y522" s="43"/>
      <c r="Z522" s="42"/>
      <c r="AA522" s="42"/>
      <c r="AB522" s="42"/>
      <c r="AD522" s="52"/>
      <c r="AE522" s="35"/>
      <c r="AK522" s="52"/>
      <c r="BL522" s="52"/>
      <c r="BM522" s="52"/>
      <c r="BN522" s="52"/>
      <c r="BO522" s="52"/>
      <c r="BP522" s="52"/>
      <c r="BQ522" s="52"/>
      <c r="BS522" s="52"/>
    </row>
    <row r="523" spans="1:7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3"/>
      <c r="M523" s="42"/>
      <c r="N523" s="42"/>
      <c r="O523" s="42"/>
      <c r="P523" s="42"/>
      <c r="R523" s="42"/>
      <c r="S523" s="42"/>
      <c r="T523" s="44"/>
      <c r="U523" s="44"/>
      <c r="V523" s="42"/>
      <c r="W523" s="42"/>
      <c r="X523" s="42"/>
      <c r="Y523" s="43"/>
      <c r="Z523" s="42"/>
      <c r="AA523" s="42"/>
      <c r="AB523" s="42"/>
      <c r="AD523" s="52"/>
      <c r="AE523" s="35"/>
      <c r="AK523" s="52"/>
      <c r="BL523" s="52"/>
      <c r="BM523" s="52"/>
      <c r="BN523" s="52"/>
      <c r="BO523" s="52"/>
      <c r="BP523" s="52"/>
      <c r="BQ523" s="52"/>
      <c r="BS523" s="52"/>
    </row>
    <row r="524" spans="1:7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3"/>
      <c r="M524" s="42"/>
      <c r="N524" s="42"/>
      <c r="O524" s="42"/>
      <c r="P524" s="42"/>
      <c r="R524" s="42"/>
      <c r="S524" s="42"/>
      <c r="T524" s="44"/>
      <c r="U524" s="44"/>
      <c r="V524" s="42"/>
      <c r="W524" s="42"/>
      <c r="X524" s="42"/>
      <c r="Y524" s="43"/>
      <c r="Z524" s="42"/>
      <c r="AA524" s="42"/>
      <c r="AB524" s="42"/>
      <c r="AD524" s="52"/>
      <c r="AE524" s="35"/>
      <c r="AK524" s="52"/>
      <c r="BL524" s="52"/>
      <c r="BM524" s="52"/>
      <c r="BN524" s="52"/>
      <c r="BO524" s="52"/>
      <c r="BP524" s="52"/>
      <c r="BQ524" s="52"/>
      <c r="BS524" s="52"/>
    </row>
    <row r="525" spans="1:7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3"/>
      <c r="M525" s="42"/>
      <c r="N525" s="42"/>
      <c r="O525" s="42"/>
      <c r="P525" s="42"/>
      <c r="R525" s="42"/>
      <c r="S525" s="42"/>
      <c r="T525" s="44"/>
      <c r="U525" s="44"/>
      <c r="V525" s="42"/>
      <c r="W525" s="42"/>
      <c r="X525" s="42"/>
      <c r="Y525" s="43"/>
      <c r="Z525" s="42"/>
      <c r="AA525" s="42"/>
      <c r="AB525" s="42"/>
      <c r="AD525" s="52"/>
      <c r="AE525" s="35"/>
      <c r="AK525" s="52"/>
      <c r="BL525" s="52"/>
      <c r="BM525" s="52"/>
      <c r="BN525" s="52"/>
      <c r="BO525" s="52"/>
      <c r="BP525" s="52"/>
      <c r="BQ525" s="52"/>
      <c r="BS525" s="52"/>
    </row>
    <row r="526" spans="1:7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3"/>
      <c r="M526" s="42"/>
      <c r="N526" s="42"/>
      <c r="O526" s="42"/>
      <c r="P526" s="42"/>
      <c r="R526" s="42"/>
      <c r="S526" s="42"/>
      <c r="T526" s="44"/>
      <c r="U526" s="44"/>
      <c r="V526" s="42"/>
      <c r="W526" s="42"/>
      <c r="X526" s="42"/>
      <c r="Y526" s="43"/>
      <c r="Z526" s="42"/>
      <c r="AA526" s="42"/>
      <c r="AB526" s="42"/>
      <c r="AD526" s="52"/>
      <c r="AE526" s="35"/>
      <c r="AK526" s="52"/>
      <c r="BL526" s="52"/>
      <c r="BM526" s="52"/>
      <c r="BN526" s="52"/>
      <c r="BO526" s="52"/>
      <c r="BP526" s="52"/>
      <c r="BQ526" s="52"/>
      <c r="BS526" s="52"/>
    </row>
    <row r="527" spans="1:7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3"/>
      <c r="M527" s="42"/>
      <c r="N527" s="42"/>
      <c r="O527" s="42"/>
      <c r="P527" s="42"/>
      <c r="R527" s="42"/>
      <c r="S527" s="42"/>
      <c r="T527" s="44"/>
      <c r="U527" s="44"/>
      <c r="V527" s="42"/>
      <c r="W527" s="42"/>
      <c r="X527" s="42"/>
      <c r="Y527" s="43"/>
      <c r="Z527" s="42"/>
      <c r="AA527" s="42"/>
      <c r="AB527" s="42"/>
      <c r="AD527" s="52"/>
      <c r="AE527" s="35"/>
      <c r="AK527" s="52"/>
      <c r="BL527" s="52"/>
      <c r="BM527" s="52"/>
      <c r="BN527" s="52"/>
      <c r="BO527" s="52"/>
      <c r="BP527" s="52"/>
      <c r="BQ527" s="52"/>
      <c r="BS527" s="52"/>
    </row>
    <row r="528" spans="1:7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3"/>
      <c r="M528" s="42"/>
      <c r="N528" s="42"/>
      <c r="O528" s="42"/>
      <c r="P528" s="42"/>
      <c r="R528" s="42"/>
      <c r="S528" s="42"/>
      <c r="T528" s="44"/>
      <c r="U528" s="44"/>
      <c r="V528" s="42"/>
      <c r="W528" s="42"/>
      <c r="X528" s="42"/>
      <c r="Y528" s="43"/>
      <c r="Z528" s="42"/>
      <c r="AA528" s="42"/>
      <c r="AB528" s="42"/>
      <c r="AD528" s="52"/>
      <c r="AE528" s="35"/>
      <c r="AK528" s="52"/>
      <c r="BL528" s="52"/>
      <c r="BM528" s="52"/>
      <c r="BN528" s="52"/>
      <c r="BO528" s="52"/>
      <c r="BP528" s="52"/>
      <c r="BQ528" s="52"/>
      <c r="BS528" s="52"/>
    </row>
    <row r="529" spans="1:7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3"/>
      <c r="M529" s="42"/>
      <c r="N529" s="42"/>
      <c r="O529" s="42"/>
      <c r="P529" s="42"/>
      <c r="R529" s="42"/>
      <c r="S529" s="42"/>
      <c r="T529" s="44"/>
      <c r="U529" s="44"/>
      <c r="V529" s="42"/>
      <c r="W529" s="42"/>
      <c r="X529" s="42"/>
      <c r="Y529" s="43"/>
      <c r="Z529" s="42"/>
      <c r="AA529" s="42"/>
      <c r="AB529" s="42"/>
      <c r="AD529" s="52"/>
      <c r="AE529" s="35"/>
      <c r="AK529" s="52"/>
      <c r="BL529" s="52"/>
      <c r="BM529" s="52"/>
      <c r="BN529" s="52"/>
      <c r="BO529" s="52"/>
      <c r="BP529" s="52"/>
      <c r="BQ529" s="52"/>
      <c r="BS529" s="52"/>
    </row>
    <row r="530" spans="1:7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3"/>
      <c r="M530" s="42"/>
      <c r="N530" s="42"/>
      <c r="O530" s="42"/>
      <c r="P530" s="42"/>
      <c r="R530" s="42"/>
      <c r="S530" s="42"/>
      <c r="T530" s="44"/>
      <c r="U530" s="44"/>
      <c r="V530" s="42"/>
      <c r="W530" s="42"/>
      <c r="X530" s="42"/>
      <c r="Y530" s="43"/>
      <c r="Z530" s="42"/>
      <c r="AA530" s="42"/>
      <c r="AB530" s="42"/>
      <c r="AD530" s="52"/>
      <c r="AE530" s="35"/>
      <c r="AK530" s="52"/>
      <c r="BL530" s="52"/>
      <c r="BM530" s="52"/>
      <c r="BN530" s="52"/>
      <c r="BO530" s="52"/>
      <c r="BP530" s="52"/>
      <c r="BQ530" s="52"/>
      <c r="BS530" s="52"/>
    </row>
    <row r="531" spans="1:7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3"/>
      <c r="M531" s="42"/>
      <c r="N531" s="42"/>
      <c r="O531" s="42"/>
      <c r="P531" s="42"/>
      <c r="R531" s="42"/>
      <c r="S531" s="42"/>
      <c r="T531" s="44"/>
      <c r="U531" s="44"/>
      <c r="V531" s="42"/>
      <c r="W531" s="42"/>
      <c r="X531" s="42"/>
      <c r="Y531" s="43"/>
      <c r="Z531" s="42"/>
      <c r="AA531" s="42"/>
      <c r="AB531" s="42"/>
      <c r="AD531" s="52"/>
      <c r="AE531" s="35"/>
      <c r="AK531" s="52"/>
      <c r="BL531" s="52"/>
      <c r="BM531" s="52"/>
      <c r="BN531" s="52"/>
      <c r="BO531" s="52"/>
      <c r="BP531" s="52"/>
      <c r="BQ531" s="52"/>
      <c r="BS531" s="52"/>
    </row>
    <row r="532" spans="1:7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3"/>
      <c r="M532" s="42"/>
      <c r="N532" s="42"/>
      <c r="O532" s="42"/>
      <c r="P532" s="42"/>
      <c r="R532" s="42"/>
      <c r="S532" s="42"/>
      <c r="T532" s="44"/>
      <c r="U532" s="44"/>
      <c r="V532" s="42"/>
      <c r="W532" s="42"/>
      <c r="X532" s="42"/>
      <c r="Y532" s="43"/>
      <c r="Z532" s="42"/>
      <c r="AA532" s="42"/>
      <c r="AB532" s="42"/>
      <c r="AD532" s="52"/>
      <c r="AE532" s="35"/>
      <c r="AK532" s="52"/>
      <c r="BL532" s="52"/>
      <c r="BM532" s="52"/>
      <c r="BN532" s="52"/>
      <c r="BO532" s="52"/>
      <c r="BP532" s="52"/>
      <c r="BQ532" s="52"/>
      <c r="BS532" s="52"/>
    </row>
    <row r="533" spans="1:7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3"/>
      <c r="M533" s="42"/>
      <c r="N533" s="42"/>
      <c r="O533" s="42"/>
      <c r="P533" s="42"/>
      <c r="R533" s="42"/>
      <c r="S533" s="42"/>
      <c r="T533" s="44"/>
      <c r="U533" s="44"/>
      <c r="V533" s="42"/>
      <c r="W533" s="42"/>
      <c r="X533" s="42"/>
      <c r="Y533" s="43"/>
      <c r="Z533" s="42"/>
      <c r="AA533" s="42"/>
      <c r="AB533" s="42"/>
      <c r="AD533" s="52"/>
      <c r="AE533" s="35"/>
      <c r="AK533" s="52"/>
      <c r="BL533" s="52"/>
      <c r="BM533" s="52"/>
      <c r="BN533" s="52"/>
      <c r="BO533" s="52"/>
      <c r="BP533" s="52"/>
      <c r="BQ533" s="52"/>
      <c r="BS533" s="52"/>
    </row>
    <row r="534" spans="1:7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3"/>
      <c r="M534" s="42"/>
      <c r="N534" s="42"/>
      <c r="O534" s="42"/>
      <c r="P534" s="42"/>
      <c r="R534" s="42"/>
      <c r="S534" s="42"/>
      <c r="T534" s="44"/>
      <c r="U534" s="44"/>
      <c r="V534" s="42"/>
      <c r="W534" s="42"/>
      <c r="X534" s="42"/>
      <c r="Y534" s="43"/>
      <c r="Z534" s="42"/>
      <c r="AA534" s="42"/>
      <c r="AB534" s="42"/>
      <c r="AD534" s="52"/>
      <c r="AE534" s="35"/>
      <c r="AK534" s="52"/>
      <c r="BL534" s="52"/>
      <c r="BM534" s="52"/>
      <c r="BN534" s="52"/>
      <c r="BO534" s="52"/>
      <c r="BP534" s="52"/>
      <c r="BQ534" s="52"/>
      <c r="BS534" s="52"/>
    </row>
    <row r="535" spans="1:7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3"/>
      <c r="M535" s="42"/>
      <c r="N535" s="42"/>
      <c r="O535" s="42"/>
      <c r="P535" s="42"/>
      <c r="R535" s="42"/>
      <c r="S535" s="42"/>
      <c r="T535" s="44"/>
      <c r="U535" s="44"/>
      <c r="V535" s="42"/>
      <c r="W535" s="42"/>
      <c r="X535" s="42"/>
      <c r="Y535" s="43"/>
      <c r="Z535" s="42"/>
      <c r="AA535" s="42"/>
      <c r="AB535" s="42"/>
      <c r="AD535" s="52"/>
      <c r="AE535" s="35"/>
      <c r="AK535" s="52"/>
      <c r="BL535" s="52"/>
      <c r="BM535" s="52"/>
      <c r="BN535" s="52"/>
      <c r="BO535" s="52"/>
      <c r="BP535" s="52"/>
      <c r="BQ535" s="52"/>
      <c r="BS535" s="52"/>
    </row>
    <row r="536" spans="1:7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3"/>
      <c r="M536" s="42"/>
      <c r="N536" s="42"/>
      <c r="O536" s="42"/>
      <c r="P536" s="42"/>
      <c r="R536" s="42"/>
      <c r="S536" s="42"/>
      <c r="T536" s="44"/>
      <c r="U536" s="44"/>
      <c r="V536" s="42"/>
      <c r="W536" s="42"/>
      <c r="X536" s="42"/>
      <c r="Y536" s="43"/>
      <c r="Z536" s="42"/>
      <c r="AA536" s="42"/>
      <c r="AB536" s="42"/>
      <c r="AD536" s="52"/>
      <c r="AE536" s="35"/>
      <c r="AK536" s="52"/>
      <c r="BL536" s="52"/>
      <c r="BM536" s="52"/>
      <c r="BN536" s="52"/>
      <c r="BO536" s="52"/>
      <c r="BP536" s="52"/>
      <c r="BQ536" s="52"/>
      <c r="BS536" s="52"/>
    </row>
    <row r="537" spans="1:7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3"/>
      <c r="M537" s="42"/>
      <c r="N537" s="42"/>
      <c r="O537" s="42"/>
      <c r="P537" s="42"/>
      <c r="R537" s="42"/>
      <c r="S537" s="42"/>
      <c r="T537" s="44"/>
      <c r="U537" s="44"/>
      <c r="V537" s="42"/>
      <c r="W537" s="42"/>
      <c r="X537" s="42"/>
      <c r="Y537" s="43"/>
      <c r="Z537" s="42"/>
      <c r="AA537" s="42"/>
      <c r="AB537" s="42"/>
      <c r="AD537" s="52"/>
      <c r="AE537" s="35"/>
      <c r="AK537" s="52"/>
      <c r="BL537" s="52"/>
      <c r="BM537" s="52"/>
      <c r="BN537" s="52"/>
      <c r="BO537" s="52"/>
      <c r="BP537" s="52"/>
      <c r="BQ537" s="52"/>
      <c r="BS537" s="52"/>
    </row>
    <row r="538" spans="1:7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3"/>
      <c r="M538" s="42"/>
      <c r="N538" s="42"/>
      <c r="O538" s="42"/>
      <c r="P538" s="42"/>
      <c r="R538" s="42"/>
      <c r="S538" s="42"/>
      <c r="T538" s="44"/>
      <c r="U538" s="44"/>
      <c r="V538" s="42"/>
      <c r="W538" s="42"/>
      <c r="X538" s="42"/>
      <c r="Y538" s="43"/>
      <c r="Z538" s="42"/>
      <c r="AA538" s="42"/>
      <c r="AB538" s="42"/>
      <c r="AD538" s="52"/>
      <c r="AE538" s="35"/>
      <c r="AK538" s="52"/>
      <c r="BL538" s="52"/>
      <c r="BM538" s="52"/>
      <c r="BN538" s="52"/>
      <c r="BO538" s="52"/>
      <c r="BP538" s="52"/>
      <c r="BQ538" s="52"/>
      <c r="BS538" s="52"/>
    </row>
    <row r="539" spans="1:7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3"/>
      <c r="M539" s="42"/>
      <c r="N539" s="42"/>
      <c r="O539" s="42"/>
      <c r="P539" s="42"/>
      <c r="R539" s="42"/>
      <c r="S539" s="42"/>
      <c r="T539" s="44"/>
      <c r="U539" s="44"/>
      <c r="V539" s="42"/>
      <c r="W539" s="42"/>
      <c r="X539" s="42"/>
      <c r="Y539" s="43"/>
      <c r="Z539" s="42"/>
      <c r="AA539" s="42"/>
      <c r="AB539" s="42"/>
      <c r="AD539" s="52"/>
      <c r="AE539" s="35"/>
      <c r="AK539" s="52"/>
      <c r="BL539" s="52"/>
      <c r="BM539" s="52"/>
      <c r="BN539" s="52"/>
      <c r="BO539" s="52"/>
      <c r="BP539" s="52"/>
      <c r="BQ539" s="52"/>
      <c r="BS539" s="52"/>
    </row>
    <row r="540" spans="1:7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3"/>
      <c r="M540" s="42"/>
      <c r="N540" s="42"/>
      <c r="O540" s="42"/>
      <c r="P540" s="42"/>
      <c r="R540" s="42"/>
      <c r="S540" s="42"/>
      <c r="T540" s="44"/>
      <c r="U540" s="44"/>
      <c r="V540" s="42"/>
      <c r="W540" s="42"/>
      <c r="X540" s="42"/>
      <c r="Y540" s="43"/>
      <c r="Z540" s="42"/>
      <c r="AA540" s="42"/>
      <c r="AB540" s="42"/>
      <c r="AD540" s="52"/>
      <c r="AE540" s="35"/>
      <c r="AK540" s="52"/>
      <c r="BL540" s="52"/>
      <c r="BM540" s="52"/>
      <c r="BN540" s="52"/>
      <c r="BO540" s="52"/>
      <c r="BP540" s="52"/>
      <c r="BQ540" s="52"/>
      <c r="BS540" s="52"/>
    </row>
    <row r="541" spans="1:7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3"/>
      <c r="M541" s="42"/>
      <c r="N541" s="42"/>
      <c r="O541" s="42"/>
      <c r="P541" s="42"/>
      <c r="R541" s="42"/>
      <c r="S541" s="42"/>
      <c r="T541" s="44"/>
      <c r="U541" s="44"/>
      <c r="V541" s="42"/>
      <c r="W541" s="42"/>
      <c r="X541" s="42"/>
      <c r="Y541" s="43"/>
      <c r="Z541" s="42"/>
      <c r="AA541" s="42"/>
      <c r="AB541" s="42"/>
      <c r="AD541" s="52"/>
      <c r="AE541" s="35"/>
      <c r="AK541" s="52"/>
      <c r="BL541" s="52"/>
      <c r="BM541" s="52"/>
      <c r="BN541" s="52"/>
      <c r="BO541" s="52"/>
      <c r="BP541" s="52"/>
      <c r="BQ541" s="52"/>
      <c r="BS541" s="52"/>
    </row>
    <row r="542" spans="1:7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3"/>
      <c r="M542" s="42"/>
      <c r="N542" s="42"/>
      <c r="O542" s="42"/>
      <c r="P542" s="42"/>
      <c r="R542" s="42"/>
      <c r="S542" s="42"/>
      <c r="T542" s="44"/>
      <c r="U542" s="44"/>
      <c r="V542" s="42"/>
      <c r="W542" s="42"/>
      <c r="X542" s="42"/>
      <c r="Y542" s="43"/>
      <c r="Z542" s="42"/>
      <c r="AA542" s="42"/>
      <c r="AB542" s="42"/>
      <c r="AD542" s="52"/>
      <c r="AE542" s="35"/>
      <c r="AK542" s="52"/>
      <c r="BL542" s="52"/>
      <c r="BM542" s="52"/>
      <c r="BN542" s="52"/>
      <c r="BO542" s="52"/>
      <c r="BP542" s="52"/>
      <c r="BQ542" s="52"/>
      <c r="BS542" s="52"/>
    </row>
    <row r="543" spans="1:7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3"/>
      <c r="M543" s="42"/>
      <c r="N543" s="42"/>
      <c r="O543" s="42"/>
      <c r="P543" s="42"/>
      <c r="R543" s="42"/>
      <c r="S543" s="42"/>
      <c r="T543" s="44"/>
      <c r="U543" s="44"/>
      <c r="V543" s="42"/>
      <c r="W543" s="42"/>
      <c r="X543" s="42"/>
      <c r="Y543" s="43"/>
      <c r="Z543" s="42"/>
      <c r="AA543" s="42"/>
      <c r="AB543" s="42"/>
      <c r="AD543" s="52"/>
      <c r="AE543" s="35"/>
      <c r="AK543" s="52"/>
      <c r="BL543" s="52"/>
      <c r="BM543" s="52"/>
      <c r="BN543" s="52"/>
      <c r="BO543" s="52"/>
      <c r="BP543" s="52"/>
      <c r="BQ543" s="52"/>
      <c r="BS543" s="52"/>
    </row>
    <row r="544" spans="1:7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3"/>
      <c r="M544" s="42"/>
      <c r="N544" s="42"/>
      <c r="O544" s="42"/>
      <c r="P544" s="42"/>
      <c r="R544" s="42"/>
      <c r="S544" s="42"/>
      <c r="T544" s="44"/>
      <c r="U544" s="44"/>
      <c r="V544" s="42"/>
      <c r="W544" s="42"/>
      <c r="X544" s="42"/>
      <c r="Y544" s="43"/>
      <c r="Z544" s="42"/>
      <c r="AA544" s="42"/>
      <c r="AB544" s="42"/>
      <c r="AD544" s="52"/>
      <c r="AE544" s="35"/>
      <c r="AK544" s="52"/>
      <c r="BL544" s="52"/>
      <c r="BM544" s="52"/>
      <c r="BN544" s="52"/>
      <c r="BO544" s="52"/>
      <c r="BP544" s="52"/>
      <c r="BQ544" s="52"/>
      <c r="BS544" s="52"/>
    </row>
    <row r="545" spans="1:7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3"/>
      <c r="M545" s="42"/>
      <c r="N545" s="42"/>
      <c r="O545" s="42"/>
      <c r="P545" s="42"/>
      <c r="R545" s="42"/>
      <c r="S545" s="42"/>
      <c r="T545" s="44"/>
      <c r="U545" s="44"/>
      <c r="V545" s="42"/>
      <c r="W545" s="42"/>
      <c r="X545" s="42"/>
      <c r="Y545" s="43"/>
      <c r="Z545" s="42"/>
      <c r="AA545" s="42"/>
      <c r="AB545" s="42"/>
      <c r="AD545" s="52"/>
      <c r="AE545" s="35"/>
      <c r="AK545" s="52"/>
      <c r="BL545" s="52"/>
      <c r="BM545" s="52"/>
      <c r="BN545" s="52"/>
      <c r="BO545" s="52"/>
      <c r="BP545" s="52"/>
      <c r="BQ545" s="52"/>
      <c r="BS545" s="52"/>
    </row>
    <row r="546" spans="1:7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3"/>
      <c r="M546" s="42"/>
      <c r="N546" s="42"/>
      <c r="O546" s="42"/>
      <c r="P546" s="42"/>
      <c r="R546" s="42"/>
      <c r="S546" s="42"/>
      <c r="T546" s="44"/>
      <c r="U546" s="44"/>
      <c r="V546" s="42"/>
      <c r="W546" s="42"/>
      <c r="X546" s="42"/>
      <c r="Y546" s="43"/>
      <c r="Z546" s="42"/>
      <c r="AA546" s="42"/>
      <c r="AB546" s="42"/>
      <c r="AD546" s="52"/>
      <c r="AE546" s="35"/>
      <c r="AK546" s="52"/>
      <c r="BL546" s="52"/>
      <c r="BM546" s="52"/>
      <c r="BN546" s="52"/>
      <c r="BO546" s="52"/>
      <c r="BP546" s="52"/>
      <c r="BQ546" s="52"/>
      <c r="BS546" s="52"/>
    </row>
    <row r="547" spans="1:7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3"/>
      <c r="M547" s="42"/>
      <c r="N547" s="42"/>
      <c r="O547" s="42"/>
      <c r="P547" s="42"/>
      <c r="R547" s="42"/>
      <c r="S547" s="42"/>
      <c r="T547" s="44"/>
      <c r="U547" s="44"/>
      <c r="V547" s="42"/>
      <c r="W547" s="42"/>
      <c r="X547" s="42"/>
      <c r="Y547" s="43"/>
      <c r="Z547" s="42"/>
      <c r="AA547" s="42"/>
      <c r="AB547" s="42"/>
      <c r="AD547" s="52"/>
      <c r="AE547" s="35"/>
      <c r="AK547" s="52"/>
      <c r="BL547" s="52"/>
      <c r="BM547" s="52"/>
      <c r="BN547" s="52"/>
      <c r="BO547" s="52"/>
      <c r="BP547" s="52"/>
      <c r="BQ547" s="52"/>
      <c r="BS547" s="52"/>
    </row>
    <row r="548" spans="1:7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3"/>
      <c r="M548" s="42"/>
      <c r="N548" s="42"/>
      <c r="O548" s="42"/>
      <c r="P548" s="42"/>
      <c r="R548" s="42"/>
      <c r="S548" s="42"/>
      <c r="T548" s="44"/>
      <c r="U548" s="44"/>
      <c r="V548" s="42"/>
      <c r="W548" s="42"/>
      <c r="X548" s="42"/>
      <c r="Y548" s="43"/>
      <c r="Z548" s="42"/>
      <c r="AA548" s="42"/>
      <c r="AB548" s="42"/>
      <c r="AD548" s="52"/>
      <c r="AE548" s="35"/>
      <c r="AK548" s="52"/>
      <c r="BL548" s="52"/>
      <c r="BM548" s="52"/>
      <c r="BN548" s="52"/>
      <c r="BO548" s="52"/>
      <c r="BP548" s="52"/>
      <c r="BQ548" s="52"/>
      <c r="BS548" s="52"/>
    </row>
    <row r="549" spans="1:7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3"/>
      <c r="M549" s="42"/>
      <c r="N549" s="42"/>
      <c r="O549" s="42"/>
      <c r="P549" s="42"/>
      <c r="R549" s="42"/>
      <c r="S549" s="42"/>
      <c r="T549" s="44"/>
      <c r="U549" s="44"/>
      <c r="V549" s="42"/>
      <c r="W549" s="42"/>
      <c r="X549" s="42"/>
      <c r="Y549" s="43"/>
      <c r="Z549" s="42"/>
      <c r="AA549" s="42"/>
      <c r="AB549" s="42"/>
      <c r="AD549" s="52"/>
      <c r="AE549" s="35"/>
      <c r="AK549" s="52"/>
      <c r="BL549" s="52"/>
      <c r="BM549" s="52"/>
      <c r="BN549" s="52"/>
      <c r="BO549" s="52"/>
      <c r="BP549" s="52"/>
      <c r="BQ549" s="52"/>
      <c r="BS549" s="52"/>
    </row>
    <row r="550" spans="1:7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3"/>
      <c r="M550" s="42"/>
      <c r="N550" s="42"/>
      <c r="O550" s="42"/>
      <c r="P550" s="42"/>
      <c r="R550" s="42"/>
      <c r="S550" s="42"/>
      <c r="T550" s="44"/>
      <c r="U550" s="44"/>
      <c r="V550" s="42"/>
      <c r="W550" s="42"/>
      <c r="X550" s="42"/>
      <c r="Y550" s="43"/>
      <c r="Z550" s="42"/>
      <c r="AA550" s="42"/>
      <c r="AB550" s="42"/>
      <c r="AD550" s="52"/>
      <c r="AE550" s="35"/>
      <c r="AK550" s="52"/>
      <c r="BL550" s="52"/>
      <c r="BM550" s="52"/>
      <c r="BN550" s="52"/>
      <c r="BO550" s="52"/>
      <c r="BP550" s="52"/>
      <c r="BQ550" s="52"/>
      <c r="BS550" s="52"/>
    </row>
    <row r="551" spans="1:7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3"/>
      <c r="M551" s="42"/>
      <c r="N551" s="42"/>
      <c r="O551" s="42"/>
      <c r="P551" s="42"/>
      <c r="R551" s="42"/>
      <c r="S551" s="42"/>
      <c r="T551" s="44"/>
      <c r="U551" s="44"/>
      <c r="V551" s="42"/>
      <c r="W551" s="42"/>
      <c r="X551" s="42"/>
      <c r="Y551" s="43"/>
      <c r="Z551" s="42"/>
      <c r="AA551" s="42"/>
      <c r="AB551" s="42"/>
      <c r="AD551" s="52"/>
      <c r="AE551" s="35"/>
      <c r="AK551" s="52"/>
      <c r="BL551" s="52"/>
      <c r="BM551" s="52"/>
      <c r="BN551" s="52"/>
      <c r="BO551" s="52"/>
      <c r="BP551" s="52"/>
      <c r="BQ551" s="52"/>
      <c r="BS551" s="52"/>
    </row>
    <row r="552" spans="1:7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3"/>
      <c r="M552" s="42"/>
      <c r="N552" s="42"/>
      <c r="O552" s="42"/>
      <c r="P552" s="42"/>
      <c r="R552" s="42"/>
      <c r="S552" s="42"/>
      <c r="T552" s="44"/>
      <c r="U552" s="44"/>
      <c r="V552" s="42"/>
      <c r="W552" s="42"/>
      <c r="X552" s="42"/>
      <c r="Y552" s="43"/>
      <c r="Z552" s="42"/>
      <c r="AA552" s="42"/>
      <c r="AB552" s="42"/>
      <c r="AD552" s="52"/>
      <c r="AE552" s="35"/>
      <c r="AK552" s="52"/>
      <c r="BL552" s="52"/>
      <c r="BM552" s="52"/>
      <c r="BN552" s="52"/>
      <c r="BO552" s="52"/>
      <c r="BP552" s="52"/>
      <c r="BQ552" s="52"/>
      <c r="BS552" s="52"/>
    </row>
    <row r="553" spans="1:7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3"/>
      <c r="M553" s="42"/>
      <c r="N553" s="42"/>
      <c r="O553" s="42"/>
      <c r="P553" s="42"/>
      <c r="R553" s="42"/>
      <c r="S553" s="42"/>
      <c r="T553" s="44"/>
      <c r="U553" s="44"/>
      <c r="V553" s="42"/>
      <c r="W553" s="42"/>
      <c r="X553" s="42"/>
      <c r="Y553" s="43"/>
      <c r="Z553" s="42"/>
      <c r="AA553" s="42"/>
      <c r="AB553" s="42"/>
      <c r="AD553" s="52"/>
      <c r="AE553" s="35"/>
      <c r="AK553" s="52"/>
      <c r="BL553" s="52"/>
      <c r="BM553" s="52"/>
      <c r="BN553" s="52"/>
      <c r="BO553" s="52"/>
      <c r="BP553" s="52"/>
      <c r="BQ553" s="52"/>
      <c r="BS553" s="52"/>
    </row>
    <row r="554" spans="1:7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3"/>
      <c r="M554" s="42"/>
      <c r="N554" s="42"/>
      <c r="O554" s="42"/>
      <c r="P554" s="42"/>
      <c r="R554" s="42"/>
      <c r="S554" s="42"/>
      <c r="T554" s="44"/>
      <c r="U554" s="44"/>
      <c r="V554" s="42"/>
      <c r="W554" s="42"/>
      <c r="X554" s="42"/>
      <c r="Y554" s="43"/>
      <c r="Z554" s="42"/>
      <c r="AA554" s="42"/>
      <c r="AB554" s="42"/>
      <c r="AD554" s="52"/>
      <c r="AE554" s="35"/>
      <c r="AK554" s="52"/>
      <c r="BL554" s="52"/>
      <c r="BM554" s="52"/>
      <c r="BN554" s="52"/>
      <c r="BO554" s="52"/>
      <c r="BP554" s="52"/>
      <c r="BQ554" s="52"/>
      <c r="BS554" s="52"/>
    </row>
    <row r="555" spans="1:7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3"/>
      <c r="M555" s="42"/>
      <c r="N555" s="42"/>
      <c r="O555" s="42"/>
      <c r="P555" s="42"/>
      <c r="R555" s="42"/>
      <c r="S555" s="42"/>
      <c r="T555" s="44"/>
      <c r="U555" s="44"/>
      <c r="V555" s="42"/>
      <c r="W555" s="42"/>
      <c r="X555" s="42"/>
      <c r="Y555" s="43"/>
      <c r="Z555" s="42"/>
      <c r="AA555" s="42"/>
      <c r="AB555" s="42"/>
      <c r="AD555" s="52"/>
      <c r="AE555" s="35"/>
      <c r="AK555" s="52"/>
      <c r="BL555" s="52"/>
      <c r="BM555" s="52"/>
      <c r="BN555" s="52"/>
      <c r="BO555" s="52"/>
      <c r="BP555" s="52"/>
      <c r="BQ555" s="52"/>
      <c r="BS555" s="52"/>
    </row>
    <row r="556" spans="1:7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3"/>
      <c r="M556" s="42"/>
      <c r="N556" s="42"/>
      <c r="O556" s="42"/>
      <c r="P556" s="42"/>
      <c r="R556" s="42"/>
      <c r="S556" s="42"/>
      <c r="T556" s="44"/>
      <c r="U556" s="44"/>
      <c r="V556" s="42"/>
      <c r="W556" s="42"/>
      <c r="X556" s="42"/>
      <c r="Y556" s="43"/>
      <c r="Z556" s="42"/>
      <c r="AA556" s="42"/>
      <c r="AB556" s="42"/>
      <c r="AD556" s="52"/>
      <c r="AE556" s="35"/>
      <c r="AK556" s="52"/>
      <c r="BL556" s="52"/>
      <c r="BM556" s="52"/>
      <c r="BN556" s="52"/>
      <c r="BO556" s="52"/>
      <c r="BP556" s="52"/>
      <c r="BQ556" s="52"/>
      <c r="BS556" s="52"/>
    </row>
    <row r="557" spans="1:7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3"/>
      <c r="M557" s="42"/>
      <c r="N557" s="42"/>
      <c r="O557" s="42"/>
      <c r="P557" s="42"/>
      <c r="R557" s="42"/>
      <c r="S557" s="42"/>
      <c r="T557" s="44"/>
      <c r="U557" s="44"/>
      <c r="V557" s="42"/>
      <c r="W557" s="42"/>
      <c r="X557" s="42"/>
      <c r="Y557" s="43"/>
      <c r="Z557" s="42"/>
      <c r="AA557" s="42"/>
      <c r="AB557" s="42"/>
      <c r="AD557" s="52"/>
      <c r="AE557" s="35"/>
      <c r="AK557" s="52"/>
      <c r="BL557" s="52"/>
      <c r="BM557" s="52"/>
      <c r="BN557" s="52"/>
      <c r="BO557" s="52"/>
      <c r="BP557" s="52"/>
      <c r="BQ557" s="52"/>
      <c r="BS557" s="52"/>
    </row>
    <row r="558" spans="1:7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3"/>
      <c r="M558" s="42"/>
      <c r="N558" s="42"/>
      <c r="O558" s="42"/>
      <c r="P558" s="42"/>
      <c r="R558" s="42"/>
      <c r="S558" s="42"/>
      <c r="T558" s="44"/>
      <c r="U558" s="44"/>
      <c r="V558" s="42"/>
      <c r="W558" s="42"/>
      <c r="X558" s="42"/>
      <c r="Y558" s="43"/>
      <c r="Z558" s="42"/>
      <c r="AA558" s="42"/>
      <c r="AB558" s="42"/>
      <c r="AD558" s="52"/>
      <c r="AE558" s="35"/>
      <c r="AK558" s="52"/>
      <c r="BL558" s="52"/>
      <c r="BM558" s="52"/>
      <c r="BN558" s="52"/>
      <c r="BO558" s="52"/>
      <c r="BP558" s="52"/>
      <c r="BQ558" s="52"/>
      <c r="BS558" s="52"/>
    </row>
    <row r="559" spans="1:7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3"/>
      <c r="M559" s="42"/>
      <c r="N559" s="42"/>
      <c r="O559" s="42"/>
      <c r="P559" s="42"/>
      <c r="R559" s="42"/>
      <c r="S559" s="42"/>
      <c r="T559" s="44"/>
      <c r="U559" s="44"/>
      <c r="V559" s="42"/>
      <c r="W559" s="42"/>
      <c r="X559" s="42"/>
      <c r="Y559" s="43"/>
      <c r="Z559" s="42"/>
      <c r="AA559" s="42"/>
      <c r="AB559" s="42"/>
      <c r="AD559" s="52"/>
      <c r="AE559" s="35"/>
      <c r="AK559" s="52"/>
      <c r="BL559" s="52"/>
      <c r="BM559" s="52"/>
      <c r="BN559" s="52"/>
      <c r="BO559" s="52"/>
      <c r="BP559" s="52"/>
      <c r="BQ559" s="52"/>
      <c r="BS559" s="52"/>
    </row>
    <row r="560" spans="1:7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3"/>
      <c r="M560" s="42"/>
      <c r="N560" s="42"/>
      <c r="O560" s="42"/>
      <c r="P560" s="42"/>
      <c r="R560" s="42"/>
      <c r="S560" s="42"/>
      <c r="T560" s="44"/>
      <c r="U560" s="44"/>
      <c r="V560" s="42"/>
      <c r="W560" s="42"/>
      <c r="X560" s="42"/>
      <c r="Y560" s="43"/>
      <c r="Z560" s="42"/>
      <c r="AA560" s="42"/>
      <c r="AB560" s="42"/>
      <c r="AD560" s="52"/>
      <c r="AE560" s="35"/>
      <c r="AK560" s="52"/>
      <c r="BL560" s="52"/>
      <c r="BM560" s="52"/>
      <c r="BN560" s="52"/>
      <c r="BO560" s="52"/>
      <c r="BP560" s="52"/>
      <c r="BQ560" s="52"/>
      <c r="BS560" s="52"/>
    </row>
    <row r="561" spans="1:7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3"/>
      <c r="M561" s="42"/>
      <c r="N561" s="42"/>
      <c r="O561" s="42"/>
      <c r="P561" s="42"/>
      <c r="R561" s="42"/>
      <c r="S561" s="42"/>
      <c r="T561" s="44"/>
      <c r="U561" s="44"/>
      <c r="V561" s="42"/>
      <c r="W561" s="42"/>
      <c r="X561" s="42"/>
      <c r="Y561" s="43"/>
      <c r="Z561" s="42"/>
      <c r="AA561" s="42"/>
      <c r="AB561" s="42"/>
      <c r="AD561" s="52"/>
      <c r="AE561" s="35"/>
      <c r="AK561" s="52"/>
      <c r="BL561" s="52"/>
      <c r="BM561" s="52"/>
      <c r="BN561" s="52"/>
      <c r="BO561" s="52"/>
      <c r="BP561" s="52"/>
      <c r="BQ561" s="52"/>
      <c r="BS561" s="52"/>
    </row>
    <row r="562" spans="1:7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3"/>
      <c r="M562" s="42"/>
      <c r="N562" s="42"/>
      <c r="O562" s="42"/>
      <c r="P562" s="42"/>
      <c r="R562" s="42"/>
      <c r="S562" s="42"/>
      <c r="T562" s="44"/>
      <c r="U562" s="44"/>
      <c r="V562" s="42"/>
      <c r="W562" s="42"/>
      <c r="X562" s="42"/>
      <c r="Y562" s="43"/>
      <c r="Z562" s="42"/>
      <c r="AA562" s="42"/>
      <c r="AB562" s="42"/>
      <c r="AD562" s="52"/>
      <c r="AE562" s="35"/>
      <c r="AK562" s="52"/>
      <c r="BL562" s="52"/>
      <c r="BM562" s="52"/>
      <c r="BN562" s="52"/>
      <c r="BO562" s="52"/>
      <c r="BP562" s="52"/>
      <c r="BQ562" s="52"/>
      <c r="BS562" s="52"/>
    </row>
    <row r="563" spans="1:7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3"/>
      <c r="M563" s="42"/>
      <c r="N563" s="42"/>
      <c r="O563" s="42"/>
      <c r="P563" s="42"/>
      <c r="R563" s="42"/>
      <c r="S563" s="42"/>
      <c r="T563" s="44"/>
      <c r="U563" s="44"/>
      <c r="V563" s="42"/>
      <c r="W563" s="42"/>
      <c r="X563" s="42"/>
      <c r="Y563" s="43"/>
      <c r="Z563" s="42"/>
      <c r="AA563" s="42"/>
      <c r="AB563" s="42"/>
      <c r="AD563" s="52"/>
      <c r="AE563" s="35"/>
      <c r="AK563" s="52"/>
      <c r="BL563" s="52"/>
      <c r="BM563" s="52"/>
      <c r="BN563" s="52"/>
      <c r="BO563" s="52"/>
      <c r="BP563" s="52"/>
      <c r="BQ563" s="52"/>
      <c r="BS563" s="52"/>
    </row>
    <row r="564" spans="1:7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3"/>
      <c r="M564" s="42"/>
      <c r="N564" s="42"/>
      <c r="O564" s="42"/>
      <c r="P564" s="42"/>
      <c r="R564" s="42"/>
      <c r="S564" s="42"/>
      <c r="T564" s="44"/>
      <c r="U564" s="44"/>
      <c r="V564" s="42"/>
      <c r="W564" s="42"/>
      <c r="X564" s="42"/>
      <c r="Y564" s="43"/>
      <c r="Z564" s="42"/>
      <c r="AA564" s="42"/>
      <c r="AB564" s="42"/>
      <c r="AD564" s="52"/>
      <c r="AE564" s="35"/>
      <c r="AK564" s="52"/>
      <c r="BL564" s="52"/>
      <c r="BM564" s="52"/>
      <c r="BN564" s="52"/>
      <c r="BO564" s="52"/>
      <c r="BP564" s="52"/>
      <c r="BQ564" s="52"/>
      <c r="BS564" s="52"/>
    </row>
    <row r="565" spans="1:7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3"/>
      <c r="M565" s="42"/>
      <c r="N565" s="42"/>
      <c r="O565" s="42"/>
      <c r="P565" s="42"/>
      <c r="R565" s="42"/>
      <c r="S565" s="42"/>
      <c r="T565" s="44"/>
      <c r="U565" s="44"/>
      <c r="V565" s="42"/>
      <c r="W565" s="42"/>
      <c r="X565" s="42"/>
      <c r="Y565" s="43"/>
      <c r="Z565" s="42"/>
      <c r="AA565" s="42"/>
      <c r="AB565" s="42"/>
      <c r="AD565" s="52"/>
      <c r="AE565" s="35"/>
      <c r="AK565" s="52"/>
      <c r="BL565" s="52"/>
      <c r="BM565" s="52"/>
      <c r="BN565" s="52"/>
      <c r="BO565" s="52"/>
      <c r="BP565" s="52"/>
      <c r="BQ565" s="52"/>
      <c r="BS565" s="52"/>
    </row>
    <row r="566" spans="1:7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3"/>
      <c r="M566" s="42"/>
      <c r="N566" s="42"/>
      <c r="O566" s="42"/>
      <c r="P566" s="42"/>
      <c r="R566" s="42"/>
      <c r="S566" s="42"/>
      <c r="T566" s="44"/>
      <c r="U566" s="44"/>
      <c r="V566" s="42"/>
      <c r="W566" s="42"/>
      <c r="X566" s="42"/>
      <c r="Y566" s="43"/>
      <c r="Z566" s="42"/>
      <c r="AA566" s="42"/>
      <c r="AB566" s="42"/>
      <c r="AD566" s="52"/>
      <c r="AE566" s="35"/>
      <c r="AK566" s="52"/>
      <c r="BL566" s="52"/>
      <c r="BM566" s="52"/>
      <c r="BN566" s="52"/>
      <c r="BO566" s="52"/>
      <c r="BP566" s="52"/>
      <c r="BQ566" s="52"/>
      <c r="BS566" s="52"/>
    </row>
    <row r="567" spans="1:7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3"/>
      <c r="M567" s="42"/>
      <c r="N567" s="42"/>
      <c r="O567" s="42"/>
      <c r="P567" s="42"/>
      <c r="R567" s="42"/>
      <c r="S567" s="42"/>
      <c r="T567" s="44"/>
      <c r="U567" s="44"/>
      <c r="V567" s="42"/>
      <c r="W567" s="42"/>
      <c r="X567" s="42"/>
      <c r="Y567" s="43"/>
      <c r="Z567" s="42"/>
      <c r="AA567" s="42"/>
      <c r="AB567" s="42"/>
      <c r="AD567" s="52"/>
      <c r="AE567" s="35"/>
      <c r="AK567" s="52"/>
      <c r="BL567" s="52"/>
      <c r="BM567" s="52"/>
      <c r="BN567" s="52"/>
      <c r="BO567" s="52"/>
      <c r="BP567" s="52"/>
      <c r="BQ567" s="52"/>
      <c r="BS567" s="52"/>
    </row>
    <row r="568" spans="1:7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3"/>
      <c r="M568" s="42"/>
      <c r="N568" s="42"/>
      <c r="O568" s="42"/>
      <c r="P568" s="42"/>
      <c r="R568" s="42"/>
      <c r="S568" s="42"/>
      <c r="T568" s="44"/>
      <c r="U568" s="44"/>
      <c r="V568" s="42"/>
      <c r="W568" s="42"/>
      <c r="X568" s="42"/>
      <c r="Y568" s="43"/>
      <c r="Z568" s="42"/>
      <c r="AA568" s="42"/>
      <c r="AB568" s="42"/>
      <c r="AD568" s="52"/>
      <c r="AE568" s="35"/>
      <c r="AK568" s="52"/>
      <c r="BL568" s="52"/>
      <c r="BM568" s="52"/>
      <c r="BN568" s="52"/>
      <c r="BO568" s="52"/>
      <c r="BP568" s="52"/>
      <c r="BQ568" s="52"/>
      <c r="BS568" s="52"/>
    </row>
    <row r="569" spans="1:7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3"/>
      <c r="M569" s="42"/>
      <c r="N569" s="42"/>
      <c r="O569" s="42"/>
      <c r="P569" s="42"/>
      <c r="R569" s="42"/>
      <c r="S569" s="42"/>
      <c r="T569" s="44"/>
      <c r="U569" s="44"/>
      <c r="V569" s="42"/>
      <c r="W569" s="42"/>
      <c r="X569" s="42"/>
      <c r="Y569" s="43"/>
      <c r="Z569" s="42"/>
      <c r="AA569" s="42"/>
      <c r="AB569" s="42"/>
      <c r="AD569" s="52"/>
      <c r="AE569" s="35"/>
      <c r="AK569" s="52"/>
      <c r="BL569" s="52"/>
      <c r="BM569" s="52"/>
      <c r="BN569" s="52"/>
      <c r="BO569" s="52"/>
      <c r="BP569" s="52"/>
      <c r="BQ569" s="52"/>
      <c r="BS569" s="52"/>
    </row>
    <row r="570" spans="1:7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3"/>
      <c r="M570" s="42"/>
      <c r="N570" s="42"/>
      <c r="O570" s="42"/>
      <c r="P570" s="42"/>
      <c r="R570" s="42"/>
      <c r="S570" s="42"/>
      <c r="T570" s="44"/>
      <c r="U570" s="44"/>
      <c r="V570" s="42"/>
      <c r="W570" s="42"/>
      <c r="X570" s="42"/>
      <c r="Y570" s="43"/>
      <c r="Z570" s="42"/>
      <c r="AA570" s="42"/>
      <c r="AB570" s="42"/>
      <c r="AD570" s="52"/>
      <c r="AE570" s="35"/>
      <c r="AK570" s="52"/>
      <c r="BL570" s="52"/>
      <c r="BM570" s="52"/>
      <c r="BN570" s="52"/>
      <c r="BO570" s="52"/>
      <c r="BP570" s="52"/>
      <c r="BQ570" s="52"/>
      <c r="BS570" s="52"/>
    </row>
    <row r="571" spans="1: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3"/>
      <c r="M571" s="42"/>
      <c r="N571" s="42"/>
      <c r="O571" s="42"/>
      <c r="P571" s="42"/>
      <c r="R571" s="42"/>
      <c r="S571" s="42"/>
      <c r="T571" s="44"/>
      <c r="U571" s="44"/>
      <c r="V571" s="42"/>
      <c r="W571" s="42"/>
      <c r="X571" s="42"/>
      <c r="Y571" s="43"/>
      <c r="Z571" s="42"/>
      <c r="AA571" s="42"/>
      <c r="AB571" s="42"/>
      <c r="AD571" s="52"/>
      <c r="AE571" s="35"/>
      <c r="AK571" s="52"/>
      <c r="BL571" s="52"/>
      <c r="BM571" s="52"/>
      <c r="BN571" s="52"/>
      <c r="BO571" s="52"/>
      <c r="BP571" s="52"/>
      <c r="BQ571" s="52"/>
      <c r="BS571" s="52"/>
    </row>
    <row r="572" spans="1:7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3"/>
      <c r="M572" s="42"/>
      <c r="N572" s="42"/>
      <c r="O572" s="42"/>
      <c r="P572" s="42"/>
      <c r="R572" s="42"/>
      <c r="S572" s="42"/>
      <c r="T572" s="44"/>
      <c r="U572" s="44"/>
      <c r="V572" s="42"/>
      <c r="W572" s="42"/>
      <c r="X572" s="42"/>
      <c r="Y572" s="43"/>
      <c r="Z572" s="42"/>
      <c r="AA572" s="42"/>
      <c r="AB572" s="42"/>
      <c r="AD572" s="52"/>
      <c r="AE572" s="35"/>
      <c r="AK572" s="52"/>
      <c r="BL572" s="52"/>
      <c r="BM572" s="52"/>
      <c r="BN572" s="52"/>
      <c r="BO572" s="52"/>
      <c r="BP572" s="52"/>
      <c r="BQ572" s="52"/>
      <c r="BS572" s="52"/>
    </row>
    <row r="573" spans="1:7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3"/>
      <c r="M573" s="42"/>
      <c r="N573" s="42"/>
      <c r="O573" s="42"/>
      <c r="P573" s="42"/>
      <c r="R573" s="42"/>
      <c r="S573" s="42"/>
      <c r="T573" s="44"/>
      <c r="U573" s="44"/>
      <c r="V573" s="42"/>
      <c r="W573" s="42"/>
      <c r="X573" s="42"/>
      <c r="Y573" s="43"/>
      <c r="Z573" s="42"/>
      <c r="AA573" s="42"/>
      <c r="AB573" s="42"/>
      <c r="AD573" s="52"/>
      <c r="AE573" s="35"/>
      <c r="AK573" s="52"/>
      <c r="BL573" s="52"/>
      <c r="BM573" s="52"/>
      <c r="BN573" s="52"/>
      <c r="BO573" s="52"/>
      <c r="BP573" s="52"/>
      <c r="BQ573" s="52"/>
      <c r="BS573" s="52"/>
    </row>
    <row r="574" spans="1:7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3"/>
      <c r="M574" s="42"/>
      <c r="N574" s="42"/>
      <c r="O574" s="42"/>
      <c r="P574" s="42"/>
      <c r="R574" s="42"/>
      <c r="S574" s="42"/>
      <c r="T574" s="44"/>
      <c r="U574" s="44"/>
      <c r="V574" s="42"/>
      <c r="W574" s="42"/>
      <c r="X574" s="42"/>
      <c r="Y574" s="43"/>
      <c r="Z574" s="42"/>
      <c r="AA574" s="42"/>
      <c r="AB574" s="42"/>
      <c r="AD574" s="52"/>
      <c r="AE574" s="35"/>
      <c r="AK574" s="52"/>
      <c r="BL574" s="52"/>
      <c r="BM574" s="52"/>
      <c r="BN574" s="52"/>
      <c r="BO574" s="52"/>
      <c r="BP574" s="52"/>
      <c r="BQ574" s="52"/>
      <c r="BS574" s="52"/>
    </row>
    <row r="575" spans="1:7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3"/>
      <c r="M575" s="42"/>
      <c r="N575" s="42"/>
      <c r="O575" s="42"/>
      <c r="P575" s="42"/>
      <c r="R575" s="42"/>
      <c r="S575" s="42"/>
      <c r="T575" s="44"/>
      <c r="U575" s="44"/>
      <c r="V575" s="42"/>
      <c r="W575" s="42"/>
      <c r="X575" s="42"/>
      <c r="Y575" s="43"/>
      <c r="Z575" s="42"/>
      <c r="AA575" s="42"/>
      <c r="AB575" s="42"/>
      <c r="AD575" s="52"/>
      <c r="AE575" s="35"/>
      <c r="AK575" s="52"/>
      <c r="BL575" s="52"/>
      <c r="BM575" s="52"/>
      <c r="BN575" s="52"/>
      <c r="BO575" s="52"/>
      <c r="BP575" s="52"/>
      <c r="BQ575" s="52"/>
      <c r="BS575" s="52"/>
    </row>
    <row r="576" spans="1:7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3"/>
      <c r="M576" s="42"/>
      <c r="N576" s="42"/>
      <c r="O576" s="42"/>
      <c r="P576" s="42"/>
      <c r="R576" s="42"/>
      <c r="S576" s="42"/>
      <c r="T576" s="44"/>
      <c r="U576" s="44"/>
      <c r="V576" s="42"/>
      <c r="W576" s="42"/>
      <c r="X576" s="42"/>
      <c r="Y576" s="43"/>
      <c r="Z576" s="42"/>
      <c r="AA576" s="42"/>
      <c r="AB576" s="42"/>
      <c r="AD576" s="52"/>
      <c r="AE576" s="35"/>
      <c r="AK576" s="52"/>
      <c r="BL576" s="52"/>
      <c r="BM576" s="52"/>
      <c r="BN576" s="52"/>
      <c r="BO576" s="52"/>
      <c r="BP576" s="52"/>
      <c r="BQ576" s="52"/>
      <c r="BS576" s="52"/>
    </row>
    <row r="577" spans="1:7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3"/>
      <c r="M577" s="42"/>
      <c r="N577" s="42"/>
      <c r="O577" s="42"/>
      <c r="P577" s="42"/>
      <c r="R577" s="42"/>
      <c r="S577" s="42"/>
      <c r="T577" s="44"/>
      <c r="U577" s="44"/>
      <c r="V577" s="42"/>
      <c r="W577" s="42"/>
      <c r="X577" s="42"/>
      <c r="Y577" s="43"/>
      <c r="Z577" s="42"/>
      <c r="AA577" s="42"/>
      <c r="AB577" s="42"/>
      <c r="AD577" s="52"/>
      <c r="AE577" s="35"/>
      <c r="AK577" s="52"/>
      <c r="BL577" s="52"/>
      <c r="BM577" s="52"/>
      <c r="BN577" s="52"/>
      <c r="BO577" s="52"/>
      <c r="BP577" s="52"/>
      <c r="BQ577" s="52"/>
      <c r="BS577" s="52"/>
    </row>
    <row r="578" spans="1:7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3"/>
      <c r="M578" s="42"/>
      <c r="N578" s="42"/>
      <c r="O578" s="42"/>
      <c r="P578" s="42"/>
      <c r="R578" s="42"/>
      <c r="S578" s="42"/>
      <c r="T578" s="44"/>
      <c r="U578" s="44"/>
      <c r="V578" s="42"/>
      <c r="W578" s="42"/>
      <c r="X578" s="42"/>
      <c r="Y578" s="43"/>
      <c r="Z578" s="42"/>
      <c r="AA578" s="42"/>
      <c r="AB578" s="42"/>
      <c r="AD578" s="52"/>
      <c r="AE578" s="35"/>
      <c r="AK578" s="52"/>
      <c r="BL578" s="52"/>
      <c r="BM578" s="52"/>
      <c r="BN578" s="52"/>
      <c r="BO578" s="52"/>
      <c r="BP578" s="52"/>
      <c r="BQ578" s="52"/>
      <c r="BS578" s="52"/>
    </row>
    <row r="579" spans="1:7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3"/>
      <c r="M579" s="42"/>
      <c r="N579" s="42"/>
      <c r="O579" s="42"/>
      <c r="P579" s="42"/>
      <c r="R579" s="42"/>
      <c r="S579" s="42"/>
      <c r="T579" s="44"/>
      <c r="U579" s="44"/>
      <c r="V579" s="42"/>
      <c r="W579" s="42"/>
      <c r="X579" s="42"/>
      <c r="Y579" s="43"/>
      <c r="Z579" s="42"/>
      <c r="AA579" s="42"/>
      <c r="AB579" s="42"/>
      <c r="AD579" s="52"/>
      <c r="AE579" s="35"/>
      <c r="AK579" s="52"/>
      <c r="BL579" s="52"/>
      <c r="BM579" s="52"/>
      <c r="BN579" s="52"/>
      <c r="BO579" s="52"/>
      <c r="BP579" s="52"/>
      <c r="BQ579" s="52"/>
      <c r="BS579" s="52"/>
    </row>
    <row r="580" spans="1:7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3"/>
      <c r="M580" s="42"/>
      <c r="N580" s="42"/>
      <c r="O580" s="42"/>
      <c r="P580" s="42"/>
      <c r="R580" s="42"/>
      <c r="S580" s="42"/>
      <c r="T580" s="44"/>
      <c r="U580" s="44"/>
      <c r="V580" s="42"/>
      <c r="W580" s="42"/>
      <c r="X580" s="42"/>
      <c r="Y580" s="43"/>
      <c r="Z580" s="42"/>
      <c r="AA580" s="42"/>
      <c r="AB580" s="42"/>
      <c r="AD580" s="52"/>
      <c r="AE580" s="35"/>
      <c r="AK580" s="52"/>
      <c r="BL580" s="52"/>
      <c r="BM580" s="52"/>
      <c r="BN580" s="52"/>
      <c r="BO580" s="52"/>
      <c r="BP580" s="52"/>
      <c r="BQ580" s="52"/>
      <c r="BS580" s="52"/>
    </row>
    <row r="581" spans="1:7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3"/>
      <c r="M581" s="42"/>
      <c r="N581" s="42"/>
      <c r="O581" s="42"/>
      <c r="P581" s="42"/>
      <c r="R581" s="42"/>
      <c r="S581" s="42"/>
      <c r="T581" s="44"/>
      <c r="U581" s="44"/>
      <c r="V581" s="42"/>
      <c r="W581" s="42"/>
      <c r="X581" s="42"/>
      <c r="Y581" s="43"/>
      <c r="Z581" s="42"/>
      <c r="AA581" s="42"/>
      <c r="AB581" s="42"/>
      <c r="AD581" s="52"/>
      <c r="AE581" s="35"/>
      <c r="AK581" s="52"/>
      <c r="BL581" s="52"/>
      <c r="BM581" s="52"/>
      <c r="BN581" s="52"/>
      <c r="BO581" s="52"/>
      <c r="BP581" s="52"/>
      <c r="BQ581" s="52"/>
      <c r="BS581" s="52"/>
    </row>
    <row r="582" spans="1:7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3"/>
      <c r="M582" s="42"/>
      <c r="N582" s="42"/>
      <c r="O582" s="42"/>
      <c r="P582" s="42"/>
      <c r="R582" s="42"/>
      <c r="S582" s="42"/>
      <c r="T582" s="44"/>
      <c r="U582" s="44"/>
      <c r="V582" s="42"/>
      <c r="W582" s="42"/>
      <c r="X582" s="42"/>
      <c r="Y582" s="43"/>
      <c r="Z582" s="42"/>
      <c r="AA582" s="42"/>
      <c r="AB582" s="42"/>
      <c r="AD582" s="52"/>
      <c r="AE582" s="35"/>
      <c r="AK582" s="52"/>
      <c r="BL582" s="52"/>
      <c r="BM582" s="52"/>
      <c r="BN582" s="52"/>
      <c r="BO582" s="52"/>
      <c r="BP582" s="52"/>
      <c r="BQ582" s="52"/>
      <c r="BS582" s="52"/>
    </row>
    <row r="583" spans="1:7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3"/>
      <c r="M583" s="42"/>
      <c r="N583" s="42"/>
      <c r="O583" s="42"/>
      <c r="P583" s="42"/>
      <c r="R583" s="42"/>
      <c r="S583" s="42"/>
      <c r="T583" s="44"/>
      <c r="U583" s="44"/>
      <c r="V583" s="42"/>
      <c r="W583" s="42"/>
      <c r="X583" s="42"/>
      <c r="Y583" s="43"/>
      <c r="Z583" s="42"/>
      <c r="AA583" s="42"/>
      <c r="AB583" s="42"/>
      <c r="AD583" s="52"/>
      <c r="AE583" s="35"/>
      <c r="AK583" s="52"/>
      <c r="BL583" s="52"/>
      <c r="BM583" s="52"/>
      <c r="BN583" s="52"/>
      <c r="BO583" s="52"/>
      <c r="BP583" s="52"/>
      <c r="BQ583" s="52"/>
      <c r="BS583" s="52"/>
    </row>
    <row r="584" spans="1:7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3"/>
      <c r="M584" s="42"/>
      <c r="N584" s="42"/>
      <c r="O584" s="42"/>
      <c r="P584" s="42"/>
      <c r="R584" s="42"/>
      <c r="S584" s="42"/>
      <c r="T584" s="44"/>
      <c r="U584" s="44"/>
      <c r="V584" s="42"/>
      <c r="W584" s="42"/>
      <c r="X584" s="42"/>
      <c r="Y584" s="43"/>
      <c r="Z584" s="42"/>
      <c r="AA584" s="42"/>
      <c r="AB584" s="42"/>
      <c r="AD584" s="52"/>
      <c r="AE584" s="35"/>
      <c r="AK584" s="52"/>
      <c r="BL584" s="52"/>
      <c r="BM584" s="52"/>
      <c r="BN584" s="52"/>
      <c r="BO584" s="52"/>
      <c r="BP584" s="52"/>
      <c r="BQ584" s="52"/>
      <c r="BS584" s="52"/>
    </row>
    <row r="585" spans="1:7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3"/>
      <c r="M585" s="42"/>
      <c r="N585" s="42"/>
      <c r="O585" s="42"/>
      <c r="P585" s="42"/>
      <c r="R585" s="42"/>
      <c r="S585" s="42"/>
      <c r="T585" s="44"/>
      <c r="U585" s="44"/>
      <c r="V585" s="42"/>
      <c r="W585" s="42"/>
      <c r="X585" s="42"/>
      <c r="Y585" s="43"/>
      <c r="Z585" s="42"/>
      <c r="AA585" s="42"/>
      <c r="AB585" s="42"/>
      <c r="AD585" s="52"/>
      <c r="AE585" s="35"/>
      <c r="AK585" s="52"/>
      <c r="BL585" s="52"/>
      <c r="BM585" s="52"/>
      <c r="BN585" s="52"/>
      <c r="BO585" s="52"/>
      <c r="BP585" s="52"/>
      <c r="BQ585" s="52"/>
      <c r="BS585" s="52"/>
    </row>
    <row r="586" spans="1:7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3"/>
      <c r="M586" s="42"/>
      <c r="N586" s="42"/>
      <c r="O586" s="42"/>
      <c r="P586" s="42"/>
      <c r="R586" s="42"/>
      <c r="S586" s="42"/>
      <c r="T586" s="44"/>
      <c r="U586" s="44"/>
      <c r="V586" s="42"/>
      <c r="W586" s="42"/>
      <c r="X586" s="42"/>
      <c r="Y586" s="43"/>
      <c r="Z586" s="42"/>
      <c r="AA586" s="42"/>
      <c r="AB586" s="42"/>
      <c r="AD586" s="52"/>
      <c r="AE586" s="35"/>
      <c r="AK586" s="52"/>
      <c r="BL586" s="52"/>
      <c r="BM586" s="52"/>
      <c r="BN586" s="52"/>
      <c r="BO586" s="52"/>
      <c r="BP586" s="52"/>
      <c r="BQ586" s="52"/>
      <c r="BS586" s="52"/>
    </row>
    <row r="587" spans="1:7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3"/>
      <c r="M587" s="42"/>
      <c r="N587" s="42"/>
      <c r="O587" s="42"/>
      <c r="P587" s="42"/>
      <c r="R587" s="42"/>
      <c r="S587" s="42"/>
      <c r="T587" s="44"/>
      <c r="U587" s="44"/>
      <c r="V587" s="42"/>
      <c r="W587" s="42"/>
      <c r="X587" s="42"/>
      <c r="Y587" s="43"/>
      <c r="Z587" s="42"/>
      <c r="AA587" s="42"/>
      <c r="AB587" s="42"/>
      <c r="AD587" s="52"/>
      <c r="AE587" s="35"/>
      <c r="AK587" s="52"/>
      <c r="BL587" s="52"/>
      <c r="BM587" s="52"/>
      <c r="BN587" s="52"/>
      <c r="BO587" s="52"/>
      <c r="BP587" s="52"/>
      <c r="BQ587" s="52"/>
      <c r="BS587" s="52"/>
    </row>
    <row r="588" spans="1:7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3"/>
      <c r="M588" s="42"/>
      <c r="N588" s="42"/>
      <c r="O588" s="42"/>
      <c r="P588" s="42"/>
      <c r="R588" s="42"/>
      <c r="S588" s="42"/>
      <c r="T588" s="44"/>
      <c r="U588" s="44"/>
      <c r="V588" s="42"/>
      <c r="W588" s="42"/>
      <c r="X588" s="42"/>
      <c r="Y588" s="43"/>
      <c r="Z588" s="42"/>
      <c r="AA588" s="42"/>
      <c r="AB588" s="42"/>
      <c r="AD588" s="52"/>
      <c r="AE588" s="35"/>
      <c r="AK588" s="52"/>
      <c r="BL588" s="52"/>
      <c r="BM588" s="52"/>
      <c r="BN588" s="52"/>
      <c r="BO588" s="52"/>
      <c r="BP588" s="52"/>
      <c r="BQ588" s="52"/>
      <c r="BS588" s="52"/>
    </row>
    <row r="589" spans="1:7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3"/>
      <c r="M589" s="42"/>
      <c r="N589" s="42"/>
      <c r="O589" s="42"/>
      <c r="P589" s="42"/>
      <c r="R589" s="42"/>
      <c r="S589" s="42"/>
      <c r="T589" s="44"/>
      <c r="U589" s="44"/>
      <c r="V589" s="42"/>
      <c r="W589" s="42"/>
      <c r="X589" s="42"/>
      <c r="Y589" s="43"/>
      <c r="Z589" s="42"/>
      <c r="AA589" s="42"/>
      <c r="AB589" s="42"/>
      <c r="AD589" s="52"/>
      <c r="AE589" s="35"/>
      <c r="AK589" s="52"/>
      <c r="BL589" s="52"/>
      <c r="BM589" s="52"/>
      <c r="BN589" s="52"/>
      <c r="BO589" s="52"/>
      <c r="BP589" s="52"/>
      <c r="BQ589" s="52"/>
      <c r="BS589" s="52"/>
    </row>
    <row r="590" spans="1:7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3"/>
      <c r="M590" s="42"/>
      <c r="N590" s="42"/>
      <c r="O590" s="42"/>
      <c r="P590" s="42"/>
      <c r="R590" s="42"/>
      <c r="S590" s="42"/>
      <c r="T590" s="44"/>
      <c r="U590" s="44"/>
      <c r="V590" s="42"/>
      <c r="W590" s="42"/>
      <c r="X590" s="42"/>
      <c r="Y590" s="43"/>
      <c r="Z590" s="42"/>
      <c r="AA590" s="42"/>
      <c r="AB590" s="42"/>
      <c r="AD590" s="52"/>
      <c r="AE590" s="35"/>
      <c r="AK590" s="52"/>
      <c r="BL590" s="52"/>
      <c r="BM590" s="52"/>
      <c r="BN590" s="52"/>
      <c r="BO590" s="52"/>
      <c r="BP590" s="52"/>
      <c r="BQ590" s="52"/>
      <c r="BS590" s="52"/>
    </row>
    <row r="591" spans="1:7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3"/>
      <c r="M591" s="42"/>
      <c r="N591" s="42"/>
      <c r="O591" s="42"/>
      <c r="P591" s="42"/>
      <c r="R591" s="42"/>
      <c r="S591" s="42"/>
      <c r="T591" s="44"/>
      <c r="U591" s="44"/>
      <c r="V591" s="42"/>
      <c r="W591" s="42"/>
      <c r="X591" s="42"/>
      <c r="Y591" s="43"/>
      <c r="Z591" s="42"/>
      <c r="AA591" s="42"/>
      <c r="AB591" s="42"/>
      <c r="AD591" s="52"/>
      <c r="AE591" s="35"/>
      <c r="AK591" s="52"/>
      <c r="BL591" s="52"/>
      <c r="BM591" s="52"/>
      <c r="BN591" s="52"/>
      <c r="BO591" s="52"/>
      <c r="BP591" s="52"/>
      <c r="BQ591" s="52"/>
      <c r="BS591" s="52"/>
    </row>
    <row r="592" spans="1:7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3"/>
      <c r="M592" s="42"/>
      <c r="N592" s="42"/>
      <c r="O592" s="42"/>
      <c r="P592" s="42"/>
      <c r="R592" s="42"/>
      <c r="S592" s="42"/>
      <c r="T592" s="44"/>
      <c r="U592" s="44"/>
      <c r="V592" s="42"/>
      <c r="W592" s="42"/>
      <c r="X592" s="42"/>
      <c r="Y592" s="43"/>
      <c r="Z592" s="42"/>
      <c r="AA592" s="42"/>
      <c r="AB592" s="42"/>
      <c r="AD592" s="52"/>
      <c r="AE592" s="35"/>
      <c r="AK592" s="52"/>
      <c r="BL592" s="52"/>
      <c r="BM592" s="52"/>
      <c r="BN592" s="52"/>
      <c r="BO592" s="52"/>
      <c r="BP592" s="52"/>
      <c r="BQ592" s="52"/>
      <c r="BS592" s="52"/>
    </row>
    <row r="593" spans="1:7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3"/>
      <c r="M593" s="42"/>
      <c r="N593" s="42"/>
      <c r="O593" s="42"/>
      <c r="P593" s="42"/>
      <c r="R593" s="42"/>
      <c r="S593" s="42"/>
      <c r="T593" s="44"/>
      <c r="U593" s="44"/>
      <c r="V593" s="42"/>
      <c r="W593" s="42"/>
      <c r="X593" s="42"/>
      <c r="Y593" s="43"/>
      <c r="Z593" s="42"/>
      <c r="AA593" s="42"/>
      <c r="AB593" s="42"/>
      <c r="AD593" s="52"/>
      <c r="AE593" s="35"/>
      <c r="AK593" s="52"/>
      <c r="BL593" s="52"/>
      <c r="BM593" s="52"/>
      <c r="BN593" s="52"/>
      <c r="BO593" s="52"/>
      <c r="BP593" s="52"/>
      <c r="BQ593" s="52"/>
      <c r="BS593" s="52"/>
    </row>
    <row r="594" spans="1:7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3"/>
      <c r="M594" s="42"/>
      <c r="N594" s="42"/>
      <c r="O594" s="42"/>
      <c r="P594" s="42"/>
      <c r="R594" s="42"/>
      <c r="S594" s="42"/>
      <c r="T594" s="44"/>
      <c r="U594" s="44"/>
      <c r="V594" s="42"/>
      <c r="W594" s="42"/>
      <c r="X594" s="42"/>
      <c r="Y594" s="43"/>
      <c r="Z594" s="42"/>
      <c r="AA594" s="42"/>
      <c r="AB594" s="42"/>
      <c r="AD594" s="52"/>
      <c r="AE594" s="35"/>
      <c r="AK594" s="52"/>
      <c r="BL594" s="52"/>
      <c r="BM594" s="52"/>
      <c r="BN594" s="52"/>
      <c r="BO594" s="52"/>
      <c r="BP594" s="52"/>
      <c r="BQ594" s="52"/>
      <c r="BS594" s="52"/>
    </row>
    <row r="595" spans="1:7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3"/>
      <c r="M595" s="42"/>
      <c r="N595" s="42"/>
      <c r="O595" s="42"/>
      <c r="P595" s="42"/>
      <c r="R595" s="42"/>
      <c r="S595" s="42"/>
      <c r="T595" s="44"/>
      <c r="U595" s="44"/>
      <c r="V595" s="42"/>
      <c r="W595" s="42"/>
      <c r="X595" s="42"/>
      <c r="Y595" s="43"/>
      <c r="Z595" s="42"/>
      <c r="AA595" s="42"/>
      <c r="AB595" s="42"/>
      <c r="AD595" s="52"/>
      <c r="AE595" s="35"/>
      <c r="AK595" s="52"/>
      <c r="BL595" s="52"/>
      <c r="BM595" s="52"/>
      <c r="BN595" s="52"/>
      <c r="BO595" s="52"/>
      <c r="BP595" s="52"/>
      <c r="BQ595" s="52"/>
      <c r="BS595" s="52"/>
    </row>
    <row r="596" spans="1:7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3"/>
      <c r="M596" s="42"/>
      <c r="N596" s="42"/>
      <c r="O596" s="42"/>
      <c r="P596" s="42"/>
      <c r="R596" s="42"/>
      <c r="S596" s="42"/>
      <c r="T596" s="44"/>
      <c r="U596" s="44"/>
      <c r="V596" s="42"/>
      <c r="W596" s="42"/>
      <c r="X596" s="42"/>
      <c r="Y596" s="43"/>
      <c r="Z596" s="42"/>
      <c r="AA596" s="42"/>
      <c r="AB596" s="42"/>
      <c r="AD596" s="52"/>
      <c r="AE596" s="35"/>
      <c r="AK596" s="52"/>
      <c r="BL596" s="52"/>
      <c r="BM596" s="52"/>
      <c r="BN596" s="52"/>
      <c r="BO596" s="52"/>
      <c r="BP596" s="52"/>
      <c r="BQ596" s="52"/>
      <c r="BS596" s="52"/>
    </row>
    <row r="597" spans="1:7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3"/>
      <c r="M597" s="42"/>
      <c r="N597" s="42"/>
      <c r="O597" s="42"/>
      <c r="P597" s="42"/>
      <c r="R597" s="42"/>
      <c r="S597" s="42"/>
      <c r="T597" s="44"/>
      <c r="U597" s="44"/>
      <c r="V597" s="42"/>
      <c r="W597" s="42"/>
      <c r="X597" s="42"/>
      <c r="Y597" s="43"/>
      <c r="Z597" s="42"/>
      <c r="AA597" s="42"/>
      <c r="AB597" s="42"/>
      <c r="AD597" s="52"/>
      <c r="AE597" s="35"/>
      <c r="AK597" s="52"/>
      <c r="BL597" s="52"/>
      <c r="BM597" s="52"/>
      <c r="BN597" s="52"/>
      <c r="BO597" s="52"/>
      <c r="BP597" s="52"/>
      <c r="BQ597" s="52"/>
      <c r="BS597" s="52"/>
    </row>
    <row r="598" spans="1:7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3"/>
      <c r="M598" s="42"/>
      <c r="N598" s="42"/>
      <c r="O598" s="42"/>
      <c r="P598" s="42"/>
      <c r="R598" s="42"/>
      <c r="S598" s="42"/>
      <c r="T598" s="44"/>
      <c r="U598" s="44"/>
      <c r="V598" s="42"/>
      <c r="W598" s="42"/>
      <c r="X598" s="42"/>
      <c r="Y598" s="43"/>
      <c r="Z598" s="42"/>
      <c r="AA598" s="42"/>
      <c r="AB598" s="42"/>
      <c r="AD598" s="52"/>
      <c r="AE598" s="35"/>
      <c r="AK598" s="52"/>
      <c r="BL598" s="52"/>
      <c r="BM598" s="52"/>
      <c r="BN598" s="52"/>
      <c r="BO598" s="52"/>
      <c r="BP598" s="52"/>
      <c r="BQ598" s="52"/>
      <c r="BS598" s="52"/>
    </row>
    <row r="599" spans="1:7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3"/>
      <c r="M599" s="42"/>
      <c r="N599" s="42"/>
      <c r="O599" s="42"/>
      <c r="P599" s="42"/>
      <c r="R599" s="42"/>
      <c r="S599" s="42"/>
      <c r="T599" s="44"/>
      <c r="U599" s="44"/>
      <c r="V599" s="42"/>
      <c r="W599" s="42"/>
      <c r="X599" s="42"/>
      <c r="Y599" s="43"/>
      <c r="Z599" s="42"/>
      <c r="AA599" s="42"/>
      <c r="AB599" s="42"/>
      <c r="AD599" s="52"/>
      <c r="AE599" s="35"/>
      <c r="AK599" s="52"/>
      <c r="BL599" s="52"/>
      <c r="BM599" s="52"/>
      <c r="BN599" s="52"/>
      <c r="BO599" s="52"/>
      <c r="BP599" s="52"/>
      <c r="BQ599" s="52"/>
      <c r="BS599" s="52"/>
    </row>
    <row r="600" spans="1:7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3"/>
      <c r="M600" s="42"/>
      <c r="N600" s="42"/>
      <c r="O600" s="42"/>
      <c r="P600" s="42"/>
      <c r="R600" s="42"/>
      <c r="S600" s="42"/>
      <c r="T600" s="44"/>
      <c r="U600" s="44"/>
      <c r="V600" s="42"/>
      <c r="W600" s="42"/>
      <c r="X600" s="42"/>
      <c r="Y600" s="43"/>
      <c r="Z600" s="42"/>
      <c r="AA600" s="42"/>
      <c r="AB600" s="42"/>
      <c r="AD600" s="52"/>
      <c r="AE600" s="35"/>
      <c r="AK600" s="52"/>
      <c r="BL600" s="52"/>
      <c r="BM600" s="52"/>
      <c r="BN600" s="52"/>
      <c r="BO600" s="52"/>
      <c r="BP600" s="52"/>
      <c r="BQ600" s="52"/>
      <c r="BS600" s="52"/>
    </row>
    <row r="601" spans="1:7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3"/>
      <c r="M601" s="42"/>
      <c r="N601" s="42"/>
      <c r="O601" s="42"/>
      <c r="P601" s="42"/>
      <c r="R601" s="42"/>
      <c r="S601" s="42"/>
      <c r="T601" s="44"/>
      <c r="U601" s="44"/>
      <c r="V601" s="42"/>
      <c r="W601" s="42"/>
      <c r="X601" s="42"/>
      <c r="Y601" s="43"/>
      <c r="Z601" s="42"/>
      <c r="AA601" s="42"/>
      <c r="AB601" s="42"/>
      <c r="AD601" s="52"/>
      <c r="AE601" s="35"/>
      <c r="AK601" s="52"/>
      <c r="BL601" s="52"/>
      <c r="BM601" s="52"/>
      <c r="BN601" s="52"/>
      <c r="BO601" s="52"/>
      <c r="BP601" s="52"/>
      <c r="BQ601" s="52"/>
      <c r="BS601" s="52"/>
    </row>
    <row r="602" spans="1:7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3"/>
      <c r="M602" s="42"/>
      <c r="N602" s="42"/>
      <c r="O602" s="42"/>
      <c r="P602" s="42"/>
      <c r="R602" s="42"/>
      <c r="S602" s="42"/>
      <c r="T602" s="44"/>
      <c r="U602" s="44"/>
      <c r="V602" s="42"/>
      <c r="W602" s="42"/>
      <c r="X602" s="42"/>
      <c r="Y602" s="43"/>
      <c r="Z602" s="42"/>
      <c r="AA602" s="42"/>
      <c r="AB602" s="42"/>
      <c r="AD602" s="52"/>
      <c r="AE602" s="35"/>
      <c r="AK602" s="52"/>
      <c r="BL602" s="52"/>
      <c r="BM602" s="52"/>
      <c r="BN602" s="52"/>
      <c r="BO602" s="52"/>
      <c r="BP602" s="52"/>
      <c r="BQ602" s="52"/>
      <c r="BS602" s="52"/>
    </row>
    <row r="603" spans="1:7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3"/>
      <c r="M603" s="42"/>
      <c r="N603" s="42"/>
      <c r="O603" s="42"/>
      <c r="P603" s="42"/>
      <c r="R603" s="42"/>
      <c r="S603" s="42"/>
      <c r="T603" s="44"/>
      <c r="U603" s="44"/>
      <c r="V603" s="42"/>
      <c r="W603" s="42"/>
      <c r="X603" s="42"/>
      <c r="Y603" s="43"/>
      <c r="Z603" s="42"/>
      <c r="AA603" s="42"/>
      <c r="AB603" s="42"/>
      <c r="AD603" s="52"/>
      <c r="AE603" s="35"/>
      <c r="AK603" s="52"/>
      <c r="BL603" s="52"/>
      <c r="BM603" s="52"/>
      <c r="BN603" s="52"/>
      <c r="BO603" s="52"/>
      <c r="BP603" s="52"/>
      <c r="BQ603" s="52"/>
      <c r="BS603" s="52"/>
    </row>
    <row r="604" spans="1:7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3"/>
      <c r="M604" s="42"/>
      <c r="N604" s="42"/>
      <c r="O604" s="42"/>
      <c r="P604" s="42"/>
      <c r="R604" s="42"/>
      <c r="S604" s="42"/>
      <c r="T604" s="44"/>
      <c r="U604" s="44"/>
      <c r="V604" s="42"/>
      <c r="W604" s="42"/>
      <c r="X604" s="42"/>
      <c r="Y604" s="43"/>
      <c r="Z604" s="42"/>
      <c r="AA604" s="42"/>
      <c r="AB604" s="42"/>
      <c r="AD604" s="52"/>
      <c r="AE604" s="35"/>
      <c r="AK604" s="52"/>
      <c r="BL604" s="52"/>
      <c r="BM604" s="52"/>
      <c r="BN604" s="52"/>
      <c r="BO604" s="52"/>
      <c r="BP604" s="52"/>
      <c r="BQ604" s="52"/>
      <c r="BS604" s="52"/>
    </row>
    <row r="605" spans="1:7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3"/>
      <c r="M605" s="42"/>
      <c r="N605" s="42"/>
      <c r="O605" s="42"/>
      <c r="P605" s="42"/>
      <c r="R605" s="42"/>
      <c r="S605" s="42"/>
      <c r="T605" s="44"/>
      <c r="U605" s="44"/>
      <c r="V605" s="42"/>
      <c r="W605" s="42"/>
      <c r="X605" s="42"/>
      <c r="Y605" s="43"/>
      <c r="Z605" s="42"/>
      <c r="AA605" s="42"/>
      <c r="AB605" s="42"/>
      <c r="AD605" s="52"/>
      <c r="AE605" s="35"/>
      <c r="AK605" s="52"/>
      <c r="BL605" s="52"/>
      <c r="BM605" s="52"/>
      <c r="BN605" s="52"/>
      <c r="BO605" s="52"/>
      <c r="BP605" s="52"/>
      <c r="BQ605" s="52"/>
      <c r="BS605" s="52"/>
    </row>
    <row r="606" spans="1:7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3"/>
      <c r="M606" s="42"/>
      <c r="N606" s="42"/>
      <c r="O606" s="42"/>
      <c r="P606" s="42"/>
      <c r="R606" s="42"/>
      <c r="S606" s="42"/>
      <c r="T606" s="44"/>
      <c r="U606" s="44"/>
      <c r="V606" s="42"/>
      <c r="W606" s="42"/>
      <c r="X606" s="42"/>
      <c r="Y606" s="43"/>
      <c r="Z606" s="42"/>
      <c r="AA606" s="42"/>
      <c r="AB606" s="42"/>
      <c r="AD606" s="52"/>
      <c r="AE606" s="35"/>
      <c r="AK606" s="52"/>
      <c r="BL606" s="52"/>
      <c r="BM606" s="52"/>
      <c r="BN606" s="52"/>
      <c r="BO606" s="52"/>
      <c r="BP606" s="52"/>
      <c r="BQ606" s="52"/>
      <c r="BS606" s="52"/>
    </row>
    <row r="607" spans="1:7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3"/>
      <c r="M607" s="42"/>
      <c r="N607" s="42"/>
      <c r="O607" s="42"/>
      <c r="P607" s="42"/>
      <c r="R607" s="42"/>
      <c r="S607" s="42"/>
      <c r="T607" s="44"/>
      <c r="U607" s="44"/>
      <c r="V607" s="42"/>
      <c r="W607" s="42"/>
      <c r="X607" s="42"/>
      <c r="Y607" s="43"/>
      <c r="Z607" s="42"/>
      <c r="AA607" s="42"/>
      <c r="AB607" s="42"/>
      <c r="AD607" s="52"/>
      <c r="AE607" s="35"/>
      <c r="AK607" s="52"/>
      <c r="BL607" s="52"/>
      <c r="BM607" s="52"/>
      <c r="BN607" s="52"/>
      <c r="BO607" s="52"/>
      <c r="BP607" s="52"/>
      <c r="BQ607" s="52"/>
      <c r="BS607" s="52"/>
    </row>
    <row r="608" spans="1:7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3"/>
      <c r="M608" s="42"/>
      <c r="N608" s="42"/>
      <c r="O608" s="42"/>
      <c r="P608" s="42"/>
      <c r="R608" s="42"/>
      <c r="S608" s="42"/>
      <c r="T608" s="44"/>
      <c r="U608" s="44"/>
      <c r="V608" s="42"/>
      <c r="W608" s="42"/>
      <c r="X608" s="42"/>
      <c r="Y608" s="43"/>
      <c r="Z608" s="42"/>
      <c r="AA608" s="42"/>
      <c r="AB608" s="42"/>
      <c r="AD608" s="52"/>
      <c r="AE608" s="35"/>
      <c r="AK608" s="52"/>
      <c r="BL608" s="52"/>
      <c r="BM608" s="52"/>
      <c r="BN608" s="52"/>
      <c r="BO608" s="52"/>
      <c r="BP608" s="52"/>
      <c r="BQ608" s="52"/>
      <c r="BS608" s="52"/>
    </row>
    <row r="609" spans="1:7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3"/>
      <c r="M609" s="42"/>
      <c r="N609" s="42"/>
      <c r="O609" s="42"/>
      <c r="P609" s="42"/>
      <c r="R609" s="42"/>
      <c r="S609" s="42"/>
      <c r="T609" s="44"/>
      <c r="U609" s="44"/>
      <c r="V609" s="42"/>
      <c r="W609" s="42"/>
      <c r="X609" s="42"/>
      <c r="Y609" s="43"/>
      <c r="Z609" s="42"/>
      <c r="AA609" s="42"/>
      <c r="AB609" s="42"/>
      <c r="AD609" s="52"/>
      <c r="AE609" s="35"/>
      <c r="AK609" s="52"/>
      <c r="BL609" s="52"/>
      <c r="BM609" s="52"/>
      <c r="BN609" s="52"/>
      <c r="BO609" s="52"/>
      <c r="BP609" s="52"/>
      <c r="BQ609" s="52"/>
      <c r="BS609" s="52"/>
    </row>
    <row r="610" spans="1:7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3"/>
      <c r="M610" s="42"/>
      <c r="N610" s="42"/>
      <c r="O610" s="42"/>
      <c r="P610" s="42"/>
      <c r="R610" s="42"/>
      <c r="S610" s="42"/>
      <c r="T610" s="44"/>
      <c r="U610" s="44"/>
      <c r="V610" s="42"/>
      <c r="W610" s="42"/>
      <c r="X610" s="42"/>
      <c r="Y610" s="43"/>
      <c r="Z610" s="42"/>
      <c r="AA610" s="42"/>
      <c r="AB610" s="42"/>
      <c r="AD610" s="52"/>
      <c r="AE610" s="35"/>
      <c r="AK610" s="52"/>
      <c r="BL610" s="52"/>
      <c r="BM610" s="52"/>
      <c r="BN610" s="52"/>
      <c r="BO610" s="52"/>
      <c r="BP610" s="52"/>
      <c r="BQ610" s="52"/>
      <c r="BS610" s="52"/>
    </row>
    <row r="611" spans="1:7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3"/>
      <c r="M611" s="42"/>
      <c r="N611" s="42"/>
      <c r="O611" s="42"/>
      <c r="P611" s="42"/>
      <c r="R611" s="42"/>
      <c r="S611" s="42"/>
      <c r="T611" s="44"/>
      <c r="U611" s="44"/>
      <c r="V611" s="42"/>
      <c r="W611" s="42"/>
      <c r="X611" s="42"/>
      <c r="Y611" s="43"/>
      <c r="Z611" s="42"/>
      <c r="AA611" s="42"/>
      <c r="AB611" s="42"/>
      <c r="AD611" s="52"/>
      <c r="AE611" s="35"/>
      <c r="AK611" s="52"/>
      <c r="BL611" s="52"/>
      <c r="BM611" s="52"/>
      <c r="BN611" s="52"/>
      <c r="BO611" s="52"/>
      <c r="BP611" s="52"/>
      <c r="BQ611" s="52"/>
      <c r="BS611" s="52"/>
    </row>
    <row r="612" spans="1:7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3"/>
      <c r="M612" s="42"/>
      <c r="N612" s="42"/>
      <c r="O612" s="42"/>
      <c r="P612" s="42"/>
      <c r="R612" s="42"/>
      <c r="S612" s="42"/>
      <c r="T612" s="44"/>
      <c r="U612" s="44"/>
      <c r="V612" s="42"/>
      <c r="W612" s="42"/>
      <c r="X612" s="42"/>
      <c r="Y612" s="43"/>
      <c r="Z612" s="42"/>
      <c r="AA612" s="42"/>
      <c r="AB612" s="42"/>
      <c r="AD612" s="52"/>
      <c r="AE612" s="35"/>
      <c r="AK612" s="52"/>
      <c r="BL612" s="52"/>
      <c r="BM612" s="52"/>
      <c r="BN612" s="52"/>
      <c r="BO612" s="52"/>
      <c r="BP612" s="52"/>
      <c r="BQ612" s="52"/>
      <c r="BS612" s="52"/>
    </row>
    <row r="613" spans="1:7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3"/>
      <c r="M613" s="42"/>
      <c r="N613" s="42"/>
      <c r="O613" s="42"/>
      <c r="P613" s="42"/>
      <c r="R613" s="42"/>
      <c r="S613" s="42"/>
      <c r="T613" s="44"/>
      <c r="U613" s="44"/>
      <c r="V613" s="42"/>
      <c r="W613" s="42"/>
      <c r="X613" s="42"/>
      <c r="Y613" s="43"/>
      <c r="Z613" s="42"/>
      <c r="AA613" s="42"/>
      <c r="AB613" s="42"/>
      <c r="AD613" s="52"/>
      <c r="AE613" s="35"/>
      <c r="AK613" s="52"/>
      <c r="BL613" s="52"/>
      <c r="BM613" s="52"/>
      <c r="BN613" s="52"/>
      <c r="BO613" s="52"/>
      <c r="BP613" s="52"/>
      <c r="BQ613" s="52"/>
      <c r="BS613" s="52"/>
    </row>
    <row r="614" spans="1:7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3"/>
      <c r="M614" s="42"/>
      <c r="N614" s="42"/>
      <c r="O614" s="42"/>
      <c r="P614" s="42"/>
      <c r="R614" s="42"/>
      <c r="S614" s="42"/>
      <c r="T614" s="44"/>
      <c r="U614" s="44"/>
      <c r="V614" s="42"/>
      <c r="W614" s="42"/>
      <c r="X614" s="42"/>
      <c r="Y614" s="43"/>
      <c r="Z614" s="42"/>
      <c r="AA614" s="42"/>
      <c r="AB614" s="42"/>
      <c r="AD614" s="52"/>
      <c r="AE614" s="35"/>
      <c r="AK614" s="52"/>
      <c r="BL614" s="52"/>
      <c r="BM614" s="52"/>
      <c r="BN614" s="52"/>
      <c r="BO614" s="52"/>
      <c r="BP614" s="52"/>
      <c r="BQ614" s="52"/>
      <c r="BS614" s="52"/>
    </row>
    <row r="615" spans="1:7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3"/>
      <c r="M615" s="42"/>
      <c r="N615" s="42"/>
      <c r="O615" s="42"/>
      <c r="P615" s="42"/>
      <c r="R615" s="42"/>
      <c r="S615" s="42"/>
      <c r="T615" s="44"/>
      <c r="U615" s="44"/>
      <c r="V615" s="42"/>
      <c r="W615" s="42"/>
      <c r="X615" s="42"/>
      <c r="Y615" s="43"/>
      <c r="Z615" s="42"/>
      <c r="AA615" s="42"/>
      <c r="AB615" s="42"/>
      <c r="AD615" s="52"/>
      <c r="AE615" s="35"/>
      <c r="AK615" s="52"/>
      <c r="BL615" s="52"/>
      <c r="BM615" s="52"/>
      <c r="BN615" s="52"/>
      <c r="BO615" s="52"/>
      <c r="BP615" s="52"/>
      <c r="BQ615" s="52"/>
      <c r="BS615" s="52"/>
    </row>
    <row r="616" spans="1:7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3"/>
      <c r="M616" s="42"/>
      <c r="N616" s="42"/>
      <c r="O616" s="42"/>
      <c r="P616" s="42"/>
      <c r="R616" s="42"/>
      <c r="S616" s="42"/>
      <c r="T616" s="44"/>
      <c r="U616" s="44"/>
      <c r="V616" s="42"/>
      <c r="W616" s="42"/>
      <c r="X616" s="42"/>
      <c r="Y616" s="43"/>
      <c r="Z616" s="42"/>
      <c r="AA616" s="42"/>
      <c r="AB616" s="42"/>
      <c r="AD616" s="52"/>
      <c r="AE616" s="35"/>
      <c r="AK616" s="52"/>
      <c r="BL616" s="52"/>
      <c r="BM616" s="52"/>
      <c r="BN616" s="52"/>
      <c r="BO616" s="52"/>
      <c r="BP616" s="52"/>
      <c r="BQ616" s="52"/>
      <c r="BS616" s="52"/>
    </row>
    <row r="617" spans="1:7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3"/>
      <c r="M617" s="42"/>
      <c r="N617" s="42"/>
      <c r="O617" s="42"/>
      <c r="P617" s="42"/>
      <c r="R617" s="42"/>
      <c r="S617" s="42"/>
      <c r="T617" s="44"/>
      <c r="U617" s="44"/>
      <c r="V617" s="42"/>
      <c r="W617" s="42"/>
      <c r="X617" s="42"/>
      <c r="Y617" s="43"/>
      <c r="Z617" s="42"/>
      <c r="AA617" s="42"/>
      <c r="AB617" s="42"/>
      <c r="AD617" s="52"/>
      <c r="AE617" s="35"/>
      <c r="AK617" s="52"/>
      <c r="BL617" s="52"/>
      <c r="BM617" s="52"/>
      <c r="BN617" s="52"/>
      <c r="BO617" s="52"/>
      <c r="BP617" s="52"/>
      <c r="BQ617" s="52"/>
      <c r="BS617" s="52"/>
    </row>
    <row r="618" spans="1:7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3"/>
      <c r="M618" s="42"/>
      <c r="N618" s="42"/>
      <c r="O618" s="42"/>
      <c r="P618" s="42"/>
      <c r="R618" s="42"/>
      <c r="S618" s="42"/>
      <c r="T618" s="44"/>
      <c r="U618" s="44"/>
      <c r="V618" s="42"/>
      <c r="W618" s="42"/>
      <c r="X618" s="42"/>
      <c r="Y618" s="43"/>
      <c r="Z618" s="42"/>
      <c r="AA618" s="42"/>
      <c r="AB618" s="42"/>
      <c r="AD618" s="52"/>
      <c r="AE618" s="35"/>
      <c r="AK618" s="52"/>
      <c r="BL618" s="52"/>
      <c r="BM618" s="52"/>
      <c r="BN618" s="52"/>
      <c r="BO618" s="52"/>
      <c r="BP618" s="52"/>
      <c r="BQ618" s="52"/>
      <c r="BS618" s="52"/>
    </row>
    <row r="619" spans="1:7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3"/>
      <c r="M619" s="42"/>
      <c r="N619" s="42"/>
      <c r="O619" s="42"/>
      <c r="P619" s="42"/>
      <c r="R619" s="42"/>
      <c r="S619" s="42"/>
      <c r="T619" s="44"/>
      <c r="U619" s="44"/>
      <c r="V619" s="42"/>
      <c r="W619" s="42"/>
      <c r="X619" s="42"/>
      <c r="Y619" s="43"/>
      <c r="Z619" s="42"/>
      <c r="AA619" s="42"/>
      <c r="AB619" s="42"/>
      <c r="AD619" s="52"/>
      <c r="AE619" s="35"/>
      <c r="AK619" s="52"/>
      <c r="BL619" s="52"/>
      <c r="BM619" s="52"/>
      <c r="BN619" s="52"/>
      <c r="BO619" s="52"/>
      <c r="BP619" s="52"/>
      <c r="BQ619" s="52"/>
      <c r="BS619" s="52"/>
    </row>
    <row r="620" spans="1:7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3"/>
      <c r="M620" s="42"/>
      <c r="N620" s="42"/>
      <c r="O620" s="42"/>
      <c r="P620" s="42"/>
      <c r="R620" s="42"/>
      <c r="S620" s="42"/>
      <c r="T620" s="44"/>
      <c r="U620" s="44"/>
      <c r="V620" s="42"/>
      <c r="W620" s="42"/>
      <c r="X620" s="42"/>
      <c r="Y620" s="43"/>
      <c r="Z620" s="42"/>
      <c r="AA620" s="42"/>
      <c r="AB620" s="42"/>
      <c r="AD620" s="52"/>
      <c r="AE620" s="35"/>
      <c r="AK620" s="52"/>
      <c r="BL620" s="52"/>
      <c r="BM620" s="52"/>
      <c r="BN620" s="52"/>
      <c r="BO620" s="52"/>
      <c r="BP620" s="52"/>
      <c r="BQ620" s="52"/>
      <c r="BS620" s="52"/>
    </row>
    <row r="621" spans="1:7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3"/>
      <c r="M621" s="42"/>
      <c r="N621" s="42"/>
      <c r="O621" s="42"/>
      <c r="P621" s="42"/>
      <c r="R621" s="42"/>
      <c r="S621" s="42"/>
      <c r="T621" s="44"/>
      <c r="U621" s="44"/>
      <c r="V621" s="42"/>
      <c r="W621" s="42"/>
      <c r="X621" s="42"/>
      <c r="Y621" s="43"/>
      <c r="Z621" s="42"/>
      <c r="AA621" s="42"/>
      <c r="AB621" s="42"/>
      <c r="AD621" s="52"/>
      <c r="AE621" s="35"/>
      <c r="AK621" s="52"/>
      <c r="BL621" s="52"/>
      <c r="BM621" s="52"/>
      <c r="BN621" s="52"/>
      <c r="BO621" s="52"/>
      <c r="BP621" s="52"/>
      <c r="BQ621" s="52"/>
      <c r="BS621" s="52"/>
    </row>
    <row r="622" spans="1:7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3"/>
      <c r="M622" s="42"/>
      <c r="N622" s="42"/>
      <c r="O622" s="42"/>
      <c r="P622" s="42"/>
      <c r="R622" s="42"/>
      <c r="S622" s="42"/>
      <c r="T622" s="44"/>
      <c r="U622" s="44"/>
      <c r="V622" s="42"/>
      <c r="W622" s="42"/>
      <c r="X622" s="42"/>
      <c r="Y622" s="43"/>
      <c r="Z622" s="42"/>
      <c r="AA622" s="42"/>
      <c r="AB622" s="42"/>
      <c r="AD622" s="52"/>
      <c r="AE622" s="35"/>
      <c r="AK622" s="52"/>
      <c r="BL622" s="52"/>
      <c r="BM622" s="52"/>
      <c r="BN622" s="52"/>
      <c r="BO622" s="52"/>
      <c r="BP622" s="52"/>
      <c r="BQ622" s="52"/>
      <c r="BS622" s="52"/>
    </row>
    <row r="623" spans="1:7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3"/>
      <c r="M623" s="42"/>
      <c r="N623" s="42"/>
      <c r="O623" s="42"/>
      <c r="P623" s="42"/>
      <c r="R623" s="42"/>
      <c r="S623" s="42"/>
      <c r="T623" s="44"/>
      <c r="U623" s="44"/>
      <c r="V623" s="42"/>
      <c r="W623" s="42"/>
      <c r="X623" s="42"/>
      <c r="Y623" s="43"/>
      <c r="Z623" s="42"/>
      <c r="AA623" s="42"/>
      <c r="AB623" s="42"/>
      <c r="AD623" s="52"/>
      <c r="AE623" s="35"/>
      <c r="AK623" s="52"/>
      <c r="BL623" s="52"/>
      <c r="BM623" s="52"/>
      <c r="BN623" s="52"/>
      <c r="BO623" s="52"/>
      <c r="BP623" s="52"/>
      <c r="BQ623" s="52"/>
      <c r="BS623" s="52"/>
    </row>
    <row r="624" spans="1:7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3"/>
      <c r="M624" s="42"/>
      <c r="N624" s="42"/>
      <c r="O624" s="42"/>
      <c r="P624" s="42"/>
      <c r="R624" s="42"/>
      <c r="S624" s="42"/>
      <c r="T624" s="44"/>
      <c r="U624" s="44"/>
      <c r="V624" s="42"/>
      <c r="W624" s="42"/>
      <c r="X624" s="42"/>
      <c r="Y624" s="43"/>
      <c r="Z624" s="42"/>
      <c r="AA624" s="42"/>
      <c r="AB624" s="42"/>
      <c r="AD624" s="52"/>
      <c r="AE624" s="35"/>
      <c r="AK624" s="52"/>
      <c r="BL624" s="52"/>
      <c r="BM624" s="52"/>
      <c r="BN624" s="52"/>
      <c r="BO624" s="52"/>
      <c r="BP624" s="52"/>
      <c r="BQ624" s="52"/>
      <c r="BS624" s="52"/>
    </row>
    <row r="625" spans="1:7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3"/>
      <c r="M625" s="42"/>
      <c r="N625" s="42"/>
      <c r="O625" s="42"/>
      <c r="P625" s="42"/>
      <c r="R625" s="42"/>
      <c r="S625" s="42"/>
      <c r="T625" s="44"/>
      <c r="U625" s="44"/>
      <c r="V625" s="42"/>
      <c r="W625" s="42"/>
      <c r="X625" s="42"/>
      <c r="Y625" s="43"/>
      <c r="Z625" s="42"/>
      <c r="AA625" s="42"/>
      <c r="AB625" s="42"/>
      <c r="AD625" s="52"/>
      <c r="AE625" s="35"/>
      <c r="AK625" s="52"/>
      <c r="BL625" s="52"/>
      <c r="BM625" s="52"/>
      <c r="BN625" s="52"/>
      <c r="BO625" s="52"/>
      <c r="BP625" s="52"/>
      <c r="BQ625" s="52"/>
      <c r="BS625" s="52"/>
    </row>
    <row r="626" spans="1:7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3"/>
      <c r="M626" s="42"/>
      <c r="N626" s="42"/>
      <c r="O626" s="42"/>
      <c r="P626" s="42"/>
      <c r="R626" s="42"/>
      <c r="S626" s="42"/>
      <c r="T626" s="44"/>
      <c r="U626" s="44"/>
      <c r="V626" s="42"/>
      <c r="W626" s="42"/>
      <c r="X626" s="42"/>
      <c r="Y626" s="43"/>
      <c r="Z626" s="42"/>
      <c r="AA626" s="42"/>
      <c r="AB626" s="42"/>
      <c r="AD626" s="52"/>
      <c r="AE626" s="35"/>
      <c r="AK626" s="52"/>
      <c r="BL626" s="52"/>
      <c r="BM626" s="52"/>
      <c r="BN626" s="52"/>
      <c r="BO626" s="52"/>
      <c r="BP626" s="52"/>
      <c r="BQ626" s="52"/>
      <c r="BS626" s="52"/>
    </row>
    <row r="627" spans="1:7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3"/>
      <c r="M627" s="42"/>
      <c r="N627" s="42"/>
      <c r="O627" s="42"/>
      <c r="P627" s="42"/>
      <c r="R627" s="42"/>
      <c r="S627" s="42"/>
      <c r="T627" s="44"/>
      <c r="U627" s="44"/>
      <c r="V627" s="42"/>
      <c r="W627" s="42"/>
      <c r="X627" s="42"/>
      <c r="Y627" s="43"/>
      <c r="Z627" s="42"/>
      <c r="AA627" s="42"/>
      <c r="AB627" s="42"/>
      <c r="AD627" s="52"/>
      <c r="AE627" s="35"/>
      <c r="AK627" s="52"/>
      <c r="BL627" s="52"/>
      <c r="BM627" s="52"/>
      <c r="BN627" s="52"/>
      <c r="BO627" s="52"/>
      <c r="BP627" s="52"/>
      <c r="BQ627" s="52"/>
      <c r="BS627" s="52"/>
    </row>
    <row r="628" spans="1:7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3"/>
      <c r="M628" s="42"/>
      <c r="N628" s="42"/>
      <c r="O628" s="42"/>
      <c r="P628" s="42"/>
      <c r="R628" s="42"/>
      <c r="S628" s="42"/>
      <c r="T628" s="44"/>
      <c r="U628" s="44"/>
      <c r="V628" s="42"/>
      <c r="W628" s="42"/>
      <c r="X628" s="42"/>
      <c r="Y628" s="43"/>
      <c r="Z628" s="42"/>
      <c r="AA628" s="42"/>
      <c r="AB628" s="42"/>
      <c r="AD628" s="52"/>
      <c r="AE628" s="35"/>
      <c r="AK628" s="52"/>
      <c r="BL628" s="52"/>
      <c r="BM628" s="52"/>
      <c r="BN628" s="52"/>
      <c r="BO628" s="52"/>
      <c r="BP628" s="52"/>
      <c r="BQ628" s="52"/>
      <c r="BS628" s="52"/>
    </row>
    <row r="629" spans="1:7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3"/>
      <c r="M629" s="42"/>
      <c r="N629" s="42"/>
      <c r="O629" s="42"/>
      <c r="P629" s="42"/>
      <c r="R629" s="42"/>
      <c r="S629" s="42"/>
      <c r="T629" s="44"/>
      <c r="U629" s="44"/>
      <c r="V629" s="42"/>
      <c r="W629" s="42"/>
      <c r="X629" s="42"/>
      <c r="Y629" s="43"/>
      <c r="Z629" s="42"/>
      <c r="AA629" s="42"/>
      <c r="AB629" s="42"/>
      <c r="AD629" s="52"/>
      <c r="AE629" s="35"/>
      <c r="AK629" s="52"/>
      <c r="BL629" s="52"/>
      <c r="BM629" s="52"/>
      <c r="BN629" s="52"/>
      <c r="BO629" s="52"/>
      <c r="BP629" s="52"/>
      <c r="BQ629" s="52"/>
      <c r="BS629" s="52"/>
    </row>
    <row r="630" spans="1:7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3"/>
      <c r="M630" s="42"/>
      <c r="N630" s="42"/>
      <c r="O630" s="42"/>
      <c r="P630" s="42"/>
      <c r="R630" s="42"/>
      <c r="S630" s="42"/>
      <c r="T630" s="44"/>
      <c r="U630" s="44"/>
      <c r="V630" s="42"/>
      <c r="W630" s="42"/>
      <c r="X630" s="42"/>
      <c r="Y630" s="43"/>
      <c r="Z630" s="42"/>
      <c r="AA630" s="42"/>
      <c r="AB630" s="42"/>
      <c r="AD630" s="52"/>
      <c r="AE630" s="35"/>
      <c r="AK630" s="52"/>
      <c r="BL630" s="52"/>
      <c r="BM630" s="52"/>
      <c r="BN630" s="52"/>
      <c r="BO630" s="52"/>
      <c r="BP630" s="52"/>
      <c r="BQ630" s="52"/>
      <c r="BS630" s="52"/>
    </row>
    <row r="631" spans="1:7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3"/>
      <c r="M631" s="42"/>
      <c r="N631" s="42"/>
      <c r="O631" s="42"/>
      <c r="P631" s="42"/>
      <c r="R631" s="42"/>
      <c r="S631" s="42"/>
      <c r="T631" s="44"/>
      <c r="U631" s="44"/>
      <c r="V631" s="42"/>
      <c r="W631" s="42"/>
      <c r="X631" s="42"/>
      <c r="Y631" s="43"/>
      <c r="Z631" s="42"/>
      <c r="AA631" s="42"/>
      <c r="AB631" s="42"/>
      <c r="AD631" s="52"/>
      <c r="AE631" s="35"/>
      <c r="AK631" s="52"/>
      <c r="BL631" s="52"/>
      <c r="BM631" s="52"/>
      <c r="BN631" s="52"/>
      <c r="BO631" s="52"/>
      <c r="BP631" s="52"/>
      <c r="BQ631" s="52"/>
      <c r="BS631" s="52"/>
    </row>
    <row r="632" spans="1:7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3"/>
      <c r="M632" s="42"/>
      <c r="N632" s="42"/>
      <c r="O632" s="42"/>
      <c r="P632" s="42"/>
      <c r="R632" s="42"/>
      <c r="S632" s="42"/>
      <c r="T632" s="44"/>
      <c r="U632" s="44"/>
      <c r="V632" s="42"/>
      <c r="W632" s="42"/>
      <c r="X632" s="42"/>
      <c r="Y632" s="43"/>
      <c r="Z632" s="42"/>
      <c r="AA632" s="42"/>
      <c r="AB632" s="42"/>
      <c r="AD632" s="52"/>
      <c r="AE632" s="35"/>
      <c r="AK632" s="52"/>
      <c r="BL632" s="52"/>
      <c r="BM632" s="52"/>
      <c r="BN632" s="52"/>
      <c r="BO632" s="52"/>
      <c r="BP632" s="52"/>
      <c r="BQ632" s="52"/>
      <c r="BS632" s="52"/>
    </row>
    <row r="633" spans="1:7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3"/>
      <c r="M633" s="42"/>
      <c r="N633" s="42"/>
      <c r="O633" s="42"/>
      <c r="P633" s="42"/>
      <c r="R633" s="42"/>
      <c r="S633" s="42"/>
      <c r="T633" s="44"/>
      <c r="U633" s="44"/>
      <c r="V633" s="42"/>
      <c r="W633" s="42"/>
      <c r="X633" s="42"/>
      <c r="Y633" s="43"/>
      <c r="Z633" s="42"/>
      <c r="AA633" s="42"/>
      <c r="AB633" s="42"/>
      <c r="AD633" s="52"/>
      <c r="AE633" s="35"/>
      <c r="AK633" s="52"/>
      <c r="BL633" s="52"/>
      <c r="BM633" s="52"/>
      <c r="BN633" s="52"/>
      <c r="BO633" s="52"/>
      <c r="BP633" s="52"/>
      <c r="BQ633" s="52"/>
      <c r="BS633" s="52"/>
    </row>
    <row r="634" spans="1:7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3"/>
      <c r="M634" s="42"/>
      <c r="N634" s="42"/>
      <c r="O634" s="42"/>
      <c r="P634" s="42"/>
      <c r="R634" s="42"/>
      <c r="S634" s="42"/>
      <c r="T634" s="44"/>
      <c r="U634" s="44"/>
      <c r="V634" s="42"/>
      <c r="W634" s="42"/>
      <c r="X634" s="42"/>
      <c r="Y634" s="43"/>
      <c r="Z634" s="42"/>
      <c r="AA634" s="42"/>
      <c r="AB634" s="42"/>
      <c r="AD634" s="52"/>
      <c r="AE634" s="35"/>
      <c r="AK634" s="52"/>
      <c r="BL634" s="52"/>
      <c r="BM634" s="52"/>
      <c r="BN634" s="52"/>
      <c r="BO634" s="52"/>
      <c r="BP634" s="52"/>
      <c r="BQ634" s="52"/>
      <c r="BS634" s="52"/>
    </row>
    <row r="635" spans="1:7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3"/>
      <c r="M635" s="42"/>
      <c r="N635" s="42"/>
      <c r="O635" s="42"/>
      <c r="P635" s="42"/>
      <c r="R635" s="42"/>
      <c r="S635" s="42"/>
      <c r="T635" s="44"/>
      <c r="U635" s="44"/>
      <c r="V635" s="42"/>
      <c r="W635" s="42"/>
      <c r="X635" s="42"/>
      <c r="Y635" s="43"/>
      <c r="Z635" s="42"/>
      <c r="AA635" s="42"/>
      <c r="AB635" s="42"/>
      <c r="AD635" s="52"/>
      <c r="AE635" s="35"/>
      <c r="AK635" s="52"/>
      <c r="BL635" s="52"/>
      <c r="BM635" s="52"/>
      <c r="BN635" s="52"/>
      <c r="BO635" s="52"/>
      <c r="BP635" s="52"/>
      <c r="BQ635" s="52"/>
      <c r="BS635" s="52"/>
    </row>
    <row r="636" spans="1:7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3"/>
      <c r="M636" s="42"/>
      <c r="N636" s="42"/>
      <c r="O636" s="42"/>
      <c r="P636" s="42"/>
      <c r="R636" s="42"/>
      <c r="S636" s="42"/>
      <c r="T636" s="44"/>
      <c r="U636" s="44"/>
      <c r="V636" s="42"/>
      <c r="W636" s="42"/>
      <c r="X636" s="42"/>
      <c r="Y636" s="43"/>
      <c r="Z636" s="42"/>
      <c r="AA636" s="42"/>
      <c r="AB636" s="42"/>
      <c r="AD636" s="52"/>
      <c r="AE636" s="35"/>
      <c r="AK636" s="52"/>
      <c r="BL636" s="52"/>
      <c r="BM636" s="52"/>
      <c r="BN636" s="52"/>
      <c r="BO636" s="52"/>
      <c r="BP636" s="52"/>
      <c r="BQ636" s="52"/>
      <c r="BS636" s="52"/>
    </row>
    <row r="637" spans="1:7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3"/>
      <c r="M637" s="42"/>
      <c r="N637" s="42"/>
      <c r="O637" s="42"/>
      <c r="P637" s="42"/>
      <c r="R637" s="42"/>
      <c r="S637" s="42"/>
      <c r="T637" s="44"/>
      <c r="U637" s="44"/>
      <c r="V637" s="42"/>
      <c r="W637" s="42"/>
      <c r="X637" s="42"/>
      <c r="Y637" s="43"/>
      <c r="Z637" s="42"/>
      <c r="AA637" s="42"/>
      <c r="AB637" s="42"/>
      <c r="AD637" s="52"/>
      <c r="AE637" s="35"/>
      <c r="AK637" s="52"/>
      <c r="BL637" s="52"/>
      <c r="BM637" s="52"/>
      <c r="BN637" s="52"/>
      <c r="BO637" s="52"/>
      <c r="BP637" s="52"/>
      <c r="BQ637" s="52"/>
      <c r="BS637" s="52"/>
    </row>
    <row r="638" spans="1:7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3"/>
      <c r="M638" s="42"/>
      <c r="N638" s="42"/>
      <c r="O638" s="42"/>
      <c r="P638" s="42"/>
      <c r="R638" s="42"/>
      <c r="S638" s="42"/>
      <c r="T638" s="44"/>
      <c r="U638" s="44"/>
      <c r="V638" s="42"/>
      <c r="W638" s="42"/>
      <c r="X638" s="42"/>
      <c r="Y638" s="43"/>
      <c r="Z638" s="42"/>
      <c r="AA638" s="42"/>
      <c r="AB638" s="42"/>
      <c r="AD638" s="52"/>
      <c r="AE638" s="35"/>
      <c r="AK638" s="52"/>
      <c r="BL638" s="52"/>
      <c r="BM638" s="52"/>
      <c r="BN638" s="52"/>
      <c r="BO638" s="52"/>
      <c r="BP638" s="52"/>
      <c r="BQ638" s="52"/>
      <c r="BS638" s="52"/>
    </row>
    <row r="639" spans="1:7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3"/>
      <c r="M639" s="42"/>
      <c r="N639" s="42"/>
      <c r="O639" s="42"/>
      <c r="P639" s="42"/>
      <c r="R639" s="42"/>
      <c r="S639" s="42"/>
      <c r="T639" s="44"/>
      <c r="U639" s="44"/>
      <c r="V639" s="42"/>
      <c r="W639" s="42"/>
      <c r="X639" s="42"/>
      <c r="Y639" s="43"/>
      <c r="Z639" s="42"/>
      <c r="AA639" s="42"/>
      <c r="AB639" s="42"/>
      <c r="AD639" s="52"/>
      <c r="AE639" s="35"/>
      <c r="AK639" s="52"/>
      <c r="BL639" s="52"/>
      <c r="BM639" s="52"/>
      <c r="BN639" s="52"/>
      <c r="BO639" s="52"/>
      <c r="BP639" s="52"/>
      <c r="BQ639" s="52"/>
      <c r="BS639" s="52"/>
    </row>
    <row r="640" spans="1:7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3"/>
      <c r="M640" s="42"/>
      <c r="N640" s="42"/>
      <c r="O640" s="42"/>
      <c r="P640" s="42"/>
      <c r="R640" s="42"/>
      <c r="S640" s="42"/>
      <c r="T640" s="44"/>
      <c r="U640" s="44"/>
      <c r="V640" s="42"/>
      <c r="W640" s="42"/>
      <c r="X640" s="42"/>
      <c r="Y640" s="43"/>
      <c r="Z640" s="42"/>
      <c r="AA640" s="42"/>
      <c r="AB640" s="42"/>
      <c r="AD640" s="52"/>
      <c r="AE640" s="35"/>
      <c r="AK640" s="52"/>
      <c r="BL640" s="52"/>
      <c r="BM640" s="52"/>
      <c r="BN640" s="52"/>
      <c r="BO640" s="52"/>
      <c r="BP640" s="52"/>
      <c r="BQ640" s="52"/>
      <c r="BS640" s="52"/>
    </row>
    <row r="641" spans="1:7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3"/>
      <c r="M641" s="42"/>
      <c r="N641" s="42"/>
      <c r="O641" s="42"/>
      <c r="P641" s="42"/>
      <c r="R641" s="42"/>
      <c r="S641" s="42"/>
      <c r="T641" s="44"/>
      <c r="U641" s="44"/>
      <c r="V641" s="42"/>
      <c r="W641" s="42"/>
      <c r="X641" s="42"/>
      <c r="Y641" s="43"/>
      <c r="Z641" s="42"/>
      <c r="AA641" s="42"/>
      <c r="AB641" s="42"/>
      <c r="AD641" s="52"/>
      <c r="AE641" s="35"/>
      <c r="AK641" s="52"/>
      <c r="BL641" s="52"/>
      <c r="BM641" s="52"/>
      <c r="BN641" s="52"/>
      <c r="BO641" s="52"/>
      <c r="BP641" s="52"/>
      <c r="BQ641" s="52"/>
      <c r="BS641" s="52"/>
    </row>
    <row r="642" spans="1:7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3"/>
      <c r="M642" s="42"/>
      <c r="N642" s="42"/>
      <c r="O642" s="42"/>
      <c r="P642" s="42"/>
      <c r="R642" s="42"/>
      <c r="S642" s="42"/>
      <c r="T642" s="44"/>
      <c r="U642" s="44"/>
      <c r="V642" s="42"/>
      <c r="W642" s="42"/>
      <c r="X642" s="42"/>
      <c r="Y642" s="43"/>
      <c r="Z642" s="42"/>
      <c r="AA642" s="42"/>
      <c r="AB642" s="42"/>
      <c r="AD642" s="52"/>
      <c r="AE642" s="35"/>
      <c r="AK642" s="52"/>
      <c r="BL642" s="52"/>
      <c r="BM642" s="52"/>
      <c r="BN642" s="52"/>
      <c r="BO642" s="52"/>
      <c r="BP642" s="52"/>
      <c r="BQ642" s="52"/>
      <c r="BS642" s="52"/>
    </row>
    <row r="643" spans="1:7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3"/>
      <c r="M643" s="42"/>
      <c r="N643" s="42"/>
      <c r="O643" s="42"/>
      <c r="P643" s="42"/>
      <c r="R643" s="42"/>
      <c r="S643" s="42"/>
      <c r="T643" s="44"/>
      <c r="U643" s="44"/>
      <c r="V643" s="42"/>
      <c r="W643" s="42"/>
      <c r="X643" s="42"/>
      <c r="Y643" s="43"/>
      <c r="Z643" s="42"/>
      <c r="AA643" s="42"/>
      <c r="AB643" s="42"/>
      <c r="AD643" s="52"/>
      <c r="AE643" s="35"/>
      <c r="AK643" s="52"/>
      <c r="BL643" s="52"/>
      <c r="BM643" s="52"/>
      <c r="BN643" s="52"/>
      <c r="BO643" s="52"/>
      <c r="BP643" s="52"/>
      <c r="BQ643" s="52"/>
      <c r="BS643" s="52"/>
    </row>
    <row r="644" spans="1:7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3"/>
      <c r="M644" s="42"/>
      <c r="N644" s="42"/>
      <c r="O644" s="42"/>
      <c r="P644" s="42"/>
      <c r="R644" s="42"/>
      <c r="S644" s="42"/>
      <c r="T644" s="44"/>
      <c r="U644" s="44"/>
      <c r="V644" s="42"/>
      <c r="W644" s="42"/>
      <c r="X644" s="42"/>
      <c r="Y644" s="43"/>
      <c r="Z644" s="42"/>
      <c r="AA644" s="42"/>
      <c r="AB644" s="42"/>
      <c r="AD644" s="52"/>
      <c r="AE644" s="35"/>
      <c r="AK644" s="52"/>
      <c r="BL644" s="52"/>
      <c r="BM644" s="52"/>
      <c r="BN644" s="52"/>
      <c r="BO644" s="52"/>
      <c r="BP644" s="52"/>
      <c r="BQ644" s="52"/>
      <c r="BS644" s="52"/>
    </row>
    <row r="645" spans="1:7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3"/>
      <c r="M645" s="42"/>
      <c r="N645" s="42"/>
      <c r="O645" s="42"/>
      <c r="P645" s="42"/>
      <c r="R645" s="42"/>
      <c r="S645" s="42"/>
      <c r="T645" s="44"/>
      <c r="U645" s="44"/>
      <c r="V645" s="42"/>
      <c r="W645" s="42"/>
      <c r="X645" s="42"/>
      <c r="Y645" s="43"/>
      <c r="Z645" s="42"/>
      <c r="AA645" s="42"/>
      <c r="AB645" s="42"/>
      <c r="AD645" s="52"/>
      <c r="AE645" s="35"/>
      <c r="AK645" s="52"/>
      <c r="BL645" s="52"/>
      <c r="BM645" s="52"/>
      <c r="BN645" s="52"/>
      <c r="BO645" s="52"/>
      <c r="BP645" s="52"/>
      <c r="BQ645" s="52"/>
      <c r="BS645" s="52"/>
    </row>
    <row r="646" spans="1:7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3"/>
      <c r="M646" s="42"/>
      <c r="N646" s="42"/>
      <c r="O646" s="42"/>
      <c r="P646" s="42"/>
      <c r="R646" s="42"/>
      <c r="S646" s="42"/>
      <c r="T646" s="44"/>
      <c r="U646" s="44"/>
      <c r="V646" s="42"/>
      <c r="W646" s="42"/>
      <c r="X646" s="42"/>
      <c r="Y646" s="43"/>
      <c r="Z646" s="42"/>
      <c r="AA646" s="42"/>
      <c r="AB646" s="42"/>
      <c r="AD646" s="52"/>
      <c r="AE646" s="35"/>
      <c r="AK646" s="52"/>
      <c r="BL646" s="52"/>
      <c r="BM646" s="52"/>
      <c r="BN646" s="52"/>
      <c r="BO646" s="52"/>
      <c r="BP646" s="52"/>
      <c r="BQ646" s="52"/>
      <c r="BS646" s="52"/>
    </row>
    <row r="647" spans="1:7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3"/>
      <c r="M647" s="42"/>
      <c r="N647" s="42"/>
      <c r="O647" s="42"/>
      <c r="P647" s="42"/>
      <c r="R647" s="42"/>
      <c r="S647" s="42"/>
      <c r="T647" s="44"/>
      <c r="U647" s="44"/>
      <c r="V647" s="42"/>
      <c r="W647" s="42"/>
      <c r="X647" s="42"/>
      <c r="Y647" s="43"/>
      <c r="Z647" s="42"/>
      <c r="AA647" s="42"/>
      <c r="AB647" s="42"/>
      <c r="AD647" s="52"/>
      <c r="AE647" s="35"/>
      <c r="AK647" s="52"/>
      <c r="BL647" s="52"/>
      <c r="BM647" s="52"/>
      <c r="BN647" s="52"/>
      <c r="BO647" s="52"/>
      <c r="BP647" s="52"/>
      <c r="BQ647" s="52"/>
      <c r="BS647" s="52"/>
    </row>
    <row r="648" spans="1:7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3"/>
      <c r="M648" s="42"/>
      <c r="N648" s="42"/>
      <c r="O648" s="42"/>
      <c r="P648" s="42"/>
      <c r="R648" s="42"/>
      <c r="S648" s="42"/>
      <c r="T648" s="44"/>
      <c r="U648" s="44"/>
      <c r="V648" s="42"/>
      <c r="W648" s="42"/>
      <c r="X648" s="42"/>
      <c r="Y648" s="43"/>
      <c r="Z648" s="42"/>
      <c r="AA648" s="42"/>
      <c r="AB648" s="42"/>
      <c r="AD648" s="52"/>
      <c r="AE648" s="35"/>
      <c r="AK648" s="52"/>
      <c r="BL648" s="52"/>
      <c r="BM648" s="52"/>
      <c r="BN648" s="52"/>
      <c r="BO648" s="52"/>
      <c r="BP648" s="52"/>
      <c r="BQ648" s="52"/>
      <c r="BS648" s="52"/>
    </row>
    <row r="649" spans="1:7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3"/>
      <c r="M649" s="42"/>
      <c r="N649" s="42"/>
      <c r="O649" s="42"/>
      <c r="P649" s="42"/>
      <c r="R649" s="42"/>
      <c r="S649" s="42"/>
      <c r="T649" s="44"/>
      <c r="U649" s="44"/>
      <c r="V649" s="42"/>
      <c r="W649" s="42"/>
      <c r="X649" s="42"/>
      <c r="Y649" s="43"/>
      <c r="Z649" s="42"/>
      <c r="AA649" s="42"/>
      <c r="AB649" s="42"/>
      <c r="AD649" s="52"/>
      <c r="AE649" s="35"/>
      <c r="AK649" s="52"/>
      <c r="BL649" s="52"/>
      <c r="BM649" s="52"/>
      <c r="BN649" s="52"/>
      <c r="BO649" s="52"/>
      <c r="BP649" s="52"/>
      <c r="BQ649" s="52"/>
      <c r="BS649" s="52"/>
    </row>
    <row r="650" spans="1:7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3"/>
      <c r="M650" s="42"/>
      <c r="N650" s="42"/>
      <c r="O650" s="42"/>
      <c r="P650" s="42"/>
      <c r="R650" s="42"/>
      <c r="S650" s="42"/>
      <c r="T650" s="44"/>
      <c r="U650" s="44"/>
      <c r="V650" s="42"/>
      <c r="W650" s="42"/>
      <c r="X650" s="42"/>
      <c r="Y650" s="43"/>
      <c r="Z650" s="42"/>
      <c r="AA650" s="42"/>
      <c r="AB650" s="42"/>
      <c r="AD650" s="52"/>
      <c r="AE650" s="35"/>
      <c r="AK650" s="52"/>
      <c r="BL650" s="52"/>
      <c r="BM650" s="52"/>
      <c r="BN650" s="52"/>
      <c r="BO650" s="52"/>
      <c r="BP650" s="52"/>
      <c r="BQ650" s="52"/>
      <c r="BS650" s="52"/>
    </row>
    <row r="651" spans="1:7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3"/>
      <c r="M651" s="42"/>
      <c r="N651" s="42"/>
      <c r="O651" s="42"/>
      <c r="P651" s="42"/>
      <c r="R651" s="42"/>
      <c r="S651" s="42"/>
      <c r="T651" s="44"/>
      <c r="U651" s="44"/>
      <c r="V651" s="42"/>
      <c r="W651" s="42"/>
      <c r="X651" s="42"/>
      <c r="Y651" s="43"/>
      <c r="Z651" s="42"/>
      <c r="AA651" s="42"/>
      <c r="AB651" s="42"/>
      <c r="AD651" s="52"/>
      <c r="AE651" s="35"/>
      <c r="AK651" s="52"/>
      <c r="BL651" s="52"/>
      <c r="BM651" s="52"/>
      <c r="BN651" s="52"/>
      <c r="BO651" s="52"/>
      <c r="BP651" s="52"/>
      <c r="BQ651" s="52"/>
      <c r="BS651" s="52"/>
    </row>
    <row r="652" spans="1:7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3"/>
      <c r="M652" s="42"/>
      <c r="N652" s="42"/>
      <c r="O652" s="42"/>
      <c r="P652" s="42"/>
      <c r="R652" s="42"/>
      <c r="S652" s="42"/>
      <c r="T652" s="44"/>
      <c r="U652" s="44"/>
      <c r="V652" s="42"/>
      <c r="W652" s="42"/>
      <c r="X652" s="42"/>
      <c r="Y652" s="43"/>
      <c r="Z652" s="42"/>
      <c r="AA652" s="42"/>
      <c r="AB652" s="42"/>
      <c r="AD652" s="52"/>
      <c r="AE652" s="35"/>
      <c r="AK652" s="52"/>
      <c r="BL652" s="52"/>
      <c r="BM652" s="52"/>
      <c r="BN652" s="52"/>
      <c r="BO652" s="52"/>
      <c r="BP652" s="52"/>
      <c r="BQ652" s="52"/>
      <c r="BS652" s="52"/>
    </row>
    <row r="653" spans="1:7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3"/>
      <c r="M653" s="42"/>
      <c r="N653" s="42"/>
      <c r="O653" s="42"/>
      <c r="P653" s="42"/>
      <c r="R653" s="42"/>
      <c r="S653" s="42"/>
      <c r="T653" s="44"/>
      <c r="U653" s="44"/>
      <c r="V653" s="42"/>
      <c r="W653" s="42"/>
      <c r="X653" s="42"/>
      <c r="Y653" s="43"/>
      <c r="Z653" s="42"/>
      <c r="AA653" s="42"/>
      <c r="AB653" s="42"/>
      <c r="AD653" s="52"/>
      <c r="AE653" s="35"/>
      <c r="AK653" s="52"/>
      <c r="BL653" s="52"/>
      <c r="BM653" s="52"/>
      <c r="BN653" s="52"/>
      <c r="BO653" s="52"/>
      <c r="BP653" s="52"/>
      <c r="BQ653" s="52"/>
      <c r="BS653" s="52"/>
    </row>
    <row r="654" spans="1:7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3"/>
      <c r="M654" s="42"/>
      <c r="N654" s="42"/>
      <c r="O654" s="42"/>
      <c r="P654" s="42"/>
      <c r="R654" s="42"/>
      <c r="S654" s="42"/>
      <c r="T654" s="44"/>
      <c r="U654" s="44"/>
      <c r="V654" s="42"/>
      <c r="W654" s="42"/>
      <c r="X654" s="42"/>
      <c r="Y654" s="43"/>
      <c r="Z654" s="42"/>
      <c r="AA654" s="42"/>
      <c r="AB654" s="42"/>
      <c r="AD654" s="52"/>
      <c r="AE654" s="35"/>
      <c r="AK654" s="52"/>
      <c r="BL654" s="52"/>
      <c r="BM654" s="52"/>
      <c r="BN654" s="52"/>
      <c r="BO654" s="52"/>
      <c r="BP654" s="52"/>
      <c r="BQ654" s="52"/>
      <c r="BS654" s="52"/>
    </row>
    <row r="655" spans="1:7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3"/>
      <c r="M655" s="42"/>
      <c r="N655" s="42"/>
      <c r="O655" s="42"/>
      <c r="P655" s="42"/>
      <c r="R655" s="42"/>
      <c r="S655" s="42"/>
      <c r="T655" s="44"/>
      <c r="U655" s="44"/>
      <c r="V655" s="42"/>
      <c r="W655" s="42"/>
      <c r="X655" s="42"/>
      <c r="Y655" s="43"/>
      <c r="Z655" s="42"/>
      <c r="AA655" s="42"/>
      <c r="AB655" s="42"/>
      <c r="AD655" s="52"/>
      <c r="AE655" s="35"/>
      <c r="AK655" s="52"/>
      <c r="BL655" s="52"/>
      <c r="BM655" s="52"/>
      <c r="BN655" s="52"/>
      <c r="BO655" s="52"/>
      <c r="BP655" s="52"/>
      <c r="BQ655" s="52"/>
      <c r="BS655" s="52"/>
    </row>
    <row r="656" spans="1:7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3"/>
      <c r="M656" s="42"/>
      <c r="N656" s="42"/>
      <c r="O656" s="42"/>
      <c r="P656" s="42"/>
      <c r="R656" s="42"/>
      <c r="S656" s="42"/>
      <c r="T656" s="44"/>
      <c r="U656" s="44"/>
      <c r="V656" s="42"/>
      <c r="W656" s="42"/>
      <c r="X656" s="42"/>
      <c r="Y656" s="43"/>
      <c r="Z656" s="42"/>
      <c r="AA656" s="42"/>
      <c r="AB656" s="42"/>
      <c r="AD656" s="52"/>
      <c r="AE656" s="35"/>
      <c r="AK656" s="52"/>
      <c r="BL656" s="52"/>
      <c r="BM656" s="52"/>
      <c r="BN656" s="52"/>
      <c r="BO656" s="52"/>
      <c r="BP656" s="52"/>
      <c r="BQ656" s="52"/>
      <c r="BS656" s="52"/>
    </row>
    <row r="657" spans="1:7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3"/>
      <c r="M657" s="42"/>
      <c r="N657" s="42"/>
      <c r="O657" s="42"/>
      <c r="P657" s="42"/>
      <c r="R657" s="42"/>
      <c r="S657" s="42"/>
      <c r="T657" s="44"/>
      <c r="U657" s="44"/>
      <c r="V657" s="42"/>
      <c r="W657" s="42"/>
      <c r="X657" s="42"/>
      <c r="Y657" s="43"/>
      <c r="Z657" s="42"/>
      <c r="AA657" s="42"/>
      <c r="AB657" s="42"/>
      <c r="AD657" s="52"/>
      <c r="AE657" s="35"/>
      <c r="AK657" s="52"/>
      <c r="BL657" s="52"/>
      <c r="BM657" s="52"/>
      <c r="BN657" s="52"/>
      <c r="BO657" s="52"/>
      <c r="BP657" s="52"/>
      <c r="BQ657" s="52"/>
      <c r="BS657" s="52"/>
    </row>
    <row r="658" spans="1:7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3"/>
      <c r="M658" s="42"/>
      <c r="N658" s="42"/>
      <c r="O658" s="42"/>
      <c r="P658" s="42"/>
      <c r="R658" s="42"/>
      <c r="S658" s="42"/>
      <c r="T658" s="44"/>
      <c r="U658" s="44"/>
      <c r="V658" s="42"/>
      <c r="W658" s="42"/>
      <c r="X658" s="42"/>
      <c r="Y658" s="43"/>
      <c r="Z658" s="42"/>
      <c r="AA658" s="42"/>
      <c r="AB658" s="42"/>
      <c r="AD658" s="52"/>
      <c r="AE658" s="35"/>
      <c r="AK658" s="52"/>
      <c r="BL658" s="52"/>
      <c r="BM658" s="52"/>
      <c r="BN658" s="52"/>
      <c r="BO658" s="52"/>
      <c r="BP658" s="52"/>
      <c r="BQ658" s="52"/>
      <c r="BS658" s="52"/>
    </row>
    <row r="659" spans="1:7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3"/>
      <c r="M659" s="42"/>
      <c r="N659" s="42"/>
      <c r="O659" s="42"/>
      <c r="P659" s="42"/>
      <c r="R659" s="42"/>
      <c r="S659" s="42"/>
      <c r="T659" s="44"/>
      <c r="U659" s="44"/>
      <c r="V659" s="42"/>
      <c r="W659" s="42"/>
      <c r="X659" s="42"/>
      <c r="Y659" s="43"/>
      <c r="Z659" s="42"/>
      <c r="AA659" s="42"/>
      <c r="AB659" s="42"/>
      <c r="AD659" s="52"/>
      <c r="AE659" s="35"/>
      <c r="AK659" s="52"/>
      <c r="BL659" s="52"/>
      <c r="BM659" s="52"/>
      <c r="BN659" s="52"/>
      <c r="BO659" s="52"/>
      <c r="BP659" s="52"/>
      <c r="BQ659" s="52"/>
      <c r="BS659" s="52"/>
    </row>
    <row r="660" spans="1:7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3"/>
      <c r="M660" s="42"/>
      <c r="N660" s="42"/>
      <c r="O660" s="42"/>
      <c r="P660" s="42"/>
      <c r="R660" s="42"/>
      <c r="S660" s="42"/>
      <c r="T660" s="44"/>
      <c r="U660" s="44"/>
      <c r="V660" s="42"/>
      <c r="W660" s="42"/>
      <c r="X660" s="42"/>
      <c r="Y660" s="43"/>
      <c r="Z660" s="42"/>
      <c r="AA660" s="42"/>
      <c r="AB660" s="42"/>
      <c r="AD660" s="52"/>
      <c r="AE660" s="35"/>
      <c r="AK660" s="52"/>
      <c r="BL660" s="52"/>
      <c r="BM660" s="52"/>
      <c r="BN660" s="52"/>
      <c r="BO660" s="52"/>
      <c r="BP660" s="52"/>
      <c r="BQ660" s="52"/>
      <c r="BS660" s="52"/>
    </row>
    <row r="661" spans="1:7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3"/>
      <c r="M661" s="42"/>
      <c r="N661" s="42"/>
      <c r="O661" s="42"/>
      <c r="P661" s="42"/>
      <c r="R661" s="42"/>
      <c r="S661" s="42"/>
      <c r="T661" s="44"/>
      <c r="U661" s="44"/>
      <c r="V661" s="42"/>
      <c r="W661" s="42"/>
      <c r="X661" s="42"/>
      <c r="Y661" s="43"/>
      <c r="Z661" s="42"/>
      <c r="AA661" s="42"/>
      <c r="AB661" s="42"/>
      <c r="AD661" s="52"/>
      <c r="AE661" s="35"/>
      <c r="AK661" s="52"/>
      <c r="BL661" s="52"/>
      <c r="BM661" s="52"/>
      <c r="BN661" s="52"/>
      <c r="BO661" s="52"/>
      <c r="BP661" s="52"/>
      <c r="BQ661" s="52"/>
      <c r="BS661" s="52"/>
    </row>
    <row r="662" spans="1:7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3"/>
      <c r="M662" s="42"/>
      <c r="N662" s="42"/>
      <c r="O662" s="42"/>
      <c r="P662" s="42"/>
      <c r="R662" s="42"/>
      <c r="S662" s="42"/>
      <c r="T662" s="44"/>
      <c r="U662" s="44"/>
      <c r="V662" s="42"/>
      <c r="W662" s="42"/>
      <c r="X662" s="42"/>
      <c r="Y662" s="43"/>
      <c r="Z662" s="42"/>
      <c r="AA662" s="42"/>
      <c r="AB662" s="42"/>
      <c r="AD662" s="52"/>
      <c r="AE662" s="35"/>
      <c r="AK662" s="52"/>
      <c r="BL662" s="52"/>
      <c r="BM662" s="52"/>
      <c r="BN662" s="52"/>
      <c r="BO662" s="52"/>
      <c r="BP662" s="52"/>
      <c r="BQ662" s="52"/>
      <c r="BS662" s="52"/>
    </row>
    <row r="663" spans="1:7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3"/>
      <c r="M663" s="42"/>
      <c r="N663" s="42"/>
      <c r="O663" s="42"/>
      <c r="P663" s="42"/>
      <c r="R663" s="42"/>
      <c r="S663" s="42"/>
      <c r="T663" s="44"/>
      <c r="U663" s="44"/>
      <c r="V663" s="42"/>
      <c r="W663" s="42"/>
      <c r="X663" s="42"/>
      <c r="Y663" s="43"/>
      <c r="Z663" s="42"/>
      <c r="AA663" s="42"/>
      <c r="AB663" s="42"/>
      <c r="AD663" s="52"/>
      <c r="AE663" s="35"/>
      <c r="AK663" s="52"/>
      <c r="BL663" s="52"/>
      <c r="BM663" s="52"/>
      <c r="BN663" s="52"/>
      <c r="BO663" s="52"/>
      <c r="BP663" s="52"/>
      <c r="BQ663" s="52"/>
      <c r="BS663" s="52"/>
    </row>
    <row r="664" spans="1:7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3"/>
      <c r="M664" s="42"/>
      <c r="N664" s="42"/>
      <c r="O664" s="42"/>
      <c r="P664" s="42"/>
      <c r="R664" s="42"/>
      <c r="S664" s="42"/>
      <c r="T664" s="44"/>
      <c r="U664" s="44"/>
      <c r="V664" s="42"/>
      <c r="W664" s="42"/>
      <c r="X664" s="42"/>
      <c r="Y664" s="43"/>
      <c r="Z664" s="42"/>
      <c r="AA664" s="42"/>
      <c r="AB664" s="42"/>
      <c r="AD664" s="52"/>
      <c r="AE664" s="35"/>
      <c r="AK664" s="52"/>
      <c r="BL664" s="52"/>
      <c r="BM664" s="52"/>
      <c r="BN664" s="52"/>
      <c r="BO664" s="52"/>
      <c r="BP664" s="52"/>
      <c r="BQ664" s="52"/>
      <c r="BS664" s="52"/>
    </row>
    <row r="665" spans="1:7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3"/>
      <c r="M665" s="42"/>
      <c r="N665" s="42"/>
      <c r="O665" s="42"/>
      <c r="P665" s="42"/>
      <c r="R665" s="42"/>
      <c r="S665" s="42"/>
      <c r="T665" s="44"/>
      <c r="U665" s="44"/>
      <c r="V665" s="42"/>
      <c r="W665" s="42"/>
      <c r="X665" s="42"/>
      <c r="Y665" s="43"/>
      <c r="Z665" s="42"/>
      <c r="AA665" s="42"/>
      <c r="AB665" s="42"/>
      <c r="AD665" s="52"/>
      <c r="AE665" s="35"/>
      <c r="AK665" s="52"/>
      <c r="BL665" s="52"/>
      <c r="BM665" s="52"/>
      <c r="BN665" s="52"/>
      <c r="BO665" s="52"/>
      <c r="BP665" s="52"/>
      <c r="BQ665" s="52"/>
      <c r="BS665" s="52"/>
    </row>
    <row r="666" spans="1:7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3"/>
      <c r="M666" s="42"/>
      <c r="N666" s="42"/>
      <c r="O666" s="42"/>
      <c r="P666" s="42"/>
      <c r="R666" s="42"/>
      <c r="S666" s="42"/>
      <c r="T666" s="44"/>
      <c r="U666" s="44"/>
      <c r="V666" s="42"/>
      <c r="W666" s="42"/>
      <c r="X666" s="42"/>
      <c r="Y666" s="43"/>
      <c r="Z666" s="42"/>
      <c r="AA666" s="42"/>
      <c r="AB666" s="42"/>
      <c r="AD666" s="52"/>
      <c r="AE666" s="35"/>
      <c r="AK666" s="52"/>
      <c r="BL666" s="52"/>
      <c r="BM666" s="52"/>
      <c r="BN666" s="52"/>
      <c r="BO666" s="52"/>
      <c r="BP666" s="52"/>
      <c r="BQ666" s="52"/>
      <c r="BS666" s="52"/>
    </row>
    <row r="667" spans="1:7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3"/>
      <c r="M667" s="42"/>
      <c r="N667" s="42"/>
      <c r="O667" s="42"/>
      <c r="P667" s="42"/>
      <c r="R667" s="42"/>
      <c r="S667" s="42"/>
      <c r="T667" s="44"/>
      <c r="U667" s="44"/>
      <c r="V667" s="42"/>
      <c r="W667" s="42"/>
      <c r="X667" s="42"/>
      <c r="Y667" s="43"/>
      <c r="Z667" s="42"/>
      <c r="AA667" s="42"/>
      <c r="AB667" s="42"/>
      <c r="AD667" s="52"/>
      <c r="AE667" s="35"/>
      <c r="AK667" s="52"/>
      <c r="BL667" s="52"/>
      <c r="BM667" s="52"/>
      <c r="BN667" s="52"/>
      <c r="BO667" s="52"/>
      <c r="BP667" s="52"/>
      <c r="BQ667" s="52"/>
      <c r="BS667" s="52"/>
    </row>
    <row r="668" spans="1:7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3"/>
      <c r="M668" s="42"/>
      <c r="N668" s="42"/>
      <c r="O668" s="42"/>
      <c r="P668" s="42"/>
      <c r="R668" s="42"/>
      <c r="S668" s="42"/>
      <c r="T668" s="44"/>
      <c r="U668" s="44"/>
      <c r="V668" s="42"/>
      <c r="W668" s="42"/>
      <c r="X668" s="42"/>
      <c r="Y668" s="43"/>
      <c r="Z668" s="42"/>
      <c r="AA668" s="42"/>
      <c r="AB668" s="42"/>
      <c r="AD668" s="52"/>
      <c r="AE668" s="35"/>
      <c r="AK668" s="52"/>
      <c r="BL668" s="52"/>
      <c r="BM668" s="52"/>
      <c r="BN668" s="52"/>
      <c r="BO668" s="52"/>
      <c r="BP668" s="52"/>
      <c r="BQ668" s="52"/>
      <c r="BS668" s="52"/>
    </row>
    <row r="669" spans="1:7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3"/>
      <c r="M669" s="42"/>
      <c r="N669" s="42"/>
      <c r="O669" s="42"/>
      <c r="P669" s="42"/>
      <c r="R669" s="42"/>
      <c r="S669" s="42"/>
      <c r="T669" s="44"/>
      <c r="U669" s="44"/>
      <c r="V669" s="42"/>
      <c r="W669" s="42"/>
      <c r="X669" s="42"/>
      <c r="Y669" s="43"/>
      <c r="Z669" s="42"/>
      <c r="AA669" s="42"/>
      <c r="AB669" s="42"/>
      <c r="AD669" s="52"/>
      <c r="AE669" s="35"/>
      <c r="AK669" s="52"/>
      <c r="BL669" s="52"/>
      <c r="BM669" s="52"/>
      <c r="BN669" s="52"/>
      <c r="BO669" s="52"/>
      <c r="BP669" s="52"/>
      <c r="BQ669" s="52"/>
      <c r="BS669" s="52"/>
    </row>
    <row r="670" spans="1:7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3"/>
      <c r="M670" s="42"/>
      <c r="N670" s="42"/>
      <c r="O670" s="42"/>
      <c r="P670" s="42"/>
      <c r="R670" s="42"/>
      <c r="S670" s="42"/>
      <c r="T670" s="44"/>
      <c r="U670" s="44"/>
      <c r="V670" s="42"/>
      <c r="W670" s="42"/>
      <c r="X670" s="42"/>
      <c r="Y670" s="43"/>
      <c r="Z670" s="42"/>
      <c r="AA670" s="42"/>
      <c r="AB670" s="42"/>
      <c r="AD670" s="52"/>
      <c r="AE670" s="35"/>
      <c r="AK670" s="52"/>
      <c r="BL670" s="52"/>
      <c r="BM670" s="52"/>
      <c r="BN670" s="52"/>
      <c r="BO670" s="52"/>
      <c r="BP670" s="52"/>
      <c r="BQ670" s="52"/>
      <c r="BS670" s="52"/>
    </row>
    <row r="671" spans="1: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3"/>
      <c r="M671" s="42"/>
      <c r="N671" s="42"/>
      <c r="O671" s="42"/>
      <c r="P671" s="42"/>
      <c r="R671" s="42"/>
      <c r="S671" s="42"/>
      <c r="T671" s="44"/>
      <c r="U671" s="44"/>
      <c r="V671" s="42"/>
      <c r="W671" s="42"/>
      <c r="X671" s="42"/>
      <c r="Y671" s="43"/>
      <c r="Z671" s="42"/>
      <c r="AA671" s="42"/>
      <c r="AB671" s="42"/>
      <c r="AD671" s="52"/>
      <c r="AE671" s="35"/>
      <c r="AK671" s="52"/>
      <c r="BL671" s="52"/>
      <c r="BM671" s="52"/>
      <c r="BN671" s="52"/>
      <c r="BO671" s="52"/>
      <c r="BP671" s="52"/>
      <c r="BQ671" s="52"/>
      <c r="BS671" s="52"/>
    </row>
    <row r="672" spans="1:7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3"/>
      <c r="M672" s="42"/>
      <c r="N672" s="42"/>
      <c r="O672" s="42"/>
      <c r="P672" s="42"/>
      <c r="R672" s="42"/>
      <c r="S672" s="42"/>
      <c r="T672" s="44"/>
      <c r="U672" s="44"/>
      <c r="V672" s="42"/>
      <c r="W672" s="42"/>
      <c r="X672" s="42"/>
      <c r="Y672" s="43"/>
      <c r="Z672" s="42"/>
      <c r="AA672" s="42"/>
      <c r="AB672" s="42"/>
      <c r="AD672" s="52"/>
      <c r="AE672" s="35"/>
      <c r="AK672" s="52"/>
      <c r="BL672" s="52"/>
      <c r="BM672" s="52"/>
      <c r="BN672" s="52"/>
      <c r="BO672" s="52"/>
      <c r="BP672" s="52"/>
      <c r="BQ672" s="52"/>
      <c r="BS672" s="52"/>
    </row>
    <row r="673" spans="1:7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3"/>
      <c r="M673" s="42"/>
      <c r="N673" s="42"/>
      <c r="O673" s="42"/>
      <c r="P673" s="42"/>
      <c r="R673" s="42"/>
      <c r="S673" s="42"/>
      <c r="T673" s="44"/>
      <c r="U673" s="44"/>
      <c r="V673" s="42"/>
      <c r="W673" s="42"/>
      <c r="X673" s="42"/>
      <c r="Y673" s="43"/>
      <c r="Z673" s="42"/>
      <c r="AA673" s="42"/>
      <c r="AB673" s="42"/>
      <c r="AD673" s="52"/>
      <c r="AE673" s="35"/>
      <c r="AK673" s="52"/>
      <c r="BL673" s="52"/>
      <c r="BM673" s="52"/>
      <c r="BN673" s="52"/>
      <c r="BO673" s="52"/>
      <c r="BP673" s="52"/>
      <c r="BQ673" s="52"/>
      <c r="BS673" s="52"/>
    </row>
    <row r="674" spans="1:7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3"/>
      <c r="M674" s="42"/>
      <c r="N674" s="42"/>
      <c r="O674" s="42"/>
      <c r="P674" s="42"/>
      <c r="R674" s="42"/>
      <c r="S674" s="42"/>
      <c r="T674" s="44"/>
      <c r="U674" s="44"/>
      <c r="V674" s="42"/>
      <c r="W674" s="42"/>
      <c r="X674" s="42"/>
      <c r="Y674" s="43"/>
      <c r="Z674" s="42"/>
      <c r="AA674" s="42"/>
      <c r="AB674" s="42"/>
      <c r="AD674" s="52"/>
      <c r="AE674" s="35"/>
      <c r="AK674" s="52"/>
      <c r="BL674" s="52"/>
      <c r="BM674" s="52"/>
      <c r="BN674" s="52"/>
      <c r="BO674" s="52"/>
      <c r="BP674" s="52"/>
      <c r="BQ674" s="52"/>
      <c r="BS674" s="52"/>
    </row>
    <row r="675" spans="1:7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3"/>
      <c r="M675" s="42"/>
      <c r="N675" s="42"/>
      <c r="O675" s="42"/>
      <c r="P675" s="42"/>
      <c r="R675" s="42"/>
      <c r="S675" s="42"/>
      <c r="T675" s="44"/>
      <c r="U675" s="44"/>
      <c r="V675" s="42"/>
      <c r="W675" s="42"/>
      <c r="X675" s="42"/>
      <c r="Y675" s="43"/>
      <c r="Z675" s="42"/>
      <c r="AA675" s="42"/>
      <c r="AB675" s="42"/>
      <c r="AD675" s="52"/>
      <c r="AE675" s="35"/>
      <c r="AK675" s="52"/>
      <c r="BL675" s="52"/>
      <c r="BM675" s="52"/>
      <c r="BN675" s="52"/>
      <c r="BO675" s="52"/>
      <c r="BP675" s="52"/>
      <c r="BQ675" s="52"/>
      <c r="BS675" s="52"/>
    </row>
    <row r="676" spans="1:7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3"/>
      <c r="M676" s="42"/>
      <c r="N676" s="42"/>
      <c r="O676" s="42"/>
      <c r="P676" s="42"/>
      <c r="R676" s="42"/>
      <c r="S676" s="42"/>
      <c r="T676" s="44"/>
      <c r="U676" s="44"/>
      <c r="V676" s="42"/>
      <c r="W676" s="42"/>
      <c r="X676" s="42"/>
      <c r="Y676" s="43"/>
      <c r="Z676" s="42"/>
      <c r="AA676" s="42"/>
      <c r="AB676" s="42"/>
      <c r="AD676" s="52"/>
      <c r="AE676" s="35"/>
      <c r="AK676" s="52"/>
      <c r="BL676" s="52"/>
      <c r="BM676" s="52"/>
      <c r="BN676" s="52"/>
      <c r="BO676" s="52"/>
      <c r="BP676" s="52"/>
      <c r="BQ676" s="52"/>
      <c r="BS676" s="52"/>
    </row>
    <row r="677" spans="1:7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3"/>
      <c r="M677" s="42"/>
      <c r="N677" s="42"/>
      <c r="O677" s="42"/>
      <c r="P677" s="42"/>
      <c r="R677" s="42"/>
      <c r="S677" s="42"/>
      <c r="T677" s="44"/>
      <c r="U677" s="44"/>
      <c r="V677" s="42"/>
      <c r="W677" s="42"/>
      <c r="X677" s="42"/>
      <c r="Y677" s="43"/>
      <c r="Z677" s="42"/>
      <c r="AA677" s="42"/>
      <c r="AB677" s="42"/>
      <c r="AD677" s="52"/>
      <c r="AE677" s="35"/>
      <c r="AK677" s="52"/>
      <c r="BL677" s="52"/>
      <c r="BM677" s="52"/>
      <c r="BN677" s="52"/>
      <c r="BO677" s="52"/>
      <c r="BP677" s="52"/>
      <c r="BQ677" s="52"/>
      <c r="BS677" s="52"/>
    </row>
    <row r="678" spans="1:7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3"/>
      <c r="M678" s="42"/>
      <c r="N678" s="42"/>
      <c r="O678" s="42"/>
      <c r="P678" s="42"/>
      <c r="R678" s="42"/>
      <c r="S678" s="42"/>
      <c r="T678" s="44"/>
      <c r="U678" s="44"/>
      <c r="V678" s="42"/>
      <c r="W678" s="42"/>
      <c r="X678" s="42"/>
      <c r="Y678" s="43"/>
      <c r="Z678" s="42"/>
      <c r="AA678" s="42"/>
      <c r="AB678" s="42"/>
      <c r="AD678" s="52"/>
      <c r="AE678" s="35"/>
      <c r="AK678" s="52"/>
      <c r="BL678" s="52"/>
      <c r="BM678" s="52"/>
      <c r="BN678" s="52"/>
      <c r="BO678" s="52"/>
      <c r="BP678" s="52"/>
      <c r="BQ678" s="52"/>
      <c r="BS678" s="52"/>
    </row>
    <row r="679" spans="1:7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3"/>
      <c r="M679" s="42"/>
      <c r="N679" s="42"/>
      <c r="O679" s="42"/>
      <c r="P679" s="42"/>
      <c r="R679" s="42"/>
      <c r="S679" s="42"/>
      <c r="T679" s="44"/>
      <c r="U679" s="44"/>
      <c r="V679" s="42"/>
      <c r="W679" s="42"/>
      <c r="X679" s="42"/>
      <c r="Y679" s="43"/>
      <c r="Z679" s="42"/>
      <c r="AA679" s="42"/>
      <c r="AB679" s="42"/>
      <c r="AD679" s="52"/>
      <c r="AE679" s="35"/>
      <c r="AK679" s="52"/>
      <c r="BL679" s="52"/>
      <c r="BM679" s="52"/>
      <c r="BN679" s="52"/>
      <c r="BO679" s="52"/>
      <c r="BP679" s="52"/>
      <c r="BQ679" s="52"/>
      <c r="BS679" s="52"/>
    </row>
    <row r="680" spans="1:7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3"/>
      <c r="M680" s="42"/>
      <c r="N680" s="42"/>
      <c r="O680" s="42"/>
      <c r="P680" s="42"/>
      <c r="R680" s="42"/>
      <c r="S680" s="42"/>
      <c r="T680" s="44"/>
      <c r="U680" s="44"/>
      <c r="V680" s="42"/>
      <c r="W680" s="42"/>
      <c r="X680" s="42"/>
      <c r="Y680" s="43"/>
      <c r="Z680" s="42"/>
      <c r="AA680" s="42"/>
      <c r="AB680" s="42"/>
      <c r="AD680" s="52"/>
      <c r="AE680" s="35"/>
      <c r="AK680" s="52"/>
      <c r="BL680" s="52"/>
      <c r="BM680" s="52"/>
      <c r="BN680" s="52"/>
      <c r="BO680" s="52"/>
      <c r="BP680" s="52"/>
      <c r="BQ680" s="52"/>
      <c r="BS680" s="52"/>
    </row>
    <row r="681" spans="1:7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3"/>
      <c r="M681" s="42"/>
      <c r="N681" s="42"/>
      <c r="O681" s="42"/>
      <c r="P681" s="42"/>
      <c r="R681" s="42"/>
      <c r="S681" s="42"/>
      <c r="T681" s="44"/>
      <c r="U681" s="44"/>
      <c r="V681" s="42"/>
      <c r="W681" s="42"/>
      <c r="X681" s="42"/>
      <c r="Y681" s="43"/>
      <c r="Z681" s="42"/>
      <c r="AA681" s="42"/>
      <c r="AB681" s="42"/>
      <c r="AD681" s="52"/>
      <c r="AE681" s="35"/>
      <c r="AK681" s="52"/>
      <c r="BL681" s="52"/>
      <c r="BM681" s="52"/>
      <c r="BN681" s="52"/>
      <c r="BO681" s="52"/>
      <c r="BP681" s="52"/>
      <c r="BQ681" s="52"/>
      <c r="BS681" s="52"/>
    </row>
    <row r="682" spans="1:7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3"/>
      <c r="M682" s="42"/>
      <c r="N682" s="42"/>
      <c r="O682" s="42"/>
      <c r="P682" s="42"/>
      <c r="R682" s="42"/>
      <c r="S682" s="42"/>
      <c r="T682" s="44"/>
      <c r="U682" s="44"/>
      <c r="V682" s="42"/>
      <c r="W682" s="42"/>
      <c r="X682" s="42"/>
      <c r="Y682" s="43"/>
      <c r="Z682" s="42"/>
      <c r="AA682" s="42"/>
      <c r="AB682" s="42"/>
      <c r="AD682" s="52"/>
      <c r="AE682" s="35"/>
      <c r="AK682" s="52"/>
      <c r="BL682" s="52"/>
      <c r="BM682" s="52"/>
      <c r="BN682" s="52"/>
      <c r="BO682" s="52"/>
      <c r="BP682" s="52"/>
      <c r="BQ682" s="52"/>
      <c r="BS682" s="52"/>
    </row>
    <row r="683" spans="1:7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3"/>
      <c r="M683" s="42"/>
      <c r="N683" s="42"/>
      <c r="O683" s="42"/>
      <c r="P683" s="42"/>
      <c r="R683" s="42"/>
      <c r="S683" s="42"/>
      <c r="T683" s="44"/>
      <c r="U683" s="44"/>
      <c r="V683" s="42"/>
      <c r="W683" s="42"/>
      <c r="X683" s="42"/>
      <c r="Y683" s="43"/>
      <c r="Z683" s="42"/>
      <c r="AA683" s="42"/>
      <c r="AB683" s="42"/>
      <c r="AD683" s="52"/>
      <c r="AE683" s="35"/>
      <c r="AK683" s="52"/>
      <c r="BL683" s="52"/>
      <c r="BM683" s="52"/>
      <c r="BN683" s="52"/>
      <c r="BO683" s="52"/>
      <c r="BP683" s="52"/>
      <c r="BQ683" s="52"/>
      <c r="BS683" s="52"/>
    </row>
    <row r="684" spans="1:7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3"/>
      <c r="M684" s="42"/>
      <c r="N684" s="42"/>
      <c r="O684" s="42"/>
      <c r="P684" s="42"/>
      <c r="R684" s="42"/>
      <c r="S684" s="42"/>
      <c r="T684" s="44"/>
      <c r="U684" s="44"/>
      <c r="V684" s="42"/>
      <c r="W684" s="42"/>
      <c r="X684" s="42"/>
      <c r="Y684" s="43"/>
      <c r="Z684" s="42"/>
      <c r="AA684" s="42"/>
      <c r="AB684" s="42"/>
      <c r="AD684" s="52"/>
      <c r="AE684" s="35"/>
      <c r="AK684" s="52"/>
      <c r="BL684" s="52"/>
      <c r="BM684" s="52"/>
      <c r="BN684" s="52"/>
      <c r="BO684" s="52"/>
      <c r="BP684" s="52"/>
      <c r="BQ684" s="52"/>
      <c r="BS684" s="52"/>
    </row>
    <row r="685" spans="1:7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3"/>
      <c r="M685" s="42"/>
      <c r="N685" s="42"/>
      <c r="O685" s="42"/>
      <c r="P685" s="42"/>
      <c r="R685" s="42"/>
      <c r="S685" s="42"/>
      <c r="T685" s="44"/>
      <c r="U685" s="44"/>
      <c r="V685" s="42"/>
      <c r="W685" s="42"/>
      <c r="X685" s="42"/>
      <c r="Y685" s="43"/>
      <c r="Z685" s="42"/>
      <c r="AA685" s="42"/>
      <c r="AB685" s="42"/>
      <c r="AD685" s="52"/>
      <c r="AE685" s="35"/>
      <c r="AK685" s="52"/>
      <c r="BL685" s="52"/>
      <c r="BM685" s="52"/>
      <c r="BN685" s="52"/>
      <c r="BO685" s="52"/>
      <c r="BP685" s="52"/>
      <c r="BQ685" s="52"/>
      <c r="BS685" s="52"/>
    </row>
    <row r="686" spans="1:7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3"/>
      <c r="M686" s="42"/>
      <c r="N686" s="42"/>
      <c r="O686" s="42"/>
      <c r="P686" s="42"/>
      <c r="R686" s="42"/>
      <c r="S686" s="42"/>
      <c r="T686" s="44"/>
      <c r="U686" s="44"/>
      <c r="V686" s="42"/>
      <c r="W686" s="42"/>
      <c r="X686" s="42"/>
      <c r="Y686" s="43"/>
      <c r="Z686" s="42"/>
      <c r="AA686" s="42"/>
      <c r="AB686" s="42"/>
      <c r="AD686" s="52"/>
      <c r="AE686" s="35"/>
      <c r="AK686" s="52"/>
      <c r="BL686" s="52"/>
      <c r="BM686" s="52"/>
      <c r="BN686" s="52"/>
      <c r="BO686" s="52"/>
      <c r="BP686" s="52"/>
      <c r="BQ686" s="52"/>
      <c r="BS686" s="52"/>
    </row>
    <row r="687" spans="1:7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3"/>
      <c r="M687" s="42"/>
      <c r="N687" s="42"/>
      <c r="O687" s="42"/>
      <c r="P687" s="42"/>
      <c r="R687" s="42"/>
      <c r="S687" s="42"/>
      <c r="T687" s="44"/>
      <c r="U687" s="44"/>
      <c r="V687" s="42"/>
      <c r="W687" s="42"/>
      <c r="X687" s="42"/>
      <c r="Y687" s="43"/>
      <c r="Z687" s="42"/>
      <c r="AA687" s="42"/>
      <c r="AB687" s="42"/>
      <c r="AD687" s="52"/>
      <c r="AE687" s="35"/>
      <c r="AK687" s="52"/>
      <c r="BL687" s="52"/>
      <c r="BM687" s="52"/>
      <c r="BN687" s="52"/>
      <c r="BO687" s="52"/>
      <c r="BP687" s="52"/>
      <c r="BQ687" s="52"/>
      <c r="BS687" s="52"/>
    </row>
    <row r="688" spans="1:7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3"/>
      <c r="M688" s="42"/>
      <c r="N688" s="42"/>
      <c r="O688" s="42"/>
      <c r="P688" s="42"/>
      <c r="R688" s="42"/>
      <c r="S688" s="42"/>
      <c r="T688" s="44"/>
      <c r="U688" s="44"/>
      <c r="V688" s="42"/>
      <c r="W688" s="42"/>
      <c r="X688" s="42"/>
      <c r="Y688" s="43"/>
      <c r="Z688" s="42"/>
      <c r="AA688" s="42"/>
      <c r="AB688" s="42"/>
      <c r="AD688" s="52"/>
      <c r="AE688" s="35"/>
      <c r="AK688" s="52"/>
      <c r="BL688" s="52"/>
      <c r="BM688" s="52"/>
      <c r="BN688" s="52"/>
      <c r="BO688" s="52"/>
      <c r="BP688" s="52"/>
      <c r="BQ688" s="52"/>
      <c r="BS688" s="52"/>
    </row>
    <row r="689" spans="1:7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3"/>
      <c r="M689" s="42"/>
      <c r="N689" s="42"/>
      <c r="O689" s="42"/>
      <c r="P689" s="42"/>
      <c r="R689" s="42"/>
      <c r="S689" s="42"/>
      <c r="T689" s="44"/>
      <c r="U689" s="44"/>
      <c r="V689" s="42"/>
      <c r="W689" s="42"/>
      <c r="X689" s="42"/>
      <c r="Y689" s="43"/>
      <c r="Z689" s="42"/>
      <c r="AA689" s="42"/>
      <c r="AB689" s="42"/>
      <c r="AD689" s="52"/>
      <c r="AE689" s="35"/>
      <c r="AK689" s="52"/>
      <c r="BL689" s="52"/>
      <c r="BM689" s="52"/>
      <c r="BN689" s="52"/>
      <c r="BO689" s="52"/>
      <c r="BP689" s="52"/>
      <c r="BQ689" s="52"/>
      <c r="BS689" s="52"/>
    </row>
    <row r="690" spans="1:7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3"/>
      <c r="M690" s="42"/>
      <c r="N690" s="42"/>
      <c r="O690" s="42"/>
      <c r="P690" s="42"/>
      <c r="R690" s="42"/>
      <c r="S690" s="42"/>
      <c r="T690" s="44"/>
      <c r="U690" s="44"/>
      <c r="V690" s="42"/>
      <c r="W690" s="42"/>
      <c r="X690" s="42"/>
      <c r="Y690" s="43"/>
      <c r="Z690" s="42"/>
      <c r="AA690" s="42"/>
      <c r="AB690" s="42"/>
      <c r="AD690" s="52"/>
      <c r="AE690" s="35"/>
      <c r="AK690" s="52"/>
      <c r="BL690" s="52"/>
      <c r="BM690" s="52"/>
      <c r="BN690" s="52"/>
      <c r="BO690" s="52"/>
      <c r="BP690" s="52"/>
      <c r="BQ690" s="52"/>
      <c r="BS690" s="52"/>
    </row>
    <row r="691" spans="1:7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3"/>
      <c r="M691" s="42"/>
      <c r="N691" s="42"/>
      <c r="O691" s="42"/>
      <c r="P691" s="42"/>
      <c r="R691" s="42"/>
      <c r="S691" s="42"/>
      <c r="T691" s="44"/>
      <c r="U691" s="44"/>
      <c r="V691" s="42"/>
      <c r="W691" s="42"/>
      <c r="X691" s="42"/>
      <c r="Y691" s="43"/>
      <c r="Z691" s="42"/>
      <c r="AA691" s="42"/>
      <c r="AB691" s="42"/>
      <c r="AD691" s="52"/>
      <c r="AE691" s="35"/>
      <c r="AK691" s="52"/>
      <c r="BL691" s="52"/>
      <c r="BM691" s="52"/>
      <c r="BN691" s="52"/>
      <c r="BO691" s="52"/>
      <c r="BP691" s="52"/>
      <c r="BQ691" s="52"/>
      <c r="BS691" s="52"/>
    </row>
    <row r="692" spans="1:7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3"/>
      <c r="M692" s="42"/>
      <c r="N692" s="42"/>
      <c r="O692" s="42"/>
      <c r="P692" s="42"/>
      <c r="R692" s="42"/>
      <c r="S692" s="42"/>
      <c r="T692" s="44"/>
      <c r="U692" s="44"/>
      <c r="V692" s="42"/>
      <c r="W692" s="42"/>
      <c r="X692" s="42"/>
      <c r="Y692" s="43"/>
      <c r="Z692" s="42"/>
      <c r="AA692" s="42"/>
      <c r="AB692" s="42"/>
      <c r="AD692" s="52"/>
      <c r="AE692" s="35"/>
      <c r="AK692" s="52"/>
      <c r="BL692" s="52"/>
      <c r="BM692" s="52"/>
      <c r="BN692" s="52"/>
      <c r="BO692" s="52"/>
      <c r="BP692" s="52"/>
      <c r="BQ692" s="52"/>
      <c r="BS692" s="52"/>
    </row>
    <row r="693" spans="1:7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3"/>
      <c r="M693" s="42"/>
      <c r="N693" s="42"/>
      <c r="O693" s="42"/>
      <c r="P693" s="42"/>
      <c r="R693" s="42"/>
      <c r="S693" s="42"/>
      <c r="T693" s="44"/>
      <c r="U693" s="44"/>
      <c r="V693" s="42"/>
      <c r="W693" s="42"/>
      <c r="X693" s="42"/>
      <c r="Y693" s="43"/>
      <c r="Z693" s="42"/>
      <c r="AA693" s="42"/>
      <c r="AB693" s="42"/>
      <c r="AD693" s="52"/>
      <c r="AE693" s="35"/>
      <c r="AK693" s="52"/>
      <c r="BL693" s="52"/>
      <c r="BM693" s="52"/>
      <c r="BN693" s="52"/>
      <c r="BO693" s="52"/>
      <c r="BP693" s="52"/>
      <c r="BQ693" s="52"/>
      <c r="BS693" s="52"/>
    </row>
    <row r="694" spans="1:7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3"/>
      <c r="M694" s="42"/>
      <c r="N694" s="42"/>
      <c r="O694" s="42"/>
      <c r="P694" s="42"/>
      <c r="R694" s="42"/>
      <c r="S694" s="42"/>
      <c r="T694" s="44"/>
      <c r="U694" s="44"/>
      <c r="V694" s="42"/>
      <c r="W694" s="42"/>
      <c r="X694" s="42"/>
      <c r="Y694" s="43"/>
      <c r="Z694" s="42"/>
      <c r="AA694" s="42"/>
      <c r="AB694" s="42"/>
      <c r="AD694" s="52"/>
      <c r="AE694" s="35"/>
      <c r="AK694" s="52"/>
      <c r="BL694" s="52"/>
      <c r="BM694" s="52"/>
      <c r="BN694" s="52"/>
      <c r="BO694" s="52"/>
      <c r="BP694" s="52"/>
      <c r="BQ694" s="52"/>
      <c r="BS694" s="52"/>
    </row>
    <row r="695" spans="1:7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3"/>
      <c r="M695" s="42"/>
      <c r="N695" s="42"/>
      <c r="O695" s="42"/>
      <c r="P695" s="42"/>
      <c r="R695" s="42"/>
      <c r="S695" s="42"/>
      <c r="T695" s="44"/>
      <c r="U695" s="44"/>
      <c r="V695" s="42"/>
      <c r="W695" s="42"/>
      <c r="X695" s="42"/>
      <c r="Y695" s="43"/>
      <c r="Z695" s="42"/>
      <c r="AA695" s="42"/>
      <c r="AB695" s="42"/>
      <c r="AD695" s="52"/>
      <c r="AE695" s="35"/>
      <c r="AK695" s="52"/>
      <c r="BL695" s="52"/>
      <c r="BM695" s="52"/>
      <c r="BN695" s="52"/>
      <c r="BO695" s="52"/>
      <c r="BP695" s="52"/>
      <c r="BQ695" s="52"/>
      <c r="BS695" s="52"/>
    </row>
    <row r="696" spans="1:7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3"/>
      <c r="M696" s="42"/>
      <c r="N696" s="42"/>
      <c r="O696" s="42"/>
      <c r="P696" s="42"/>
      <c r="R696" s="42"/>
      <c r="S696" s="42"/>
      <c r="T696" s="44"/>
      <c r="U696" s="44"/>
      <c r="V696" s="42"/>
      <c r="W696" s="42"/>
      <c r="X696" s="42"/>
      <c r="Y696" s="43"/>
      <c r="Z696" s="42"/>
      <c r="AA696" s="42"/>
      <c r="AB696" s="42"/>
      <c r="AD696" s="52"/>
      <c r="AE696" s="35"/>
      <c r="AK696" s="52"/>
      <c r="BL696" s="52"/>
      <c r="BM696" s="52"/>
      <c r="BN696" s="52"/>
      <c r="BO696" s="52"/>
      <c r="BP696" s="52"/>
      <c r="BQ696" s="52"/>
      <c r="BS696" s="52"/>
    </row>
    <row r="697" spans="1:7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3"/>
      <c r="M697" s="42"/>
      <c r="N697" s="42"/>
      <c r="O697" s="42"/>
      <c r="P697" s="42"/>
      <c r="R697" s="42"/>
      <c r="S697" s="42"/>
      <c r="T697" s="44"/>
      <c r="U697" s="44"/>
      <c r="V697" s="42"/>
      <c r="W697" s="42"/>
      <c r="X697" s="42"/>
      <c r="Y697" s="43"/>
      <c r="Z697" s="42"/>
      <c r="AA697" s="42"/>
      <c r="AB697" s="42"/>
      <c r="AD697" s="52"/>
      <c r="AE697" s="35"/>
      <c r="AK697" s="52"/>
      <c r="BL697" s="52"/>
      <c r="BM697" s="52"/>
      <c r="BN697" s="52"/>
      <c r="BO697" s="52"/>
      <c r="BP697" s="52"/>
      <c r="BQ697" s="52"/>
      <c r="BS697" s="52"/>
    </row>
    <row r="698" spans="1:7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3"/>
      <c r="M698" s="42"/>
      <c r="N698" s="42"/>
      <c r="O698" s="42"/>
      <c r="P698" s="42"/>
      <c r="R698" s="42"/>
      <c r="S698" s="42"/>
      <c r="T698" s="44"/>
      <c r="U698" s="44"/>
      <c r="V698" s="42"/>
      <c r="W698" s="42"/>
      <c r="X698" s="42"/>
      <c r="Y698" s="43"/>
      <c r="Z698" s="42"/>
      <c r="AA698" s="42"/>
      <c r="AB698" s="42"/>
      <c r="AD698" s="52"/>
      <c r="AE698" s="35"/>
      <c r="AK698" s="52"/>
      <c r="BL698" s="52"/>
      <c r="BM698" s="52"/>
      <c r="BN698" s="52"/>
      <c r="BO698" s="52"/>
      <c r="BP698" s="52"/>
      <c r="BQ698" s="52"/>
      <c r="BS698" s="52"/>
    </row>
    <row r="699" spans="1:7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3"/>
      <c r="M699" s="42"/>
      <c r="N699" s="42"/>
      <c r="O699" s="42"/>
      <c r="P699" s="42"/>
      <c r="R699" s="42"/>
      <c r="S699" s="42"/>
      <c r="T699" s="44"/>
      <c r="U699" s="44"/>
      <c r="V699" s="42"/>
      <c r="W699" s="42"/>
      <c r="X699" s="42"/>
      <c r="Y699" s="43"/>
      <c r="Z699" s="42"/>
      <c r="AA699" s="42"/>
      <c r="AB699" s="42"/>
      <c r="AD699" s="52"/>
      <c r="AE699" s="35"/>
      <c r="AK699" s="52"/>
      <c r="BL699" s="52"/>
      <c r="BM699" s="52"/>
      <c r="BN699" s="52"/>
      <c r="BO699" s="52"/>
      <c r="BP699" s="52"/>
      <c r="BQ699" s="52"/>
      <c r="BS699" s="52"/>
    </row>
    <row r="700" spans="1:7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3"/>
      <c r="M700" s="42"/>
      <c r="N700" s="42"/>
      <c r="O700" s="42"/>
      <c r="P700" s="42"/>
      <c r="R700" s="42"/>
      <c r="S700" s="42"/>
      <c r="T700" s="44"/>
      <c r="U700" s="44"/>
      <c r="V700" s="42"/>
      <c r="W700" s="42"/>
      <c r="X700" s="42"/>
      <c r="Y700" s="43"/>
      <c r="Z700" s="42"/>
      <c r="AA700" s="42"/>
      <c r="AB700" s="42"/>
      <c r="AD700" s="52"/>
      <c r="AE700" s="35"/>
      <c r="AK700" s="52"/>
      <c r="BL700" s="52"/>
      <c r="BM700" s="52"/>
      <c r="BN700" s="52"/>
      <c r="BO700" s="52"/>
      <c r="BP700" s="52"/>
      <c r="BQ700" s="52"/>
      <c r="BS700" s="52"/>
    </row>
    <row r="701" spans="1:7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3"/>
      <c r="M701" s="42"/>
      <c r="N701" s="42"/>
      <c r="O701" s="42"/>
      <c r="P701" s="42"/>
      <c r="R701" s="42"/>
      <c r="S701" s="42"/>
      <c r="T701" s="44"/>
      <c r="U701" s="44"/>
      <c r="V701" s="42"/>
      <c r="W701" s="42"/>
      <c r="X701" s="42"/>
      <c r="Y701" s="43"/>
      <c r="Z701" s="42"/>
      <c r="AA701" s="42"/>
      <c r="AB701" s="42"/>
      <c r="AD701" s="52"/>
      <c r="AE701" s="35"/>
      <c r="AK701" s="52"/>
      <c r="BL701" s="52"/>
      <c r="BM701" s="52"/>
      <c r="BN701" s="52"/>
      <c r="BO701" s="52"/>
      <c r="BP701" s="52"/>
      <c r="BQ701" s="52"/>
      <c r="BS701" s="52"/>
    </row>
    <row r="702" spans="1:7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3"/>
      <c r="M702" s="42"/>
      <c r="N702" s="42"/>
      <c r="O702" s="42"/>
      <c r="P702" s="42"/>
      <c r="R702" s="42"/>
      <c r="S702" s="42"/>
      <c r="T702" s="44"/>
      <c r="U702" s="44"/>
      <c r="V702" s="42"/>
      <c r="W702" s="42"/>
      <c r="X702" s="42"/>
      <c r="Y702" s="43"/>
      <c r="Z702" s="42"/>
      <c r="AA702" s="42"/>
      <c r="AB702" s="42"/>
      <c r="AD702" s="52"/>
      <c r="AE702" s="35"/>
      <c r="AK702" s="52"/>
      <c r="BL702" s="52"/>
      <c r="BM702" s="52"/>
      <c r="BN702" s="52"/>
      <c r="BO702" s="52"/>
      <c r="BP702" s="52"/>
      <c r="BQ702" s="52"/>
      <c r="BS702" s="52"/>
    </row>
    <row r="703" spans="1:7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3"/>
      <c r="M703" s="42"/>
      <c r="N703" s="42"/>
      <c r="O703" s="42"/>
      <c r="P703" s="42"/>
      <c r="R703" s="42"/>
      <c r="S703" s="42"/>
      <c r="T703" s="44"/>
      <c r="U703" s="44"/>
      <c r="V703" s="42"/>
      <c r="W703" s="42"/>
      <c r="X703" s="42"/>
      <c r="Y703" s="43"/>
      <c r="Z703" s="42"/>
      <c r="AA703" s="42"/>
      <c r="AB703" s="42"/>
      <c r="AD703" s="52"/>
      <c r="AE703" s="35"/>
      <c r="AK703" s="52"/>
      <c r="BL703" s="52"/>
      <c r="BM703" s="52"/>
      <c r="BN703" s="52"/>
      <c r="BO703" s="52"/>
      <c r="BP703" s="52"/>
      <c r="BQ703" s="52"/>
      <c r="BS703" s="52"/>
    </row>
    <row r="704" spans="1:7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3"/>
      <c r="M704" s="42"/>
      <c r="N704" s="42"/>
      <c r="O704" s="42"/>
      <c r="P704" s="42"/>
      <c r="R704" s="42"/>
      <c r="S704" s="42"/>
      <c r="T704" s="44"/>
      <c r="U704" s="44"/>
      <c r="V704" s="42"/>
      <c r="W704" s="42"/>
      <c r="X704" s="42"/>
      <c r="Y704" s="43"/>
      <c r="Z704" s="42"/>
      <c r="AA704" s="42"/>
      <c r="AB704" s="42"/>
      <c r="AD704" s="52"/>
      <c r="AE704" s="35"/>
      <c r="AK704" s="52"/>
      <c r="BL704" s="52"/>
      <c r="BM704" s="52"/>
      <c r="BN704" s="52"/>
      <c r="BO704" s="52"/>
      <c r="BP704" s="52"/>
      <c r="BQ704" s="52"/>
      <c r="BS704" s="52"/>
    </row>
    <row r="705" spans="1:7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3"/>
      <c r="M705" s="42"/>
      <c r="N705" s="42"/>
      <c r="O705" s="42"/>
      <c r="P705" s="42"/>
      <c r="R705" s="42"/>
      <c r="S705" s="42"/>
      <c r="T705" s="44"/>
      <c r="U705" s="44"/>
      <c r="V705" s="42"/>
      <c r="W705" s="42"/>
      <c r="X705" s="42"/>
      <c r="Y705" s="43"/>
      <c r="Z705" s="42"/>
      <c r="AA705" s="42"/>
      <c r="AB705" s="42"/>
      <c r="AD705" s="52"/>
      <c r="AE705" s="35"/>
      <c r="AK705" s="52"/>
      <c r="BL705" s="52"/>
      <c r="BM705" s="52"/>
      <c r="BN705" s="52"/>
      <c r="BO705" s="52"/>
      <c r="BP705" s="52"/>
      <c r="BQ705" s="52"/>
      <c r="BS705" s="52"/>
    </row>
    <row r="706" spans="1:7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3"/>
      <c r="M706" s="42"/>
      <c r="N706" s="42"/>
      <c r="O706" s="42"/>
      <c r="P706" s="42"/>
      <c r="R706" s="42"/>
      <c r="S706" s="42"/>
      <c r="T706" s="44"/>
      <c r="U706" s="44"/>
      <c r="V706" s="42"/>
      <c r="W706" s="42"/>
      <c r="X706" s="42"/>
      <c r="Y706" s="43"/>
      <c r="Z706" s="42"/>
      <c r="AA706" s="42"/>
      <c r="AB706" s="42"/>
      <c r="AD706" s="52"/>
      <c r="AE706" s="35"/>
      <c r="AK706" s="52"/>
      <c r="BL706" s="52"/>
      <c r="BM706" s="52"/>
      <c r="BN706" s="52"/>
      <c r="BO706" s="52"/>
      <c r="BP706" s="52"/>
      <c r="BQ706" s="52"/>
      <c r="BS706" s="52"/>
    </row>
    <row r="707" spans="1:7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3"/>
      <c r="M707" s="42"/>
      <c r="N707" s="42"/>
      <c r="O707" s="42"/>
      <c r="P707" s="42"/>
      <c r="R707" s="42"/>
      <c r="S707" s="42"/>
      <c r="T707" s="44"/>
      <c r="U707" s="44"/>
      <c r="V707" s="42"/>
      <c r="W707" s="42"/>
      <c r="X707" s="42"/>
      <c r="Y707" s="43"/>
      <c r="Z707" s="42"/>
      <c r="AA707" s="42"/>
      <c r="AB707" s="42"/>
      <c r="AD707" s="52"/>
      <c r="AE707" s="35"/>
      <c r="AK707" s="52"/>
      <c r="BL707" s="52"/>
      <c r="BM707" s="52"/>
      <c r="BN707" s="52"/>
      <c r="BO707" s="52"/>
      <c r="BP707" s="52"/>
      <c r="BQ707" s="52"/>
      <c r="BS707" s="52"/>
    </row>
    <row r="708" spans="1:7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3"/>
      <c r="M708" s="42"/>
      <c r="N708" s="42"/>
      <c r="O708" s="42"/>
      <c r="P708" s="42"/>
      <c r="R708" s="42"/>
      <c r="S708" s="42"/>
      <c r="T708" s="44"/>
      <c r="U708" s="44"/>
      <c r="V708" s="42"/>
      <c r="W708" s="42"/>
      <c r="X708" s="42"/>
      <c r="Y708" s="43"/>
      <c r="Z708" s="42"/>
      <c r="AA708" s="42"/>
      <c r="AB708" s="42"/>
      <c r="AD708" s="52"/>
      <c r="AE708" s="35"/>
      <c r="AK708" s="52"/>
      <c r="BL708" s="52"/>
      <c r="BM708" s="52"/>
      <c r="BN708" s="52"/>
      <c r="BO708" s="52"/>
      <c r="BP708" s="52"/>
      <c r="BQ708" s="52"/>
      <c r="BS708" s="52"/>
    </row>
    <row r="709" spans="1:7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3"/>
      <c r="M709" s="42"/>
      <c r="N709" s="42"/>
      <c r="O709" s="42"/>
      <c r="P709" s="42"/>
      <c r="R709" s="42"/>
      <c r="S709" s="42"/>
      <c r="T709" s="44"/>
      <c r="U709" s="44"/>
      <c r="V709" s="42"/>
      <c r="W709" s="42"/>
      <c r="X709" s="42"/>
      <c r="Y709" s="43"/>
      <c r="Z709" s="42"/>
      <c r="AA709" s="42"/>
      <c r="AB709" s="42"/>
      <c r="AD709" s="52"/>
      <c r="AE709" s="35"/>
      <c r="AK709" s="52"/>
      <c r="BL709" s="52"/>
      <c r="BM709" s="52"/>
      <c r="BN709" s="52"/>
      <c r="BO709" s="52"/>
      <c r="BP709" s="52"/>
      <c r="BQ709" s="52"/>
      <c r="BS709" s="52"/>
    </row>
    <row r="710" spans="1:7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3"/>
      <c r="M710" s="42"/>
      <c r="N710" s="42"/>
      <c r="O710" s="42"/>
      <c r="P710" s="42"/>
      <c r="R710" s="42"/>
      <c r="S710" s="42"/>
      <c r="T710" s="44"/>
      <c r="U710" s="44"/>
      <c r="V710" s="42"/>
      <c r="W710" s="42"/>
      <c r="X710" s="42"/>
      <c r="Y710" s="43"/>
      <c r="Z710" s="42"/>
      <c r="AA710" s="42"/>
      <c r="AB710" s="42"/>
      <c r="AD710" s="52"/>
      <c r="AE710" s="35"/>
      <c r="AK710" s="52"/>
      <c r="BL710" s="52"/>
      <c r="BM710" s="52"/>
      <c r="BN710" s="52"/>
      <c r="BO710" s="52"/>
      <c r="BP710" s="52"/>
      <c r="BQ710" s="52"/>
      <c r="BS710" s="52"/>
    </row>
    <row r="711" spans="1:7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3"/>
      <c r="M711" s="42"/>
      <c r="N711" s="42"/>
      <c r="O711" s="42"/>
      <c r="P711" s="42"/>
      <c r="R711" s="42"/>
      <c r="S711" s="42"/>
      <c r="T711" s="44"/>
      <c r="U711" s="44"/>
      <c r="V711" s="42"/>
      <c r="W711" s="42"/>
      <c r="X711" s="42"/>
      <c r="Y711" s="43"/>
      <c r="Z711" s="42"/>
      <c r="AA711" s="42"/>
      <c r="AB711" s="42"/>
      <c r="AD711" s="52"/>
      <c r="AE711" s="35"/>
      <c r="AK711" s="52"/>
      <c r="BL711" s="52"/>
      <c r="BM711" s="52"/>
      <c r="BN711" s="52"/>
      <c r="BO711" s="52"/>
      <c r="BP711" s="52"/>
      <c r="BQ711" s="52"/>
      <c r="BS711" s="52"/>
    </row>
    <row r="712" spans="1:7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3"/>
      <c r="M712" s="42"/>
      <c r="N712" s="42"/>
      <c r="O712" s="42"/>
      <c r="P712" s="42"/>
      <c r="R712" s="42"/>
      <c r="S712" s="42"/>
      <c r="T712" s="44"/>
      <c r="U712" s="44"/>
      <c r="V712" s="42"/>
      <c r="W712" s="42"/>
      <c r="X712" s="42"/>
      <c r="Y712" s="43"/>
      <c r="Z712" s="42"/>
      <c r="AA712" s="42"/>
      <c r="AB712" s="42"/>
      <c r="AD712" s="52"/>
      <c r="AE712" s="35"/>
      <c r="AK712" s="52"/>
      <c r="BL712" s="52"/>
      <c r="BM712" s="52"/>
      <c r="BN712" s="52"/>
      <c r="BO712" s="52"/>
      <c r="BP712" s="52"/>
      <c r="BQ712" s="52"/>
      <c r="BS712" s="52"/>
    </row>
    <row r="713" spans="1:7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3"/>
      <c r="M713" s="42"/>
      <c r="N713" s="42"/>
      <c r="O713" s="42"/>
      <c r="P713" s="42"/>
      <c r="R713" s="42"/>
      <c r="S713" s="42"/>
      <c r="T713" s="44"/>
      <c r="U713" s="44"/>
      <c r="V713" s="42"/>
      <c r="W713" s="42"/>
      <c r="X713" s="42"/>
      <c r="Y713" s="43"/>
      <c r="Z713" s="42"/>
      <c r="AA713" s="42"/>
      <c r="AB713" s="42"/>
      <c r="AD713" s="52"/>
      <c r="AE713" s="35"/>
      <c r="AK713" s="52"/>
      <c r="BL713" s="52"/>
      <c r="BM713" s="52"/>
      <c r="BN713" s="52"/>
      <c r="BO713" s="52"/>
      <c r="BP713" s="52"/>
      <c r="BQ713" s="52"/>
      <c r="BS713" s="52"/>
    </row>
    <row r="714" spans="1:7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3"/>
      <c r="M714" s="42"/>
      <c r="N714" s="42"/>
      <c r="O714" s="42"/>
      <c r="P714" s="42"/>
      <c r="R714" s="42"/>
      <c r="S714" s="42"/>
      <c r="T714" s="44"/>
      <c r="U714" s="44"/>
      <c r="V714" s="42"/>
      <c r="W714" s="42"/>
      <c r="X714" s="42"/>
      <c r="Y714" s="43"/>
      <c r="Z714" s="42"/>
      <c r="AA714" s="42"/>
      <c r="AB714" s="42"/>
      <c r="AD714" s="52"/>
      <c r="AE714" s="35"/>
      <c r="AK714" s="52"/>
      <c r="BL714" s="52"/>
      <c r="BM714" s="52"/>
      <c r="BN714" s="52"/>
      <c r="BO714" s="52"/>
      <c r="BP714" s="52"/>
      <c r="BQ714" s="52"/>
      <c r="BS714" s="52"/>
    </row>
    <row r="715" spans="1:7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3"/>
      <c r="M715" s="42"/>
      <c r="N715" s="42"/>
      <c r="O715" s="42"/>
      <c r="P715" s="42"/>
      <c r="R715" s="42"/>
      <c r="S715" s="42"/>
      <c r="T715" s="44"/>
      <c r="U715" s="44"/>
      <c r="V715" s="42"/>
      <c r="W715" s="42"/>
      <c r="X715" s="42"/>
      <c r="Y715" s="43"/>
      <c r="Z715" s="42"/>
      <c r="AA715" s="42"/>
      <c r="AB715" s="42"/>
      <c r="AD715" s="52"/>
      <c r="AE715" s="35"/>
      <c r="AK715" s="52"/>
      <c r="BL715" s="52"/>
      <c r="BM715" s="52"/>
      <c r="BN715" s="52"/>
      <c r="BO715" s="52"/>
      <c r="BP715" s="52"/>
      <c r="BQ715" s="52"/>
      <c r="BS715" s="52"/>
    </row>
    <row r="716" spans="1:7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3"/>
      <c r="M716" s="42"/>
      <c r="N716" s="42"/>
      <c r="O716" s="42"/>
      <c r="P716" s="42"/>
      <c r="R716" s="42"/>
      <c r="S716" s="42"/>
      <c r="T716" s="44"/>
      <c r="U716" s="44"/>
      <c r="V716" s="42"/>
      <c r="W716" s="42"/>
      <c r="X716" s="42"/>
      <c r="Y716" s="43"/>
      <c r="Z716" s="42"/>
      <c r="AA716" s="42"/>
      <c r="AB716" s="42"/>
      <c r="AD716" s="52"/>
      <c r="AE716" s="35"/>
      <c r="AK716" s="52"/>
      <c r="BL716" s="52"/>
      <c r="BM716" s="52"/>
      <c r="BN716" s="52"/>
      <c r="BO716" s="52"/>
      <c r="BP716" s="52"/>
      <c r="BQ716" s="52"/>
      <c r="BS716" s="52"/>
    </row>
    <row r="717" spans="1:7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3"/>
      <c r="M717" s="42"/>
      <c r="N717" s="42"/>
      <c r="O717" s="42"/>
      <c r="P717" s="42"/>
      <c r="R717" s="42"/>
      <c r="S717" s="42"/>
      <c r="T717" s="44"/>
      <c r="U717" s="44"/>
      <c r="V717" s="42"/>
      <c r="W717" s="42"/>
      <c r="X717" s="42"/>
      <c r="Y717" s="43"/>
      <c r="Z717" s="42"/>
      <c r="AA717" s="42"/>
      <c r="AB717" s="42"/>
      <c r="AD717" s="52"/>
      <c r="AE717" s="35"/>
      <c r="AK717" s="52"/>
      <c r="BL717" s="52"/>
      <c r="BM717" s="52"/>
      <c r="BN717" s="52"/>
      <c r="BO717" s="52"/>
      <c r="BP717" s="52"/>
      <c r="BQ717" s="52"/>
      <c r="BS717" s="52"/>
    </row>
    <row r="718" spans="1:7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3"/>
      <c r="M718" s="42"/>
      <c r="N718" s="42"/>
      <c r="O718" s="42"/>
      <c r="P718" s="42"/>
      <c r="R718" s="42"/>
      <c r="S718" s="42"/>
      <c r="T718" s="44"/>
      <c r="U718" s="44"/>
      <c r="V718" s="42"/>
      <c r="W718" s="42"/>
      <c r="X718" s="42"/>
      <c r="Y718" s="43"/>
      <c r="Z718" s="42"/>
      <c r="AA718" s="42"/>
      <c r="AB718" s="42"/>
      <c r="AD718" s="52"/>
      <c r="AE718" s="35"/>
      <c r="AK718" s="52"/>
      <c r="BL718" s="52"/>
      <c r="BM718" s="52"/>
      <c r="BN718" s="52"/>
      <c r="BO718" s="52"/>
      <c r="BP718" s="52"/>
      <c r="BQ718" s="52"/>
      <c r="BS718" s="52"/>
    </row>
    <row r="719" spans="1:7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3"/>
      <c r="M719" s="42"/>
      <c r="N719" s="42"/>
      <c r="O719" s="42"/>
      <c r="P719" s="42"/>
      <c r="R719" s="42"/>
      <c r="S719" s="42"/>
      <c r="T719" s="44"/>
      <c r="U719" s="44"/>
      <c r="V719" s="42"/>
      <c r="W719" s="42"/>
      <c r="X719" s="42"/>
      <c r="Y719" s="43"/>
      <c r="Z719" s="42"/>
      <c r="AA719" s="42"/>
      <c r="AB719" s="42"/>
      <c r="AD719" s="52"/>
      <c r="AE719" s="35"/>
      <c r="AK719" s="52"/>
      <c r="BL719" s="52"/>
      <c r="BM719" s="52"/>
      <c r="BN719" s="52"/>
      <c r="BO719" s="52"/>
      <c r="BP719" s="52"/>
      <c r="BQ719" s="52"/>
      <c r="BS719" s="52"/>
    </row>
    <row r="720" spans="1:7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3"/>
      <c r="M720" s="42"/>
      <c r="N720" s="42"/>
      <c r="O720" s="42"/>
      <c r="P720" s="42"/>
      <c r="R720" s="42"/>
      <c r="S720" s="42"/>
      <c r="T720" s="44"/>
      <c r="U720" s="44"/>
      <c r="V720" s="42"/>
      <c r="W720" s="42"/>
      <c r="X720" s="42"/>
      <c r="Y720" s="43"/>
      <c r="Z720" s="42"/>
      <c r="AA720" s="42"/>
      <c r="AB720" s="42"/>
      <c r="AD720" s="52"/>
      <c r="AE720" s="35"/>
      <c r="AK720" s="52"/>
      <c r="BL720" s="52"/>
      <c r="BM720" s="52"/>
      <c r="BN720" s="52"/>
      <c r="BO720" s="52"/>
      <c r="BP720" s="52"/>
      <c r="BQ720" s="52"/>
      <c r="BS720" s="52"/>
    </row>
    <row r="721" spans="1:7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3"/>
      <c r="M721" s="42"/>
      <c r="N721" s="42"/>
      <c r="O721" s="42"/>
      <c r="P721" s="42"/>
      <c r="R721" s="42"/>
      <c r="S721" s="42"/>
      <c r="T721" s="44"/>
      <c r="U721" s="44"/>
      <c r="V721" s="42"/>
      <c r="W721" s="42"/>
      <c r="X721" s="42"/>
      <c r="Y721" s="43"/>
      <c r="Z721" s="42"/>
      <c r="AA721" s="42"/>
      <c r="AB721" s="42"/>
      <c r="AD721" s="52"/>
      <c r="AE721" s="35"/>
      <c r="AK721" s="52"/>
      <c r="BL721" s="52"/>
      <c r="BM721" s="52"/>
      <c r="BN721" s="52"/>
      <c r="BO721" s="52"/>
      <c r="BP721" s="52"/>
      <c r="BQ721" s="52"/>
      <c r="BS721" s="52"/>
    </row>
    <row r="722" spans="1:7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3"/>
      <c r="M722" s="42"/>
      <c r="N722" s="42"/>
      <c r="O722" s="42"/>
      <c r="P722" s="42"/>
      <c r="R722" s="42"/>
      <c r="S722" s="42"/>
      <c r="T722" s="44"/>
      <c r="U722" s="44"/>
      <c r="V722" s="42"/>
      <c r="W722" s="42"/>
      <c r="X722" s="42"/>
      <c r="Y722" s="43"/>
      <c r="Z722" s="42"/>
      <c r="AA722" s="42"/>
      <c r="AB722" s="42"/>
      <c r="AD722" s="52"/>
      <c r="AE722" s="35"/>
      <c r="AK722" s="52"/>
      <c r="BL722" s="52"/>
      <c r="BM722" s="52"/>
      <c r="BN722" s="52"/>
      <c r="BO722" s="52"/>
      <c r="BP722" s="52"/>
      <c r="BQ722" s="52"/>
      <c r="BS722" s="52"/>
    </row>
    <row r="723" spans="1:7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3"/>
      <c r="M723" s="42"/>
      <c r="N723" s="42"/>
      <c r="O723" s="42"/>
      <c r="P723" s="42"/>
      <c r="R723" s="42"/>
      <c r="S723" s="42"/>
      <c r="T723" s="44"/>
      <c r="U723" s="44"/>
      <c r="V723" s="42"/>
      <c r="W723" s="42"/>
      <c r="X723" s="42"/>
      <c r="Y723" s="43"/>
      <c r="Z723" s="42"/>
      <c r="AA723" s="42"/>
      <c r="AB723" s="42"/>
      <c r="AD723" s="52"/>
      <c r="AE723" s="35"/>
      <c r="AK723" s="52"/>
      <c r="BL723" s="52"/>
      <c r="BM723" s="52"/>
      <c r="BN723" s="52"/>
      <c r="BO723" s="52"/>
      <c r="BP723" s="52"/>
      <c r="BQ723" s="52"/>
      <c r="BS723" s="52"/>
    </row>
    <row r="724" spans="1:7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3"/>
      <c r="M724" s="42"/>
      <c r="N724" s="42"/>
      <c r="O724" s="42"/>
      <c r="P724" s="42"/>
      <c r="R724" s="42"/>
      <c r="S724" s="42"/>
      <c r="T724" s="44"/>
      <c r="U724" s="44"/>
      <c r="V724" s="42"/>
      <c r="W724" s="42"/>
      <c r="X724" s="42"/>
      <c r="Y724" s="43"/>
      <c r="Z724" s="42"/>
      <c r="AA724" s="42"/>
      <c r="AB724" s="42"/>
      <c r="AD724" s="52"/>
      <c r="AE724" s="35"/>
      <c r="AK724" s="52"/>
      <c r="BL724" s="52"/>
      <c r="BM724" s="52"/>
      <c r="BN724" s="52"/>
      <c r="BO724" s="52"/>
      <c r="BP724" s="52"/>
      <c r="BQ724" s="52"/>
      <c r="BS724" s="52"/>
    </row>
    <row r="725" spans="1:7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3"/>
      <c r="M725" s="42"/>
      <c r="N725" s="42"/>
      <c r="O725" s="42"/>
      <c r="P725" s="42"/>
      <c r="R725" s="42"/>
      <c r="S725" s="42"/>
      <c r="T725" s="44"/>
      <c r="U725" s="44"/>
      <c r="V725" s="42"/>
      <c r="W725" s="42"/>
      <c r="X725" s="42"/>
      <c r="Y725" s="43"/>
      <c r="Z725" s="42"/>
      <c r="AA725" s="42"/>
      <c r="AB725" s="42"/>
      <c r="AD725" s="52"/>
      <c r="AE725" s="35"/>
      <c r="AK725" s="52"/>
      <c r="BL725" s="52"/>
      <c r="BM725" s="52"/>
      <c r="BN725" s="52"/>
      <c r="BO725" s="52"/>
      <c r="BP725" s="52"/>
      <c r="BQ725" s="52"/>
      <c r="BS725" s="52"/>
    </row>
    <row r="726" spans="1:7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3"/>
      <c r="M726" s="42"/>
      <c r="N726" s="42"/>
      <c r="O726" s="42"/>
      <c r="P726" s="42"/>
      <c r="R726" s="42"/>
      <c r="S726" s="42"/>
      <c r="T726" s="44"/>
      <c r="U726" s="44"/>
      <c r="V726" s="42"/>
      <c r="W726" s="42"/>
      <c r="X726" s="42"/>
      <c r="Y726" s="43"/>
      <c r="Z726" s="42"/>
      <c r="AA726" s="42"/>
      <c r="AB726" s="42"/>
      <c r="AD726" s="52"/>
      <c r="AE726" s="35"/>
      <c r="AK726" s="52"/>
      <c r="BL726" s="52"/>
      <c r="BM726" s="52"/>
      <c r="BN726" s="52"/>
      <c r="BO726" s="52"/>
      <c r="BP726" s="52"/>
      <c r="BQ726" s="52"/>
      <c r="BS726" s="52"/>
    </row>
    <row r="727" spans="1:7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3"/>
      <c r="M727" s="42"/>
      <c r="N727" s="42"/>
      <c r="O727" s="42"/>
      <c r="P727" s="42"/>
      <c r="R727" s="42"/>
      <c r="S727" s="42"/>
      <c r="T727" s="44"/>
      <c r="U727" s="44"/>
      <c r="V727" s="42"/>
      <c r="W727" s="42"/>
      <c r="X727" s="42"/>
      <c r="Y727" s="43"/>
      <c r="Z727" s="42"/>
      <c r="AA727" s="42"/>
      <c r="AB727" s="42"/>
      <c r="AD727" s="52"/>
      <c r="AE727" s="35"/>
      <c r="AK727" s="52"/>
      <c r="BL727" s="52"/>
      <c r="BM727" s="52"/>
      <c r="BN727" s="52"/>
      <c r="BO727" s="52"/>
      <c r="BP727" s="52"/>
      <c r="BQ727" s="52"/>
      <c r="BS727" s="52"/>
    </row>
    <row r="728" spans="1:7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3"/>
      <c r="M728" s="42"/>
      <c r="N728" s="42"/>
      <c r="O728" s="42"/>
      <c r="P728" s="42"/>
      <c r="R728" s="42"/>
      <c r="S728" s="42"/>
      <c r="T728" s="44"/>
      <c r="U728" s="44"/>
      <c r="V728" s="42"/>
      <c r="W728" s="42"/>
      <c r="X728" s="42"/>
      <c r="Y728" s="43"/>
      <c r="Z728" s="42"/>
      <c r="AA728" s="42"/>
      <c r="AB728" s="42"/>
      <c r="AD728" s="52"/>
      <c r="AE728" s="35"/>
      <c r="AK728" s="52"/>
      <c r="BL728" s="52"/>
      <c r="BM728" s="52"/>
      <c r="BN728" s="52"/>
      <c r="BO728" s="52"/>
      <c r="BP728" s="52"/>
      <c r="BQ728" s="52"/>
      <c r="BS728" s="52"/>
    </row>
    <row r="729" spans="1:7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3"/>
      <c r="M729" s="42"/>
      <c r="N729" s="42"/>
      <c r="O729" s="42"/>
      <c r="P729" s="42"/>
      <c r="R729" s="42"/>
      <c r="S729" s="42"/>
      <c r="T729" s="44"/>
      <c r="U729" s="44"/>
      <c r="V729" s="42"/>
      <c r="W729" s="42"/>
      <c r="X729" s="42"/>
      <c r="Y729" s="43"/>
      <c r="Z729" s="42"/>
      <c r="AA729" s="42"/>
      <c r="AB729" s="42"/>
      <c r="AD729" s="52"/>
      <c r="AE729" s="35"/>
      <c r="AK729" s="52"/>
      <c r="BL729" s="52"/>
      <c r="BM729" s="52"/>
      <c r="BN729" s="52"/>
      <c r="BO729" s="52"/>
      <c r="BP729" s="52"/>
      <c r="BQ729" s="52"/>
      <c r="BS729" s="52"/>
    </row>
    <row r="730" spans="1:7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3"/>
      <c r="M730" s="42"/>
      <c r="N730" s="42"/>
      <c r="O730" s="42"/>
      <c r="P730" s="42"/>
      <c r="R730" s="42"/>
      <c r="S730" s="42"/>
      <c r="T730" s="44"/>
      <c r="U730" s="44"/>
      <c r="V730" s="42"/>
      <c r="W730" s="42"/>
      <c r="X730" s="42"/>
      <c r="Y730" s="43"/>
      <c r="Z730" s="42"/>
      <c r="AA730" s="42"/>
      <c r="AB730" s="42"/>
      <c r="AD730" s="52"/>
      <c r="AE730" s="35"/>
      <c r="AK730" s="52"/>
      <c r="BL730" s="52"/>
      <c r="BM730" s="52"/>
      <c r="BN730" s="52"/>
      <c r="BO730" s="52"/>
      <c r="BP730" s="52"/>
      <c r="BQ730" s="52"/>
      <c r="BS730" s="52"/>
    </row>
    <row r="731" spans="1:7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3"/>
      <c r="M731" s="42"/>
      <c r="N731" s="42"/>
      <c r="O731" s="42"/>
      <c r="P731" s="42"/>
      <c r="R731" s="42"/>
      <c r="S731" s="42"/>
      <c r="T731" s="44"/>
      <c r="U731" s="44"/>
      <c r="V731" s="42"/>
      <c r="W731" s="42"/>
      <c r="X731" s="42"/>
      <c r="Y731" s="43"/>
      <c r="Z731" s="42"/>
      <c r="AA731" s="42"/>
      <c r="AB731" s="42"/>
      <c r="AD731" s="52"/>
      <c r="AE731" s="35"/>
      <c r="AK731" s="52"/>
      <c r="BL731" s="52"/>
      <c r="BM731" s="52"/>
      <c r="BN731" s="52"/>
      <c r="BO731" s="52"/>
      <c r="BP731" s="52"/>
      <c r="BQ731" s="52"/>
      <c r="BS731" s="52"/>
    </row>
    <row r="732" spans="1:7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3"/>
      <c r="M732" s="42"/>
      <c r="N732" s="42"/>
      <c r="O732" s="42"/>
      <c r="P732" s="42"/>
      <c r="R732" s="42"/>
      <c r="S732" s="42"/>
      <c r="T732" s="44"/>
      <c r="U732" s="44"/>
      <c r="V732" s="42"/>
      <c r="W732" s="42"/>
      <c r="X732" s="42"/>
      <c r="Y732" s="43"/>
      <c r="Z732" s="42"/>
      <c r="AA732" s="42"/>
      <c r="AB732" s="42"/>
      <c r="AD732" s="52"/>
      <c r="AE732" s="35"/>
      <c r="AK732" s="52"/>
      <c r="BL732" s="52"/>
      <c r="BM732" s="52"/>
      <c r="BN732" s="52"/>
      <c r="BO732" s="52"/>
      <c r="BP732" s="52"/>
      <c r="BQ732" s="52"/>
      <c r="BS732" s="52"/>
    </row>
    <row r="733" spans="1:7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3"/>
      <c r="M733" s="42"/>
      <c r="N733" s="42"/>
      <c r="O733" s="42"/>
      <c r="P733" s="42"/>
      <c r="R733" s="42"/>
      <c r="S733" s="42"/>
      <c r="T733" s="44"/>
      <c r="U733" s="44"/>
      <c r="V733" s="42"/>
      <c r="W733" s="42"/>
      <c r="X733" s="42"/>
      <c r="Y733" s="43"/>
      <c r="Z733" s="42"/>
      <c r="AA733" s="42"/>
      <c r="AB733" s="42"/>
      <c r="AD733" s="52"/>
      <c r="AE733" s="35"/>
      <c r="AK733" s="52"/>
      <c r="BL733" s="52"/>
      <c r="BM733" s="52"/>
      <c r="BN733" s="52"/>
      <c r="BO733" s="52"/>
      <c r="BP733" s="52"/>
      <c r="BQ733" s="52"/>
      <c r="BS733" s="52"/>
    </row>
    <row r="734" spans="1:7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3"/>
      <c r="M734" s="42"/>
      <c r="N734" s="42"/>
      <c r="O734" s="42"/>
      <c r="P734" s="42"/>
      <c r="R734" s="42"/>
      <c r="S734" s="42"/>
      <c r="T734" s="44"/>
      <c r="U734" s="44"/>
      <c r="V734" s="42"/>
      <c r="W734" s="42"/>
      <c r="X734" s="42"/>
      <c r="Y734" s="43"/>
      <c r="Z734" s="42"/>
      <c r="AA734" s="42"/>
      <c r="AB734" s="42"/>
      <c r="AD734" s="52"/>
      <c r="AE734" s="35"/>
      <c r="AK734" s="52"/>
      <c r="BL734" s="52"/>
      <c r="BM734" s="52"/>
      <c r="BN734" s="52"/>
      <c r="BO734" s="52"/>
      <c r="BP734" s="52"/>
      <c r="BQ734" s="52"/>
      <c r="BS734" s="52"/>
    </row>
    <row r="735" spans="1:7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3"/>
      <c r="M735" s="42"/>
      <c r="N735" s="42"/>
      <c r="O735" s="42"/>
      <c r="P735" s="42"/>
      <c r="R735" s="42"/>
      <c r="S735" s="42"/>
      <c r="T735" s="44"/>
      <c r="U735" s="44"/>
      <c r="V735" s="42"/>
      <c r="W735" s="42"/>
      <c r="X735" s="42"/>
      <c r="Y735" s="43"/>
      <c r="Z735" s="42"/>
      <c r="AA735" s="42"/>
      <c r="AB735" s="42"/>
      <c r="AD735" s="52"/>
      <c r="AE735" s="35"/>
      <c r="AK735" s="52"/>
      <c r="BL735" s="52"/>
      <c r="BM735" s="52"/>
      <c r="BN735" s="52"/>
      <c r="BO735" s="52"/>
      <c r="BP735" s="52"/>
      <c r="BQ735" s="52"/>
      <c r="BS735" s="52"/>
    </row>
    <row r="736" spans="1:7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3"/>
      <c r="M736" s="42"/>
      <c r="N736" s="42"/>
      <c r="O736" s="42"/>
      <c r="P736" s="42"/>
      <c r="R736" s="42"/>
      <c r="S736" s="42"/>
      <c r="T736" s="44"/>
      <c r="U736" s="44"/>
      <c r="V736" s="42"/>
      <c r="W736" s="42"/>
      <c r="X736" s="42"/>
      <c r="Y736" s="43"/>
      <c r="Z736" s="42"/>
      <c r="AA736" s="42"/>
      <c r="AB736" s="42"/>
      <c r="AD736" s="52"/>
      <c r="AE736" s="35"/>
      <c r="AK736" s="52"/>
      <c r="BL736" s="52"/>
      <c r="BM736" s="52"/>
      <c r="BN736" s="52"/>
      <c r="BO736" s="52"/>
      <c r="BP736" s="52"/>
      <c r="BQ736" s="52"/>
      <c r="BS736" s="52"/>
    </row>
    <row r="737" spans="1:7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3"/>
      <c r="M737" s="42"/>
      <c r="N737" s="42"/>
      <c r="O737" s="42"/>
      <c r="P737" s="42"/>
      <c r="R737" s="42"/>
      <c r="S737" s="42"/>
      <c r="T737" s="44"/>
      <c r="U737" s="44"/>
      <c r="V737" s="42"/>
      <c r="W737" s="42"/>
      <c r="X737" s="42"/>
      <c r="Y737" s="43"/>
      <c r="Z737" s="42"/>
      <c r="AA737" s="42"/>
      <c r="AB737" s="42"/>
      <c r="AD737" s="52"/>
      <c r="AE737" s="35"/>
      <c r="AK737" s="52"/>
      <c r="BL737" s="52"/>
      <c r="BM737" s="52"/>
      <c r="BN737" s="52"/>
      <c r="BO737" s="52"/>
      <c r="BP737" s="52"/>
      <c r="BQ737" s="52"/>
      <c r="BS737" s="52"/>
    </row>
    <row r="738" spans="1:7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3"/>
      <c r="M738" s="42"/>
      <c r="N738" s="42"/>
      <c r="O738" s="42"/>
      <c r="P738" s="42"/>
      <c r="R738" s="42"/>
      <c r="S738" s="42"/>
      <c r="T738" s="44"/>
      <c r="U738" s="44"/>
      <c r="V738" s="42"/>
      <c r="W738" s="42"/>
      <c r="X738" s="42"/>
      <c r="Y738" s="43"/>
      <c r="Z738" s="42"/>
      <c r="AA738" s="42"/>
      <c r="AB738" s="42"/>
      <c r="AD738" s="52"/>
      <c r="AE738" s="35"/>
      <c r="AK738" s="52"/>
      <c r="BL738" s="52"/>
      <c r="BM738" s="52"/>
      <c r="BN738" s="52"/>
      <c r="BO738" s="52"/>
      <c r="BP738" s="52"/>
      <c r="BQ738" s="52"/>
      <c r="BS738" s="52"/>
    </row>
    <row r="739" spans="1:7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3"/>
      <c r="M739" s="42"/>
      <c r="N739" s="42"/>
      <c r="O739" s="42"/>
      <c r="P739" s="42"/>
      <c r="R739" s="42"/>
      <c r="S739" s="42"/>
      <c r="T739" s="44"/>
      <c r="U739" s="44"/>
      <c r="V739" s="42"/>
      <c r="W739" s="42"/>
      <c r="X739" s="42"/>
      <c r="Y739" s="43"/>
      <c r="Z739" s="42"/>
      <c r="AA739" s="42"/>
      <c r="AB739" s="42"/>
      <c r="AD739" s="52"/>
      <c r="AE739" s="35"/>
      <c r="AK739" s="52"/>
      <c r="BL739" s="52"/>
      <c r="BM739" s="52"/>
      <c r="BN739" s="52"/>
      <c r="BO739" s="52"/>
      <c r="BP739" s="52"/>
      <c r="BQ739" s="52"/>
      <c r="BS739" s="52"/>
    </row>
    <row r="740" spans="1:7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3"/>
      <c r="M740" s="42"/>
      <c r="N740" s="42"/>
      <c r="O740" s="42"/>
      <c r="P740" s="42"/>
      <c r="R740" s="42"/>
      <c r="S740" s="42"/>
      <c r="T740" s="44"/>
      <c r="U740" s="44"/>
      <c r="V740" s="42"/>
      <c r="W740" s="42"/>
      <c r="X740" s="42"/>
      <c r="Y740" s="43"/>
      <c r="Z740" s="42"/>
      <c r="AA740" s="42"/>
      <c r="AB740" s="42"/>
      <c r="AD740" s="52"/>
      <c r="AE740" s="35"/>
      <c r="AK740" s="52"/>
      <c r="BL740" s="52"/>
      <c r="BM740" s="52"/>
      <c r="BN740" s="52"/>
      <c r="BO740" s="52"/>
      <c r="BP740" s="52"/>
      <c r="BQ740" s="52"/>
      <c r="BS740" s="52"/>
    </row>
    <row r="741" spans="1:7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3"/>
      <c r="M741" s="42"/>
      <c r="N741" s="42"/>
      <c r="O741" s="42"/>
      <c r="P741" s="42"/>
      <c r="R741" s="42"/>
      <c r="S741" s="42"/>
      <c r="T741" s="44"/>
      <c r="U741" s="44"/>
      <c r="V741" s="42"/>
      <c r="W741" s="42"/>
      <c r="X741" s="42"/>
      <c r="Y741" s="43"/>
      <c r="Z741" s="42"/>
      <c r="AA741" s="42"/>
      <c r="AB741" s="42"/>
      <c r="AD741" s="52"/>
      <c r="AE741" s="35"/>
      <c r="AK741" s="52"/>
      <c r="BL741" s="52"/>
      <c r="BM741" s="52"/>
      <c r="BN741" s="52"/>
      <c r="BO741" s="52"/>
      <c r="BP741" s="52"/>
      <c r="BQ741" s="52"/>
      <c r="BS741" s="52"/>
    </row>
    <row r="742" spans="1:7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3"/>
      <c r="M742" s="42"/>
      <c r="N742" s="42"/>
      <c r="O742" s="42"/>
      <c r="P742" s="42"/>
      <c r="R742" s="42"/>
      <c r="S742" s="42"/>
      <c r="T742" s="44"/>
      <c r="U742" s="44"/>
      <c r="V742" s="42"/>
      <c r="W742" s="42"/>
      <c r="X742" s="42"/>
      <c r="Y742" s="43"/>
      <c r="Z742" s="42"/>
      <c r="AA742" s="42"/>
      <c r="AB742" s="42"/>
      <c r="AD742" s="52"/>
      <c r="AE742" s="35"/>
      <c r="AK742" s="52"/>
      <c r="BL742" s="52"/>
      <c r="BM742" s="52"/>
      <c r="BN742" s="52"/>
      <c r="BO742" s="52"/>
      <c r="BP742" s="52"/>
      <c r="BQ742" s="52"/>
      <c r="BS742" s="52"/>
    </row>
    <row r="743" spans="1:7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3"/>
      <c r="M743" s="42"/>
      <c r="N743" s="42"/>
      <c r="O743" s="42"/>
      <c r="P743" s="42"/>
      <c r="R743" s="42"/>
      <c r="S743" s="42"/>
      <c r="T743" s="44"/>
      <c r="U743" s="44"/>
      <c r="V743" s="42"/>
      <c r="W743" s="42"/>
      <c r="X743" s="42"/>
      <c r="Y743" s="43"/>
      <c r="Z743" s="42"/>
      <c r="AA743" s="42"/>
      <c r="AB743" s="42"/>
      <c r="AD743" s="52"/>
      <c r="AE743" s="35"/>
      <c r="AK743" s="52"/>
      <c r="BL743" s="52"/>
      <c r="BM743" s="52"/>
      <c r="BN743" s="52"/>
      <c r="BO743" s="52"/>
      <c r="BP743" s="52"/>
      <c r="BQ743" s="52"/>
      <c r="BS743" s="52"/>
    </row>
    <row r="744" spans="1:7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3"/>
      <c r="M744" s="42"/>
      <c r="N744" s="42"/>
      <c r="O744" s="42"/>
      <c r="P744" s="42"/>
      <c r="R744" s="42"/>
      <c r="S744" s="42"/>
      <c r="T744" s="44"/>
      <c r="U744" s="44"/>
      <c r="V744" s="42"/>
      <c r="W744" s="42"/>
      <c r="X744" s="42"/>
      <c r="Y744" s="43"/>
      <c r="Z744" s="42"/>
      <c r="AA744" s="42"/>
      <c r="AB744" s="42"/>
      <c r="AD744" s="52"/>
      <c r="AE744" s="35"/>
      <c r="AK744" s="52"/>
      <c r="BL744" s="52"/>
      <c r="BM744" s="52"/>
      <c r="BN744" s="52"/>
      <c r="BO744" s="52"/>
      <c r="BP744" s="52"/>
      <c r="BQ744" s="52"/>
      <c r="BS744" s="52"/>
    </row>
    <row r="745" spans="1:7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3"/>
      <c r="M745" s="42"/>
      <c r="N745" s="42"/>
      <c r="O745" s="42"/>
      <c r="P745" s="42"/>
      <c r="R745" s="42"/>
      <c r="S745" s="42"/>
      <c r="T745" s="44"/>
      <c r="U745" s="44"/>
      <c r="V745" s="42"/>
      <c r="W745" s="42"/>
      <c r="X745" s="42"/>
      <c r="Y745" s="43"/>
      <c r="Z745" s="42"/>
      <c r="AA745" s="42"/>
      <c r="AB745" s="42"/>
      <c r="AD745" s="52"/>
      <c r="AE745" s="35"/>
      <c r="AK745" s="52"/>
      <c r="BL745" s="52"/>
      <c r="BM745" s="52"/>
      <c r="BN745" s="52"/>
      <c r="BO745" s="52"/>
      <c r="BP745" s="52"/>
      <c r="BQ745" s="52"/>
      <c r="BS745" s="52"/>
    </row>
    <row r="746" spans="1:7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3"/>
      <c r="M746" s="42"/>
      <c r="N746" s="42"/>
      <c r="O746" s="42"/>
      <c r="P746" s="42"/>
      <c r="R746" s="42"/>
      <c r="S746" s="42"/>
      <c r="T746" s="44"/>
      <c r="U746" s="44"/>
      <c r="V746" s="42"/>
      <c r="W746" s="42"/>
      <c r="X746" s="42"/>
      <c r="Y746" s="43"/>
      <c r="Z746" s="42"/>
      <c r="AA746" s="42"/>
      <c r="AB746" s="42"/>
      <c r="AD746" s="52"/>
      <c r="AE746" s="35"/>
      <c r="AK746" s="52"/>
      <c r="BL746" s="52"/>
      <c r="BM746" s="52"/>
      <c r="BN746" s="52"/>
      <c r="BO746" s="52"/>
      <c r="BP746" s="52"/>
      <c r="BQ746" s="52"/>
      <c r="BS746" s="52"/>
    </row>
    <row r="747" spans="1:7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3"/>
      <c r="M747" s="42"/>
      <c r="N747" s="42"/>
      <c r="O747" s="42"/>
      <c r="P747" s="42"/>
      <c r="R747" s="42"/>
      <c r="S747" s="42"/>
      <c r="T747" s="44"/>
      <c r="U747" s="44"/>
      <c r="V747" s="42"/>
      <c r="W747" s="42"/>
      <c r="X747" s="42"/>
      <c r="Y747" s="43"/>
      <c r="Z747" s="42"/>
      <c r="AA747" s="42"/>
      <c r="AB747" s="42"/>
      <c r="AD747" s="52"/>
      <c r="AE747" s="35"/>
      <c r="AK747" s="52"/>
      <c r="BL747" s="52"/>
      <c r="BM747" s="52"/>
      <c r="BN747" s="52"/>
      <c r="BO747" s="52"/>
      <c r="BP747" s="52"/>
      <c r="BQ747" s="52"/>
      <c r="BS747" s="52"/>
    </row>
    <row r="748" spans="1:7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3"/>
      <c r="M748" s="42"/>
      <c r="N748" s="42"/>
      <c r="O748" s="42"/>
      <c r="P748" s="42"/>
      <c r="R748" s="42"/>
      <c r="S748" s="42"/>
      <c r="T748" s="44"/>
      <c r="U748" s="44"/>
      <c r="V748" s="42"/>
      <c r="W748" s="42"/>
      <c r="X748" s="42"/>
      <c r="Y748" s="43"/>
      <c r="Z748" s="42"/>
      <c r="AA748" s="42"/>
      <c r="AB748" s="42"/>
      <c r="AD748" s="52"/>
      <c r="AE748" s="35"/>
      <c r="AK748" s="52"/>
      <c r="BL748" s="52"/>
      <c r="BM748" s="52"/>
      <c r="BN748" s="52"/>
      <c r="BO748" s="52"/>
      <c r="BP748" s="52"/>
      <c r="BQ748" s="52"/>
      <c r="BS748" s="52"/>
    </row>
    <row r="749" spans="1:7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3"/>
      <c r="M749" s="42"/>
      <c r="N749" s="42"/>
      <c r="O749" s="42"/>
      <c r="P749" s="42"/>
      <c r="R749" s="42"/>
      <c r="S749" s="42"/>
      <c r="T749" s="44"/>
      <c r="U749" s="44"/>
      <c r="V749" s="42"/>
      <c r="W749" s="42"/>
      <c r="X749" s="42"/>
      <c r="Y749" s="43"/>
      <c r="Z749" s="42"/>
      <c r="AA749" s="42"/>
      <c r="AB749" s="42"/>
      <c r="AD749" s="52"/>
      <c r="AE749" s="35"/>
      <c r="AK749" s="52"/>
      <c r="BL749" s="52"/>
      <c r="BM749" s="52"/>
      <c r="BN749" s="52"/>
      <c r="BO749" s="52"/>
      <c r="BP749" s="52"/>
      <c r="BQ749" s="52"/>
      <c r="BS749" s="52"/>
    </row>
    <row r="750" spans="1:7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3"/>
      <c r="M750" s="42"/>
      <c r="N750" s="42"/>
      <c r="O750" s="42"/>
      <c r="P750" s="42"/>
      <c r="R750" s="42"/>
      <c r="S750" s="42"/>
      <c r="T750" s="44"/>
      <c r="U750" s="44"/>
      <c r="V750" s="42"/>
      <c r="W750" s="42"/>
      <c r="X750" s="42"/>
      <c r="Y750" s="43"/>
      <c r="Z750" s="42"/>
      <c r="AA750" s="42"/>
      <c r="AB750" s="42"/>
      <c r="AD750" s="52"/>
      <c r="AE750" s="35"/>
      <c r="AK750" s="52"/>
      <c r="BL750" s="52"/>
      <c r="BM750" s="52"/>
      <c r="BN750" s="52"/>
      <c r="BO750" s="52"/>
      <c r="BP750" s="52"/>
      <c r="BQ750" s="52"/>
      <c r="BS750" s="52"/>
    </row>
    <row r="751" spans="1:7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3"/>
      <c r="M751" s="42"/>
      <c r="N751" s="42"/>
      <c r="O751" s="42"/>
      <c r="P751" s="42"/>
      <c r="R751" s="42"/>
      <c r="S751" s="42"/>
      <c r="T751" s="44"/>
      <c r="U751" s="44"/>
      <c r="V751" s="42"/>
      <c r="W751" s="42"/>
      <c r="X751" s="42"/>
      <c r="Y751" s="43"/>
      <c r="Z751" s="42"/>
      <c r="AA751" s="42"/>
      <c r="AB751" s="42"/>
      <c r="AD751" s="52"/>
      <c r="AE751" s="35"/>
      <c r="AK751" s="52"/>
      <c r="BL751" s="52"/>
      <c r="BM751" s="52"/>
      <c r="BN751" s="52"/>
      <c r="BO751" s="52"/>
      <c r="BP751" s="52"/>
      <c r="BQ751" s="52"/>
      <c r="BS751" s="52"/>
    </row>
    <row r="752" spans="1:7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3"/>
      <c r="M752" s="42"/>
      <c r="N752" s="42"/>
      <c r="O752" s="42"/>
      <c r="P752" s="42"/>
      <c r="R752" s="42"/>
      <c r="S752" s="42"/>
      <c r="T752" s="44"/>
      <c r="U752" s="44"/>
      <c r="V752" s="42"/>
      <c r="W752" s="42"/>
      <c r="X752" s="42"/>
      <c r="Y752" s="43"/>
      <c r="Z752" s="42"/>
      <c r="AA752" s="42"/>
      <c r="AB752" s="42"/>
      <c r="AD752" s="52"/>
      <c r="AE752" s="35"/>
      <c r="AK752" s="52"/>
      <c r="BL752" s="52"/>
      <c r="BM752" s="52"/>
      <c r="BN752" s="52"/>
      <c r="BO752" s="52"/>
      <c r="BP752" s="52"/>
      <c r="BQ752" s="52"/>
      <c r="BS752" s="52"/>
    </row>
    <row r="753" spans="1:7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3"/>
      <c r="M753" s="42"/>
      <c r="N753" s="42"/>
      <c r="O753" s="42"/>
      <c r="P753" s="42"/>
      <c r="R753" s="42"/>
      <c r="S753" s="42"/>
      <c r="T753" s="44"/>
      <c r="U753" s="44"/>
      <c r="V753" s="42"/>
      <c r="W753" s="42"/>
      <c r="X753" s="42"/>
      <c r="Y753" s="43"/>
      <c r="Z753" s="42"/>
      <c r="AA753" s="42"/>
      <c r="AB753" s="42"/>
      <c r="AD753" s="52"/>
      <c r="AE753" s="35"/>
      <c r="AK753" s="52"/>
      <c r="BL753" s="52"/>
      <c r="BM753" s="52"/>
      <c r="BN753" s="52"/>
      <c r="BO753" s="52"/>
      <c r="BP753" s="52"/>
      <c r="BQ753" s="52"/>
      <c r="BS753" s="52"/>
    </row>
    <row r="754" spans="1:7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3"/>
      <c r="M754" s="42"/>
      <c r="N754" s="42"/>
      <c r="O754" s="42"/>
      <c r="P754" s="42"/>
      <c r="R754" s="42"/>
      <c r="S754" s="42"/>
      <c r="T754" s="44"/>
      <c r="U754" s="44"/>
      <c r="V754" s="42"/>
      <c r="W754" s="42"/>
      <c r="X754" s="42"/>
      <c r="Y754" s="43"/>
      <c r="Z754" s="42"/>
      <c r="AA754" s="42"/>
      <c r="AB754" s="42"/>
      <c r="AD754" s="52"/>
      <c r="AE754" s="35"/>
      <c r="AK754" s="52"/>
      <c r="BL754" s="52"/>
      <c r="BM754" s="52"/>
      <c r="BN754" s="52"/>
      <c r="BO754" s="52"/>
      <c r="BP754" s="52"/>
      <c r="BQ754" s="52"/>
      <c r="BS754" s="52"/>
    </row>
    <row r="755" spans="1:7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3"/>
      <c r="M755" s="42"/>
      <c r="N755" s="42"/>
      <c r="O755" s="42"/>
      <c r="P755" s="42"/>
      <c r="R755" s="42"/>
      <c r="S755" s="42"/>
      <c r="T755" s="44"/>
      <c r="U755" s="44"/>
      <c r="V755" s="42"/>
      <c r="W755" s="42"/>
      <c r="X755" s="42"/>
      <c r="Y755" s="43"/>
      <c r="Z755" s="42"/>
      <c r="AA755" s="42"/>
      <c r="AB755" s="42"/>
      <c r="AD755" s="52"/>
      <c r="AE755" s="35"/>
      <c r="AK755" s="52"/>
      <c r="BL755" s="52"/>
      <c r="BM755" s="52"/>
      <c r="BN755" s="52"/>
      <c r="BO755" s="52"/>
      <c r="BP755" s="52"/>
      <c r="BQ755" s="52"/>
      <c r="BS755" s="52"/>
    </row>
    <row r="756" spans="1:7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3"/>
      <c r="M756" s="42"/>
      <c r="N756" s="42"/>
      <c r="O756" s="42"/>
      <c r="P756" s="42"/>
      <c r="R756" s="42"/>
      <c r="S756" s="42"/>
      <c r="T756" s="44"/>
      <c r="U756" s="44"/>
      <c r="V756" s="42"/>
      <c r="W756" s="42"/>
      <c r="X756" s="42"/>
      <c r="Y756" s="43"/>
      <c r="Z756" s="42"/>
      <c r="AA756" s="42"/>
      <c r="AB756" s="42"/>
      <c r="AD756" s="52"/>
      <c r="AE756" s="35"/>
      <c r="AK756" s="52"/>
      <c r="BL756" s="52"/>
      <c r="BM756" s="52"/>
      <c r="BN756" s="52"/>
      <c r="BO756" s="52"/>
      <c r="BP756" s="52"/>
      <c r="BQ756" s="52"/>
      <c r="BS756" s="52"/>
    </row>
    <row r="757" spans="1:7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3"/>
      <c r="M757" s="42"/>
      <c r="N757" s="42"/>
      <c r="O757" s="42"/>
      <c r="P757" s="42"/>
      <c r="R757" s="42"/>
      <c r="S757" s="42"/>
      <c r="T757" s="44"/>
      <c r="U757" s="44"/>
      <c r="V757" s="42"/>
      <c r="W757" s="42"/>
      <c r="X757" s="42"/>
      <c r="Y757" s="43"/>
      <c r="Z757" s="42"/>
      <c r="AA757" s="42"/>
      <c r="AB757" s="42"/>
      <c r="AD757" s="52"/>
      <c r="AE757" s="35"/>
      <c r="AK757" s="52"/>
      <c r="BL757" s="52"/>
      <c r="BM757" s="52"/>
      <c r="BN757" s="52"/>
      <c r="BO757" s="52"/>
      <c r="BP757" s="52"/>
      <c r="BQ757" s="52"/>
      <c r="BS757" s="52"/>
    </row>
    <row r="758" spans="1:7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3"/>
      <c r="M758" s="42"/>
      <c r="N758" s="42"/>
      <c r="O758" s="42"/>
      <c r="P758" s="42"/>
      <c r="R758" s="42"/>
      <c r="S758" s="42"/>
      <c r="T758" s="44"/>
      <c r="U758" s="44"/>
      <c r="V758" s="42"/>
      <c r="W758" s="42"/>
      <c r="X758" s="42"/>
      <c r="Y758" s="43"/>
      <c r="Z758" s="42"/>
      <c r="AA758" s="42"/>
      <c r="AB758" s="42"/>
      <c r="AD758" s="52"/>
      <c r="AE758" s="35"/>
      <c r="AK758" s="52"/>
      <c r="BL758" s="52"/>
      <c r="BM758" s="52"/>
      <c r="BN758" s="52"/>
      <c r="BO758" s="52"/>
      <c r="BP758" s="52"/>
      <c r="BQ758" s="52"/>
      <c r="BS758" s="52"/>
    </row>
    <row r="759" spans="1:7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3"/>
      <c r="M759" s="42"/>
      <c r="N759" s="42"/>
      <c r="O759" s="42"/>
      <c r="P759" s="42"/>
      <c r="R759" s="42"/>
      <c r="S759" s="42"/>
      <c r="T759" s="44"/>
      <c r="U759" s="44"/>
      <c r="V759" s="42"/>
      <c r="W759" s="42"/>
      <c r="X759" s="42"/>
      <c r="Y759" s="43"/>
      <c r="Z759" s="42"/>
      <c r="AA759" s="42"/>
      <c r="AB759" s="42"/>
      <c r="AD759" s="52"/>
      <c r="AE759" s="35"/>
      <c r="AK759" s="52"/>
      <c r="BL759" s="52"/>
      <c r="BM759" s="52"/>
      <c r="BN759" s="52"/>
      <c r="BO759" s="52"/>
      <c r="BP759" s="52"/>
      <c r="BQ759" s="52"/>
      <c r="BS759" s="52"/>
    </row>
    <row r="760" spans="1:7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3"/>
      <c r="M760" s="42"/>
      <c r="N760" s="42"/>
      <c r="O760" s="42"/>
      <c r="P760" s="42"/>
      <c r="R760" s="42"/>
      <c r="S760" s="42"/>
      <c r="T760" s="44"/>
      <c r="U760" s="44"/>
      <c r="V760" s="42"/>
      <c r="W760" s="42"/>
      <c r="X760" s="42"/>
      <c r="Y760" s="43"/>
      <c r="Z760" s="42"/>
      <c r="AA760" s="42"/>
      <c r="AB760" s="42"/>
      <c r="AD760" s="52"/>
      <c r="AE760" s="35"/>
      <c r="AK760" s="52"/>
      <c r="BL760" s="52"/>
      <c r="BM760" s="52"/>
      <c r="BN760" s="52"/>
      <c r="BO760" s="52"/>
      <c r="BP760" s="52"/>
      <c r="BQ760" s="52"/>
      <c r="BS760" s="52"/>
    </row>
    <row r="761" spans="1:7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3"/>
      <c r="M761" s="42"/>
      <c r="N761" s="42"/>
      <c r="O761" s="42"/>
      <c r="P761" s="42"/>
      <c r="R761" s="42"/>
      <c r="S761" s="42"/>
      <c r="T761" s="44"/>
      <c r="U761" s="44"/>
      <c r="V761" s="42"/>
      <c r="W761" s="42"/>
      <c r="X761" s="42"/>
      <c r="Y761" s="43"/>
      <c r="Z761" s="42"/>
      <c r="AA761" s="42"/>
      <c r="AB761" s="42"/>
      <c r="AD761" s="52"/>
      <c r="AE761" s="35"/>
      <c r="AK761" s="52"/>
      <c r="BL761" s="52"/>
      <c r="BM761" s="52"/>
      <c r="BN761" s="52"/>
      <c r="BO761" s="52"/>
      <c r="BP761" s="52"/>
      <c r="BQ761" s="52"/>
      <c r="BS761" s="52"/>
    </row>
    <row r="762" spans="1:7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3"/>
      <c r="M762" s="42"/>
      <c r="N762" s="42"/>
      <c r="O762" s="42"/>
      <c r="P762" s="42"/>
      <c r="R762" s="42"/>
      <c r="S762" s="42"/>
      <c r="T762" s="44"/>
      <c r="U762" s="44"/>
      <c r="V762" s="42"/>
      <c r="W762" s="42"/>
      <c r="X762" s="42"/>
      <c r="Y762" s="43"/>
      <c r="Z762" s="42"/>
      <c r="AA762" s="42"/>
      <c r="AB762" s="42"/>
      <c r="AD762" s="52"/>
      <c r="AE762" s="35"/>
      <c r="AK762" s="52"/>
      <c r="BL762" s="52"/>
      <c r="BM762" s="52"/>
      <c r="BN762" s="52"/>
      <c r="BO762" s="52"/>
      <c r="BP762" s="52"/>
      <c r="BQ762" s="52"/>
      <c r="BS762" s="52"/>
    </row>
    <row r="763" spans="1:7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3"/>
      <c r="M763" s="42"/>
      <c r="N763" s="42"/>
      <c r="O763" s="42"/>
      <c r="P763" s="42"/>
      <c r="R763" s="42"/>
      <c r="S763" s="42"/>
      <c r="T763" s="44"/>
      <c r="U763" s="44"/>
      <c r="V763" s="42"/>
      <c r="W763" s="42"/>
      <c r="X763" s="42"/>
      <c r="Y763" s="43"/>
      <c r="Z763" s="42"/>
      <c r="AA763" s="42"/>
      <c r="AB763" s="42"/>
      <c r="AD763" s="52"/>
      <c r="AE763" s="35"/>
      <c r="AK763" s="52"/>
      <c r="BL763" s="52"/>
      <c r="BM763" s="52"/>
      <c r="BN763" s="52"/>
      <c r="BO763" s="52"/>
      <c r="BP763" s="52"/>
      <c r="BQ763" s="52"/>
      <c r="BS763" s="52"/>
    </row>
    <row r="764" spans="1:7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3"/>
      <c r="M764" s="42"/>
      <c r="N764" s="42"/>
      <c r="O764" s="42"/>
      <c r="P764" s="42"/>
      <c r="R764" s="42"/>
      <c r="S764" s="42"/>
      <c r="T764" s="44"/>
      <c r="U764" s="44"/>
      <c r="V764" s="42"/>
      <c r="W764" s="42"/>
      <c r="X764" s="42"/>
      <c r="Y764" s="43"/>
      <c r="Z764" s="42"/>
      <c r="AA764" s="42"/>
      <c r="AB764" s="42"/>
      <c r="AD764" s="52"/>
      <c r="AE764" s="35"/>
      <c r="AK764" s="52"/>
      <c r="BL764" s="52"/>
      <c r="BM764" s="52"/>
      <c r="BN764" s="52"/>
      <c r="BO764" s="52"/>
      <c r="BP764" s="52"/>
      <c r="BQ764" s="52"/>
      <c r="BS764" s="52"/>
    </row>
    <row r="765" spans="1:7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3"/>
      <c r="M765" s="42"/>
      <c r="N765" s="42"/>
      <c r="O765" s="42"/>
      <c r="P765" s="42"/>
      <c r="R765" s="42"/>
      <c r="S765" s="42"/>
      <c r="T765" s="44"/>
      <c r="U765" s="44"/>
      <c r="V765" s="42"/>
      <c r="W765" s="42"/>
      <c r="X765" s="42"/>
      <c r="Y765" s="43"/>
      <c r="Z765" s="42"/>
      <c r="AA765" s="42"/>
      <c r="AB765" s="42"/>
      <c r="AD765" s="52"/>
      <c r="AE765" s="35"/>
      <c r="AK765" s="52"/>
      <c r="BL765" s="52"/>
      <c r="BM765" s="52"/>
      <c r="BN765" s="52"/>
      <c r="BO765" s="52"/>
      <c r="BP765" s="52"/>
      <c r="BQ765" s="52"/>
      <c r="BS765" s="52"/>
    </row>
    <row r="766" spans="1:7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3"/>
      <c r="M766" s="42"/>
      <c r="N766" s="42"/>
      <c r="O766" s="42"/>
      <c r="P766" s="42"/>
      <c r="R766" s="42"/>
      <c r="S766" s="42"/>
      <c r="T766" s="44"/>
      <c r="U766" s="44"/>
      <c r="V766" s="42"/>
      <c r="W766" s="42"/>
      <c r="X766" s="42"/>
      <c r="Y766" s="43"/>
      <c r="Z766" s="42"/>
      <c r="AA766" s="42"/>
      <c r="AB766" s="42"/>
      <c r="AD766" s="52"/>
      <c r="AE766" s="35"/>
      <c r="AK766" s="52"/>
      <c r="BL766" s="52"/>
      <c r="BM766" s="52"/>
      <c r="BN766" s="52"/>
      <c r="BO766" s="52"/>
      <c r="BP766" s="52"/>
      <c r="BQ766" s="52"/>
      <c r="BS766" s="52"/>
    </row>
    <row r="767" spans="1:7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3"/>
      <c r="M767" s="42"/>
      <c r="N767" s="42"/>
      <c r="O767" s="42"/>
      <c r="P767" s="42"/>
      <c r="R767" s="42"/>
      <c r="S767" s="42"/>
      <c r="T767" s="44"/>
      <c r="U767" s="44"/>
      <c r="V767" s="42"/>
      <c r="W767" s="42"/>
      <c r="X767" s="42"/>
      <c r="Y767" s="43"/>
      <c r="Z767" s="42"/>
      <c r="AA767" s="42"/>
      <c r="AB767" s="42"/>
      <c r="AD767" s="52"/>
      <c r="AE767" s="35"/>
      <c r="AK767" s="52"/>
      <c r="BL767" s="52"/>
      <c r="BM767" s="52"/>
      <c r="BN767" s="52"/>
      <c r="BO767" s="52"/>
      <c r="BP767" s="52"/>
      <c r="BQ767" s="52"/>
      <c r="BS767" s="52"/>
    </row>
    <row r="768" spans="1:7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3"/>
      <c r="M768" s="42"/>
      <c r="N768" s="42"/>
      <c r="O768" s="42"/>
      <c r="P768" s="42"/>
      <c r="R768" s="42"/>
      <c r="S768" s="42"/>
      <c r="T768" s="44"/>
      <c r="U768" s="44"/>
      <c r="V768" s="42"/>
      <c r="W768" s="42"/>
      <c r="X768" s="42"/>
      <c r="Y768" s="43"/>
      <c r="Z768" s="42"/>
      <c r="AA768" s="42"/>
      <c r="AB768" s="42"/>
      <c r="AD768" s="52"/>
      <c r="AE768" s="35"/>
      <c r="AK768" s="52"/>
      <c r="BL768" s="52"/>
      <c r="BM768" s="52"/>
      <c r="BN768" s="52"/>
      <c r="BO768" s="52"/>
      <c r="BP768" s="52"/>
      <c r="BQ768" s="52"/>
      <c r="BS768" s="52"/>
    </row>
    <row r="769" spans="1:7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3"/>
      <c r="M769" s="42"/>
      <c r="N769" s="42"/>
      <c r="O769" s="42"/>
      <c r="P769" s="42"/>
      <c r="R769" s="42"/>
      <c r="S769" s="42"/>
      <c r="T769" s="44"/>
      <c r="U769" s="44"/>
      <c r="V769" s="42"/>
      <c r="W769" s="42"/>
      <c r="X769" s="42"/>
      <c r="Y769" s="43"/>
      <c r="Z769" s="42"/>
      <c r="AA769" s="42"/>
      <c r="AB769" s="42"/>
      <c r="AD769" s="52"/>
      <c r="AE769" s="35"/>
      <c r="AK769" s="52"/>
      <c r="BL769" s="52"/>
      <c r="BM769" s="52"/>
      <c r="BN769" s="52"/>
      <c r="BO769" s="52"/>
      <c r="BP769" s="52"/>
      <c r="BQ769" s="52"/>
      <c r="BS769" s="52"/>
    </row>
    <row r="770" spans="1:7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3"/>
      <c r="M770" s="42"/>
      <c r="N770" s="42"/>
      <c r="O770" s="42"/>
      <c r="P770" s="42"/>
      <c r="R770" s="42"/>
      <c r="S770" s="42"/>
      <c r="T770" s="44"/>
      <c r="U770" s="44"/>
      <c r="V770" s="42"/>
      <c r="W770" s="42"/>
      <c r="X770" s="42"/>
      <c r="Y770" s="43"/>
      <c r="Z770" s="42"/>
      <c r="AA770" s="42"/>
      <c r="AB770" s="42"/>
      <c r="AD770" s="52"/>
      <c r="AE770" s="35"/>
      <c r="AK770" s="52"/>
      <c r="BL770" s="52"/>
      <c r="BM770" s="52"/>
      <c r="BN770" s="52"/>
      <c r="BO770" s="52"/>
      <c r="BP770" s="52"/>
      <c r="BQ770" s="52"/>
      <c r="BS770" s="52"/>
    </row>
    <row r="771" spans="1: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3"/>
      <c r="M771" s="42"/>
      <c r="N771" s="42"/>
      <c r="O771" s="42"/>
      <c r="P771" s="42"/>
      <c r="R771" s="42"/>
      <c r="S771" s="42"/>
      <c r="T771" s="44"/>
      <c r="U771" s="44"/>
      <c r="V771" s="42"/>
      <c r="W771" s="42"/>
      <c r="X771" s="42"/>
      <c r="Y771" s="43"/>
      <c r="Z771" s="42"/>
      <c r="AA771" s="42"/>
      <c r="AB771" s="42"/>
      <c r="AD771" s="52"/>
      <c r="AE771" s="35"/>
      <c r="AK771" s="52"/>
      <c r="BL771" s="52"/>
      <c r="BM771" s="52"/>
      <c r="BN771" s="52"/>
      <c r="BO771" s="52"/>
      <c r="BP771" s="52"/>
      <c r="BQ771" s="52"/>
      <c r="BS771" s="52"/>
    </row>
    <row r="772" spans="1:7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3"/>
      <c r="M772" s="42"/>
      <c r="N772" s="42"/>
      <c r="O772" s="42"/>
      <c r="P772" s="42"/>
      <c r="R772" s="42"/>
      <c r="S772" s="42"/>
      <c r="T772" s="44"/>
      <c r="U772" s="44"/>
      <c r="V772" s="42"/>
      <c r="W772" s="42"/>
      <c r="X772" s="42"/>
      <c r="Y772" s="43"/>
      <c r="Z772" s="42"/>
      <c r="AA772" s="42"/>
      <c r="AB772" s="42"/>
      <c r="AD772" s="52"/>
      <c r="AE772" s="35"/>
      <c r="AK772" s="52"/>
      <c r="BL772" s="52"/>
      <c r="BM772" s="52"/>
      <c r="BN772" s="52"/>
      <c r="BO772" s="52"/>
      <c r="BP772" s="52"/>
      <c r="BQ772" s="52"/>
      <c r="BS772" s="52"/>
    </row>
    <row r="773" spans="1:7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3"/>
      <c r="M773" s="42"/>
      <c r="N773" s="42"/>
      <c r="O773" s="42"/>
      <c r="P773" s="42"/>
      <c r="R773" s="42"/>
      <c r="S773" s="42"/>
      <c r="T773" s="44"/>
      <c r="U773" s="44"/>
      <c r="V773" s="42"/>
      <c r="W773" s="42"/>
      <c r="X773" s="42"/>
      <c r="Y773" s="43"/>
      <c r="Z773" s="42"/>
      <c r="AA773" s="42"/>
      <c r="AB773" s="42"/>
      <c r="AD773" s="52"/>
      <c r="AE773" s="35"/>
      <c r="AK773" s="52"/>
      <c r="BL773" s="52"/>
      <c r="BM773" s="52"/>
      <c r="BN773" s="52"/>
      <c r="BO773" s="52"/>
      <c r="BP773" s="52"/>
      <c r="BQ773" s="52"/>
      <c r="BS773" s="52"/>
    </row>
    <row r="774" spans="1:7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3"/>
      <c r="M774" s="42"/>
      <c r="N774" s="42"/>
      <c r="O774" s="42"/>
      <c r="P774" s="42"/>
      <c r="R774" s="42"/>
      <c r="S774" s="42"/>
      <c r="T774" s="44"/>
      <c r="U774" s="44"/>
      <c r="V774" s="42"/>
      <c r="W774" s="42"/>
      <c r="X774" s="42"/>
      <c r="Y774" s="43"/>
      <c r="Z774" s="42"/>
      <c r="AA774" s="42"/>
      <c r="AB774" s="42"/>
      <c r="AD774" s="52"/>
      <c r="AE774" s="35"/>
      <c r="AK774" s="52"/>
      <c r="BL774" s="52"/>
      <c r="BM774" s="52"/>
      <c r="BN774" s="52"/>
      <c r="BO774" s="52"/>
      <c r="BP774" s="52"/>
      <c r="BQ774" s="52"/>
      <c r="BS774" s="52"/>
    </row>
    <row r="775" spans="1:7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3"/>
      <c r="M775" s="42"/>
      <c r="N775" s="42"/>
      <c r="O775" s="42"/>
      <c r="P775" s="42"/>
      <c r="R775" s="42"/>
      <c r="S775" s="42"/>
      <c r="T775" s="44"/>
      <c r="U775" s="44"/>
      <c r="V775" s="42"/>
      <c r="W775" s="42"/>
      <c r="X775" s="42"/>
      <c r="Y775" s="43"/>
      <c r="Z775" s="42"/>
      <c r="AA775" s="42"/>
      <c r="AB775" s="42"/>
      <c r="AD775" s="52"/>
      <c r="AE775" s="35"/>
      <c r="AK775" s="52"/>
      <c r="BL775" s="52"/>
      <c r="BM775" s="52"/>
      <c r="BN775" s="52"/>
      <c r="BO775" s="52"/>
      <c r="BP775" s="52"/>
      <c r="BQ775" s="52"/>
      <c r="BS775" s="52"/>
    </row>
    <row r="776" spans="1:7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3"/>
      <c r="M776" s="42"/>
      <c r="N776" s="42"/>
      <c r="O776" s="42"/>
      <c r="P776" s="42"/>
      <c r="R776" s="42"/>
      <c r="S776" s="42"/>
      <c r="T776" s="44"/>
      <c r="U776" s="44"/>
      <c r="V776" s="42"/>
      <c r="W776" s="42"/>
      <c r="X776" s="42"/>
      <c r="Y776" s="43"/>
      <c r="Z776" s="42"/>
      <c r="AA776" s="42"/>
      <c r="AB776" s="42"/>
      <c r="AD776" s="52"/>
      <c r="AE776" s="35"/>
      <c r="AK776" s="52"/>
      <c r="BL776" s="52"/>
      <c r="BM776" s="52"/>
      <c r="BN776" s="52"/>
      <c r="BO776" s="52"/>
      <c r="BP776" s="52"/>
      <c r="BQ776" s="52"/>
      <c r="BS776" s="52"/>
    </row>
    <row r="777" spans="1:7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3"/>
      <c r="M777" s="42"/>
      <c r="N777" s="42"/>
      <c r="O777" s="42"/>
      <c r="P777" s="42"/>
      <c r="R777" s="42"/>
      <c r="S777" s="42"/>
      <c r="T777" s="44"/>
      <c r="U777" s="44"/>
      <c r="V777" s="42"/>
      <c r="W777" s="42"/>
      <c r="X777" s="42"/>
      <c r="Y777" s="43"/>
      <c r="Z777" s="42"/>
      <c r="AA777" s="42"/>
      <c r="AB777" s="42"/>
      <c r="AD777" s="52"/>
      <c r="AE777" s="35"/>
      <c r="AK777" s="52"/>
      <c r="BL777" s="52"/>
      <c r="BM777" s="52"/>
      <c r="BN777" s="52"/>
      <c r="BO777" s="52"/>
      <c r="BP777" s="52"/>
      <c r="BQ777" s="52"/>
      <c r="BS777" s="52"/>
    </row>
    <row r="778" spans="1:7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3"/>
      <c r="M778" s="42"/>
      <c r="N778" s="42"/>
      <c r="O778" s="42"/>
      <c r="P778" s="42"/>
      <c r="R778" s="42"/>
      <c r="S778" s="42"/>
      <c r="T778" s="44"/>
      <c r="U778" s="44"/>
      <c r="V778" s="42"/>
      <c r="W778" s="42"/>
      <c r="X778" s="42"/>
      <c r="Y778" s="43"/>
      <c r="Z778" s="42"/>
      <c r="AA778" s="42"/>
      <c r="AB778" s="42"/>
      <c r="AD778" s="52"/>
      <c r="AE778" s="35"/>
      <c r="AK778" s="52"/>
      <c r="BL778" s="52"/>
      <c r="BM778" s="52"/>
      <c r="BN778" s="52"/>
      <c r="BO778" s="52"/>
      <c r="BP778" s="52"/>
      <c r="BQ778" s="52"/>
      <c r="BS778" s="52"/>
    </row>
    <row r="779" spans="1:7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3"/>
      <c r="M779" s="42"/>
      <c r="N779" s="42"/>
      <c r="O779" s="42"/>
      <c r="P779" s="42"/>
      <c r="R779" s="42"/>
      <c r="S779" s="42"/>
      <c r="T779" s="44"/>
      <c r="U779" s="44"/>
      <c r="V779" s="42"/>
      <c r="W779" s="42"/>
      <c r="X779" s="42"/>
      <c r="Y779" s="43"/>
      <c r="Z779" s="42"/>
      <c r="AA779" s="42"/>
      <c r="AB779" s="42"/>
      <c r="AD779" s="52"/>
      <c r="AE779" s="35"/>
      <c r="AK779" s="52"/>
      <c r="BL779" s="52"/>
      <c r="BM779" s="52"/>
      <c r="BN779" s="52"/>
      <c r="BO779" s="52"/>
      <c r="BP779" s="52"/>
      <c r="BQ779" s="52"/>
      <c r="BS779" s="52"/>
    </row>
    <row r="780" spans="1:7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3"/>
      <c r="M780" s="42"/>
      <c r="N780" s="42"/>
      <c r="O780" s="42"/>
      <c r="P780" s="42"/>
      <c r="R780" s="42"/>
      <c r="S780" s="42"/>
      <c r="T780" s="44"/>
      <c r="U780" s="44"/>
      <c r="V780" s="42"/>
      <c r="W780" s="42"/>
      <c r="X780" s="42"/>
      <c r="Y780" s="43"/>
      <c r="Z780" s="42"/>
      <c r="AA780" s="42"/>
      <c r="AB780" s="42"/>
      <c r="AD780" s="52"/>
      <c r="AE780" s="35"/>
      <c r="AK780" s="52"/>
      <c r="BL780" s="52"/>
      <c r="BM780" s="52"/>
      <c r="BN780" s="52"/>
      <c r="BO780" s="52"/>
      <c r="BP780" s="52"/>
      <c r="BQ780" s="52"/>
      <c r="BS780" s="52"/>
    </row>
    <row r="781" spans="1:7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3"/>
      <c r="M781" s="42"/>
      <c r="N781" s="42"/>
      <c r="O781" s="42"/>
      <c r="P781" s="42"/>
      <c r="R781" s="42"/>
      <c r="S781" s="42"/>
      <c r="T781" s="44"/>
      <c r="U781" s="44"/>
      <c r="V781" s="42"/>
      <c r="W781" s="42"/>
      <c r="X781" s="42"/>
      <c r="Y781" s="43"/>
      <c r="Z781" s="42"/>
      <c r="AA781" s="42"/>
      <c r="AB781" s="42"/>
      <c r="AD781" s="52"/>
      <c r="AE781" s="35"/>
      <c r="AK781" s="52"/>
      <c r="BL781" s="52"/>
      <c r="BM781" s="52"/>
      <c r="BN781" s="52"/>
      <c r="BO781" s="52"/>
      <c r="BP781" s="52"/>
      <c r="BQ781" s="52"/>
      <c r="BS781" s="52"/>
    </row>
    <row r="782" spans="1:7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3"/>
      <c r="M782" s="42"/>
      <c r="N782" s="42"/>
      <c r="O782" s="42"/>
      <c r="P782" s="42"/>
      <c r="R782" s="42"/>
      <c r="S782" s="42"/>
      <c r="T782" s="44"/>
      <c r="U782" s="44"/>
      <c r="V782" s="42"/>
      <c r="W782" s="42"/>
      <c r="X782" s="42"/>
      <c r="Y782" s="43"/>
      <c r="Z782" s="42"/>
      <c r="AA782" s="42"/>
      <c r="AB782" s="42"/>
      <c r="AD782" s="52"/>
      <c r="AE782" s="35"/>
      <c r="AK782" s="52"/>
      <c r="BL782" s="52"/>
      <c r="BM782" s="52"/>
      <c r="BN782" s="52"/>
      <c r="BO782" s="52"/>
      <c r="BP782" s="52"/>
      <c r="BQ782" s="52"/>
      <c r="BS782" s="52"/>
    </row>
    <row r="783" spans="1:7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3"/>
      <c r="M783" s="42"/>
      <c r="N783" s="42"/>
      <c r="O783" s="42"/>
      <c r="P783" s="42"/>
      <c r="R783" s="42"/>
      <c r="S783" s="42"/>
      <c r="T783" s="44"/>
      <c r="U783" s="44"/>
      <c r="V783" s="42"/>
      <c r="W783" s="42"/>
      <c r="X783" s="42"/>
      <c r="Y783" s="43"/>
      <c r="Z783" s="42"/>
      <c r="AA783" s="42"/>
      <c r="AB783" s="42"/>
      <c r="AD783" s="52"/>
      <c r="AE783" s="35"/>
      <c r="AK783" s="52"/>
      <c r="BL783" s="52"/>
      <c r="BM783" s="52"/>
      <c r="BN783" s="52"/>
      <c r="BO783" s="52"/>
      <c r="BP783" s="52"/>
      <c r="BQ783" s="52"/>
      <c r="BS783" s="52"/>
    </row>
    <row r="784" spans="1:7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3"/>
      <c r="M784" s="42"/>
      <c r="N784" s="42"/>
      <c r="O784" s="42"/>
      <c r="P784" s="42"/>
      <c r="R784" s="42"/>
      <c r="S784" s="42"/>
      <c r="T784" s="44"/>
      <c r="U784" s="44"/>
      <c r="V784" s="42"/>
      <c r="W784" s="42"/>
      <c r="X784" s="42"/>
      <c r="Y784" s="43"/>
      <c r="Z784" s="42"/>
      <c r="AA784" s="42"/>
      <c r="AB784" s="42"/>
      <c r="AD784" s="52"/>
      <c r="AE784" s="35"/>
      <c r="AK784" s="52"/>
      <c r="BL784" s="52"/>
      <c r="BM784" s="52"/>
      <c r="BN784" s="52"/>
      <c r="BO784" s="52"/>
      <c r="BP784" s="52"/>
      <c r="BQ784" s="52"/>
      <c r="BS784" s="52"/>
    </row>
    <row r="785" spans="1:7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3"/>
      <c r="M785" s="42"/>
      <c r="N785" s="42"/>
      <c r="O785" s="42"/>
      <c r="P785" s="42"/>
      <c r="R785" s="42"/>
      <c r="S785" s="42"/>
      <c r="T785" s="44"/>
      <c r="U785" s="44"/>
      <c r="V785" s="42"/>
      <c r="W785" s="42"/>
      <c r="X785" s="42"/>
      <c r="Y785" s="43"/>
      <c r="Z785" s="42"/>
      <c r="AA785" s="42"/>
      <c r="AB785" s="42"/>
      <c r="AD785" s="52"/>
      <c r="AE785" s="35"/>
      <c r="AK785" s="52"/>
      <c r="BL785" s="52"/>
      <c r="BM785" s="52"/>
      <c r="BN785" s="52"/>
      <c r="BO785" s="52"/>
      <c r="BP785" s="52"/>
      <c r="BQ785" s="52"/>
      <c r="BS785" s="52"/>
    </row>
    <row r="786" spans="1:7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3"/>
      <c r="M786" s="42"/>
      <c r="N786" s="42"/>
      <c r="O786" s="42"/>
      <c r="P786" s="42"/>
      <c r="R786" s="42"/>
      <c r="S786" s="42"/>
      <c r="T786" s="44"/>
      <c r="U786" s="44"/>
      <c r="V786" s="42"/>
      <c r="W786" s="42"/>
      <c r="X786" s="42"/>
      <c r="Y786" s="43"/>
      <c r="Z786" s="42"/>
      <c r="AA786" s="42"/>
      <c r="AB786" s="42"/>
      <c r="AD786" s="52"/>
      <c r="AE786" s="35"/>
      <c r="AK786" s="52"/>
      <c r="BL786" s="52"/>
      <c r="BM786" s="52"/>
      <c r="BN786" s="52"/>
      <c r="BO786" s="52"/>
      <c r="BP786" s="52"/>
      <c r="BQ786" s="52"/>
      <c r="BS786" s="52"/>
    </row>
    <row r="787" spans="1:7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3"/>
      <c r="M787" s="42"/>
      <c r="N787" s="42"/>
      <c r="O787" s="42"/>
      <c r="P787" s="42"/>
      <c r="R787" s="42"/>
      <c r="S787" s="42"/>
      <c r="T787" s="44"/>
      <c r="U787" s="44"/>
      <c r="V787" s="42"/>
      <c r="W787" s="42"/>
      <c r="X787" s="42"/>
      <c r="Y787" s="43"/>
      <c r="Z787" s="42"/>
      <c r="AA787" s="42"/>
      <c r="AB787" s="42"/>
      <c r="AD787" s="52"/>
      <c r="AE787" s="35"/>
      <c r="AK787" s="52"/>
      <c r="BL787" s="52"/>
      <c r="BM787" s="52"/>
      <c r="BN787" s="52"/>
      <c r="BO787" s="52"/>
      <c r="BP787" s="52"/>
      <c r="BQ787" s="52"/>
      <c r="BS787" s="52"/>
    </row>
    <row r="788" spans="1:7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3"/>
      <c r="M788" s="42"/>
      <c r="N788" s="42"/>
      <c r="O788" s="42"/>
      <c r="P788" s="42"/>
      <c r="R788" s="42"/>
      <c r="S788" s="42"/>
      <c r="T788" s="44"/>
      <c r="U788" s="44"/>
      <c r="V788" s="42"/>
      <c r="W788" s="42"/>
      <c r="X788" s="42"/>
      <c r="Y788" s="43"/>
      <c r="Z788" s="42"/>
      <c r="AA788" s="42"/>
      <c r="AB788" s="42"/>
      <c r="AD788" s="52"/>
      <c r="AE788" s="35"/>
      <c r="AK788" s="52"/>
      <c r="BL788" s="52"/>
      <c r="BM788" s="52"/>
      <c r="BN788" s="52"/>
      <c r="BO788" s="52"/>
      <c r="BP788" s="52"/>
      <c r="BQ788" s="52"/>
      <c r="BS788" s="52"/>
    </row>
    <row r="789" spans="1:7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3"/>
      <c r="M789" s="42"/>
      <c r="N789" s="42"/>
      <c r="O789" s="42"/>
      <c r="P789" s="42"/>
      <c r="R789" s="42"/>
      <c r="S789" s="42"/>
      <c r="T789" s="44"/>
      <c r="U789" s="44"/>
      <c r="V789" s="42"/>
      <c r="W789" s="42"/>
      <c r="X789" s="42"/>
      <c r="Y789" s="43"/>
      <c r="Z789" s="42"/>
      <c r="AA789" s="42"/>
      <c r="AB789" s="42"/>
      <c r="AD789" s="52"/>
      <c r="AE789" s="35"/>
      <c r="AK789" s="52"/>
      <c r="BL789" s="52"/>
      <c r="BM789" s="52"/>
      <c r="BN789" s="52"/>
      <c r="BO789" s="52"/>
      <c r="BP789" s="52"/>
      <c r="BQ789" s="52"/>
      <c r="BS789" s="52"/>
    </row>
    <row r="790" spans="1:7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3"/>
      <c r="M790" s="42"/>
      <c r="N790" s="42"/>
      <c r="O790" s="42"/>
      <c r="P790" s="42"/>
      <c r="R790" s="42"/>
      <c r="S790" s="42"/>
      <c r="T790" s="44"/>
      <c r="U790" s="44"/>
      <c r="V790" s="42"/>
      <c r="W790" s="42"/>
      <c r="X790" s="42"/>
      <c r="Y790" s="43"/>
      <c r="Z790" s="42"/>
      <c r="AA790" s="42"/>
      <c r="AB790" s="42"/>
      <c r="AD790" s="52"/>
      <c r="AE790" s="35"/>
      <c r="AK790" s="52"/>
      <c r="BL790" s="52"/>
      <c r="BM790" s="52"/>
      <c r="BN790" s="52"/>
      <c r="BO790" s="52"/>
      <c r="BP790" s="52"/>
      <c r="BQ790" s="52"/>
      <c r="BS790" s="52"/>
    </row>
    <row r="791" spans="1:7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3"/>
      <c r="M791" s="42"/>
      <c r="N791" s="42"/>
      <c r="O791" s="42"/>
      <c r="P791" s="42"/>
      <c r="R791" s="42"/>
      <c r="S791" s="42"/>
      <c r="T791" s="44"/>
      <c r="U791" s="44"/>
      <c r="V791" s="42"/>
      <c r="W791" s="42"/>
      <c r="X791" s="42"/>
      <c r="Y791" s="43"/>
      <c r="Z791" s="42"/>
      <c r="AA791" s="42"/>
      <c r="AB791" s="42"/>
      <c r="AD791" s="52"/>
      <c r="AE791" s="35"/>
      <c r="AK791" s="52"/>
      <c r="BL791" s="52"/>
      <c r="BM791" s="52"/>
      <c r="BN791" s="52"/>
      <c r="BO791" s="52"/>
      <c r="BP791" s="52"/>
      <c r="BQ791" s="52"/>
      <c r="BS791" s="52"/>
    </row>
    <row r="792" spans="1:7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3"/>
      <c r="M792" s="42"/>
      <c r="N792" s="42"/>
      <c r="O792" s="42"/>
      <c r="P792" s="42"/>
      <c r="R792" s="42"/>
      <c r="S792" s="42"/>
      <c r="T792" s="44"/>
      <c r="U792" s="44"/>
      <c r="V792" s="42"/>
      <c r="W792" s="42"/>
      <c r="X792" s="42"/>
      <c r="Y792" s="43"/>
      <c r="Z792" s="42"/>
      <c r="AA792" s="42"/>
      <c r="AB792" s="42"/>
      <c r="AD792" s="52"/>
      <c r="AE792" s="35"/>
      <c r="AK792" s="52"/>
      <c r="BL792" s="52"/>
      <c r="BM792" s="52"/>
      <c r="BN792" s="52"/>
      <c r="BO792" s="52"/>
      <c r="BP792" s="52"/>
      <c r="BQ792" s="52"/>
      <c r="BS792" s="52"/>
    </row>
    <row r="793" spans="1:7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3"/>
      <c r="M793" s="42"/>
      <c r="N793" s="42"/>
      <c r="O793" s="42"/>
      <c r="P793" s="42"/>
      <c r="R793" s="42"/>
      <c r="S793" s="42"/>
      <c r="T793" s="44"/>
      <c r="U793" s="44"/>
      <c r="V793" s="42"/>
      <c r="W793" s="42"/>
      <c r="X793" s="42"/>
      <c r="Y793" s="43"/>
      <c r="Z793" s="42"/>
      <c r="AA793" s="42"/>
      <c r="AB793" s="42"/>
      <c r="AD793" s="52"/>
      <c r="AE793" s="35"/>
      <c r="AK793" s="52"/>
      <c r="BL793" s="52"/>
      <c r="BM793" s="52"/>
      <c r="BN793" s="52"/>
      <c r="BO793" s="52"/>
      <c r="BP793" s="52"/>
      <c r="BQ793" s="52"/>
      <c r="BS793" s="52"/>
    </row>
    <row r="794" spans="1:7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3"/>
      <c r="M794" s="42"/>
      <c r="N794" s="42"/>
      <c r="O794" s="42"/>
      <c r="P794" s="42"/>
      <c r="R794" s="42"/>
      <c r="S794" s="42"/>
      <c r="T794" s="44"/>
      <c r="U794" s="44"/>
      <c r="V794" s="42"/>
      <c r="W794" s="42"/>
      <c r="X794" s="42"/>
      <c r="Y794" s="43"/>
      <c r="Z794" s="42"/>
      <c r="AA794" s="42"/>
      <c r="AB794" s="42"/>
      <c r="AD794" s="52"/>
      <c r="AE794" s="35"/>
      <c r="AK794" s="52"/>
      <c r="BL794" s="52"/>
      <c r="BM794" s="52"/>
      <c r="BN794" s="52"/>
      <c r="BO794" s="52"/>
      <c r="BP794" s="52"/>
      <c r="BQ794" s="52"/>
      <c r="BS794" s="52"/>
    </row>
    <row r="795" spans="1:7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3"/>
      <c r="M795" s="42"/>
      <c r="N795" s="42"/>
      <c r="O795" s="42"/>
      <c r="P795" s="42"/>
      <c r="R795" s="42"/>
      <c r="S795" s="42"/>
      <c r="T795" s="44"/>
      <c r="U795" s="44"/>
      <c r="V795" s="42"/>
      <c r="W795" s="42"/>
      <c r="X795" s="42"/>
      <c r="Y795" s="43"/>
      <c r="Z795" s="42"/>
      <c r="AA795" s="42"/>
      <c r="AB795" s="42"/>
      <c r="AD795" s="52"/>
      <c r="AE795" s="35"/>
      <c r="AK795" s="52"/>
      <c r="BL795" s="52"/>
      <c r="BM795" s="52"/>
      <c r="BN795" s="52"/>
      <c r="BO795" s="52"/>
      <c r="BP795" s="52"/>
      <c r="BQ795" s="52"/>
      <c r="BS795" s="52"/>
    </row>
    <row r="796" spans="1:7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3"/>
      <c r="M796" s="42"/>
      <c r="N796" s="42"/>
      <c r="O796" s="42"/>
      <c r="P796" s="42"/>
      <c r="R796" s="42"/>
      <c r="S796" s="42"/>
      <c r="T796" s="44"/>
      <c r="U796" s="44"/>
      <c r="V796" s="42"/>
      <c r="W796" s="42"/>
      <c r="X796" s="42"/>
      <c r="Y796" s="43"/>
      <c r="Z796" s="42"/>
      <c r="AA796" s="42"/>
      <c r="AB796" s="42"/>
      <c r="AD796" s="52"/>
      <c r="AE796" s="35"/>
      <c r="AK796" s="52"/>
      <c r="BL796" s="52"/>
      <c r="BM796" s="52"/>
      <c r="BN796" s="52"/>
      <c r="BO796" s="52"/>
      <c r="BP796" s="52"/>
      <c r="BQ796" s="52"/>
      <c r="BS796" s="52"/>
    </row>
    <row r="797" spans="1:7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3"/>
      <c r="M797" s="42"/>
      <c r="N797" s="42"/>
      <c r="O797" s="42"/>
      <c r="P797" s="42"/>
      <c r="R797" s="42"/>
      <c r="S797" s="42"/>
      <c r="T797" s="44"/>
      <c r="U797" s="44"/>
      <c r="V797" s="42"/>
      <c r="W797" s="42"/>
      <c r="X797" s="42"/>
      <c r="Y797" s="43"/>
      <c r="Z797" s="42"/>
      <c r="AA797" s="42"/>
      <c r="AB797" s="42"/>
      <c r="AD797" s="52"/>
      <c r="AE797" s="35"/>
      <c r="AK797" s="52"/>
      <c r="BL797" s="52"/>
      <c r="BM797" s="52"/>
      <c r="BN797" s="52"/>
      <c r="BO797" s="52"/>
      <c r="BP797" s="52"/>
      <c r="BQ797" s="52"/>
      <c r="BS797" s="52"/>
    </row>
    <row r="798" spans="1:7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3"/>
      <c r="M798" s="42"/>
      <c r="N798" s="42"/>
      <c r="O798" s="42"/>
      <c r="P798" s="42"/>
      <c r="R798" s="42"/>
      <c r="S798" s="42"/>
      <c r="T798" s="44"/>
      <c r="U798" s="44"/>
      <c r="V798" s="42"/>
      <c r="W798" s="42"/>
      <c r="X798" s="42"/>
      <c r="Y798" s="43"/>
      <c r="Z798" s="42"/>
      <c r="AA798" s="42"/>
      <c r="AB798" s="42"/>
      <c r="AD798" s="52"/>
      <c r="AE798" s="35"/>
      <c r="AK798" s="52"/>
      <c r="BL798" s="52"/>
      <c r="BM798" s="52"/>
      <c r="BN798" s="52"/>
      <c r="BO798" s="52"/>
      <c r="BP798" s="52"/>
      <c r="BQ798" s="52"/>
      <c r="BS798" s="52"/>
    </row>
    <row r="799" spans="1:7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3"/>
      <c r="M799" s="42"/>
      <c r="N799" s="42"/>
      <c r="O799" s="42"/>
      <c r="P799" s="42"/>
      <c r="R799" s="42"/>
      <c r="S799" s="42"/>
      <c r="T799" s="44"/>
      <c r="U799" s="44"/>
      <c r="V799" s="42"/>
      <c r="W799" s="42"/>
      <c r="X799" s="42"/>
      <c r="Y799" s="43"/>
      <c r="Z799" s="42"/>
      <c r="AA799" s="42"/>
      <c r="AB799" s="42"/>
      <c r="AD799" s="52"/>
      <c r="AE799" s="35"/>
      <c r="AK799" s="52"/>
      <c r="BL799" s="52"/>
      <c r="BM799" s="52"/>
      <c r="BN799" s="52"/>
      <c r="BO799" s="52"/>
      <c r="BP799" s="52"/>
      <c r="BQ799" s="52"/>
      <c r="BS799" s="52"/>
    </row>
    <row r="800" spans="1:7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3"/>
      <c r="M800" s="42"/>
      <c r="N800" s="42"/>
      <c r="O800" s="42"/>
      <c r="P800" s="42"/>
      <c r="R800" s="42"/>
      <c r="S800" s="42"/>
      <c r="T800" s="44"/>
      <c r="U800" s="44"/>
      <c r="V800" s="42"/>
      <c r="W800" s="42"/>
      <c r="X800" s="42"/>
      <c r="Y800" s="43"/>
      <c r="Z800" s="42"/>
      <c r="AA800" s="42"/>
      <c r="AB800" s="42"/>
      <c r="AD800" s="52"/>
      <c r="AE800" s="35"/>
      <c r="AK800" s="52"/>
      <c r="BL800" s="52"/>
      <c r="BM800" s="52"/>
      <c r="BN800" s="52"/>
      <c r="BO800" s="52"/>
      <c r="BP800" s="52"/>
      <c r="BQ800" s="52"/>
      <c r="BS800" s="52"/>
    </row>
    <row r="801" spans="1:7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3"/>
      <c r="M801" s="42"/>
      <c r="N801" s="42"/>
      <c r="O801" s="42"/>
      <c r="P801" s="42"/>
      <c r="R801" s="42"/>
      <c r="S801" s="42"/>
      <c r="T801" s="44"/>
      <c r="U801" s="44"/>
      <c r="V801" s="42"/>
      <c r="W801" s="42"/>
      <c r="X801" s="42"/>
      <c r="Y801" s="43"/>
      <c r="Z801" s="42"/>
      <c r="AA801" s="42"/>
      <c r="AB801" s="42"/>
      <c r="AD801" s="52"/>
      <c r="AE801" s="35"/>
      <c r="AK801" s="52"/>
      <c r="BL801" s="52"/>
      <c r="BM801" s="52"/>
      <c r="BN801" s="52"/>
      <c r="BO801" s="52"/>
      <c r="BP801" s="52"/>
      <c r="BQ801" s="52"/>
      <c r="BS801" s="52"/>
    </row>
    <row r="802" spans="1:7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3"/>
      <c r="M802" s="42"/>
      <c r="N802" s="42"/>
      <c r="O802" s="42"/>
      <c r="P802" s="42"/>
      <c r="R802" s="42"/>
      <c r="S802" s="42"/>
      <c r="T802" s="44"/>
      <c r="U802" s="44"/>
      <c r="V802" s="42"/>
      <c r="W802" s="42"/>
      <c r="X802" s="42"/>
      <c r="Y802" s="43"/>
      <c r="Z802" s="42"/>
      <c r="AA802" s="42"/>
      <c r="AB802" s="42"/>
      <c r="AD802" s="52"/>
      <c r="AE802" s="35"/>
      <c r="AK802" s="52"/>
      <c r="BL802" s="52"/>
      <c r="BM802" s="52"/>
      <c r="BN802" s="52"/>
      <c r="BO802" s="52"/>
      <c r="BP802" s="52"/>
      <c r="BQ802" s="52"/>
      <c r="BS802" s="52"/>
    </row>
    <row r="803" spans="1:7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3"/>
      <c r="M803" s="42"/>
      <c r="N803" s="42"/>
      <c r="O803" s="42"/>
      <c r="P803" s="42"/>
      <c r="R803" s="42"/>
      <c r="S803" s="42"/>
      <c r="T803" s="44"/>
      <c r="U803" s="44"/>
      <c r="V803" s="42"/>
      <c r="W803" s="42"/>
      <c r="X803" s="42"/>
      <c r="Y803" s="43"/>
      <c r="Z803" s="42"/>
      <c r="AA803" s="42"/>
      <c r="AB803" s="42"/>
      <c r="AD803" s="52"/>
      <c r="AE803" s="35"/>
      <c r="AK803" s="52"/>
      <c r="BL803" s="52"/>
      <c r="BM803" s="52"/>
      <c r="BN803" s="52"/>
      <c r="BO803" s="52"/>
      <c r="BP803" s="52"/>
      <c r="BQ803" s="52"/>
      <c r="BS803" s="52"/>
    </row>
    <row r="804" spans="1:7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3"/>
      <c r="M804" s="42"/>
      <c r="N804" s="42"/>
      <c r="O804" s="42"/>
      <c r="P804" s="42"/>
      <c r="R804" s="42"/>
      <c r="S804" s="42"/>
      <c r="T804" s="44"/>
      <c r="U804" s="44"/>
      <c r="V804" s="42"/>
      <c r="W804" s="42"/>
      <c r="X804" s="42"/>
      <c r="Y804" s="43"/>
      <c r="Z804" s="42"/>
      <c r="AA804" s="42"/>
      <c r="AB804" s="42"/>
      <c r="AD804" s="52"/>
      <c r="AE804" s="35"/>
      <c r="AK804" s="52"/>
      <c r="BL804" s="52"/>
      <c r="BM804" s="52"/>
      <c r="BN804" s="52"/>
      <c r="BO804" s="52"/>
      <c r="BP804" s="52"/>
      <c r="BQ804" s="52"/>
      <c r="BS804" s="52"/>
    </row>
    <row r="805" spans="1:7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3"/>
      <c r="M805" s="42"/>
      <c r="N805" s="42"/>
      <c r="O805" s="42"/>
      <c r="P805" s="42"/>
      <c r="R805" s="42"/>
      <c r="S805" s="42"/>
      <c r="T805" s="44"/>
      <c r="U805" s="44"/>
      <c r="V805" s="42"/>
      <c r="W805" s="42"/>
      <c r="X805" s="42"/>
      <c r="Y805" s="43"/>
      <c r="Z805" s="42"/>
      <c r="AA805" s="42"/>
      <c r="AB805" s="42"/>
      <c r="AD805" s="52"/>
      <c r="AE805" s="35"/>
      <c r="AK805" s="52"/>
      <c r="BL805" s="52"/>
      <c r="BM805" s="52"/>
      <c r="BN805" s="52"/>
      <c r="BO805" s="52"/>
      <c r="BP805" s="52"/>
      <c r="BQ805" s="52"/>
      <c r="BS805" s="52"/>
    </row>
    <row r="806" spans="1:7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3"/>
      <c r="M806" s="42"/>
      <c r="N806" s="42"/>
      <c r="O806" s="42"/>
      <c r="P806" s="42"/>
      <c r="R806" s="42"/>
      <c r="S806" s="42"/>
      <c r="T806" s="44"/>
      <c r="U806" s="44"/>
      <c r="V806" s="42"/>
      <c r="W806" s="42"/>
      <c r="X806" s="42"/>
      <c r="Y806" s="43"/>
      <c r="Z806" s="42"/>
      <c r="AA806" s="42"/>
      <c r="AB806" s="42"/>
      <c r="AD806" s="52"/>
      <c r="AE806" s="35"/>
      <c r="AK806" s="52"/>
      <c r="BL806" s="52"/>
      <c r="BM806" s="52"/>
      <c r="BN806" s="52"/>
      <c r="BO806" s="52"/>
      <c r="BP806" s="52"/>
      <c r="BQ806" s="52"/>
      <c r="BS806" s="52"/>
    </row>
    <row r="807" spans="1:7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3"/>
      <c r="M807" s="42"/>
      <c r="N807" s="42"/>
      <c r="O807" s="42"/>
      <c r="P807" s="42"/>
      <c r="R807" s="42"/>
      <c r="S807" s="42"/>
      <c r="T807" s="44"/>
      <c r="U807" s="44"/>
      <c r="V807" s="42"/>
      <c r="W807" s="42"/>
      <c r="X807" s="42"/>
      <c r="Y807" s="43"/>
      <c r="Z807" s="42"/>
      <c r="AA807" s="42"/>
      <c r="AB807" s="42"/>
      <c r="AD807" s="52"/>
      <c r="AE807" s="35"/>
      <c r="AK807" s="52"/>
      <c r="BL807" s="52"/>
      <c r="BM807" s="52"/>
      <c r="BN807" s="52"/>
      <c r="BO807" s="52"/>
      <c r="BP807" s="52"/>
      <c r="BQ807" s="52"/>
      <c r="BS807" s="52"/>
    </row>
    <row r="808" spans="1:7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3"/>
      <c r="M808" s="42"/>
      <c r="N808" s="42"/>
      <c r="O808" s="42"/>
      <c r="P808" s="42"/>
      <c r="R808" s="42"/>
      <c r="S808" s="42"/>
      <c r="T808" s="44"/>
      <c r="U808" s="44"/>
      <c r="V808" s="42"/>
      <c r="W808" s="42"/>
      <c r="X808" s="42"/>
      <c r="Y808" s="43"/>
      <c r="Z808" s="42"/>
      <c r="AA808" s="42"/>
      <c r="AB808" s="42"/>
      <c r="AD808" s="52"/>
      <c r="AE808" s="35"/>
      <c r="AK808" s="52"/>
      <c r="BL808" s="52"/>
      <c r="BM808" s="52"/>
      <c r="BN808" s="52"/>
      <c r="BO808" s="52"/>
      <c r="BP808" s="52"/>
      <c r="BQ808" s="52"/>
      <c r="BS808" s="52"/>
    </row>
    <row r="809" spans="1:7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3"/>
      <c r="M809" s="42"/>
      <c r="N809" s="42"/>
      <c r="O809" s="42"/>
      <c r="P809" s="42"/>
      <c r="R809" s="42"/>
      <c r="S809" s="42"/>
      <c r="T809" s="44"/>
      <c r="U809" s="44"/>
      <c r="V809" s="42"/>
      <c r="W809" s="42"/>
      <c r="X809" s="42"/>
      <c r="Y809" s="43"/>
      <c r="Z809" s="42"/>
      <c r="AA809" s="42"/>
      <c r="AB809" s="42"/>
      <c r="AD809" s="52"/>
      <c r="AE809" s="35"/>
      <c r="AK809" s="52"/>
      <c r="BL809" s="52"/>
      <c r="BM809" s="52"/>
      <c r="BN809" s="52"/>
      <c r="BO809" s="52"/>
      <c r="BP809" s="52"/>
      <c r="BQ809" s="52"/>
      <c r="BS809" s="52"/>
    </row>
    <row r="810" spans="1:7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3"/>
      <c r="M810" s="42"/>
      <c r="N810" s="42"/>
      <c r="O810" s="42"/>
      <c r="P810" s="42"/>
      <c r="R810" s="42"/>
      <c r="S810" s="42"/>
      <c r="T810" s="44"/>
      <c r="U810" s="44"/>
      <c r="V810" s="42"/>
      <c r="W810" s="42"/>
      <c r="X810" s="42"/>
      <c r="Y810" s="43"/>
      <c r="Z810" s="42"/>
      <c r="AA810" s="42"/>
      <c r="AB810" s="42"/>
      <c r="AD810" s="52"/>
      <c r="AE810" s="35"/>
      <c r="AK810" s="52"/>
      <c r="BL810" s="52"/>
      <c r="BM810" s="52"/>
      <c r="BN810" s="52"/>
      <c r="BO810" s="52"/>
      <c r="BP810" s="52"/>
      <c r="BQ810" s="52"/>
      <c r="BS810" s="52"/>
    </row>
    <row r="811" spans="1:7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3"/>
      <c r="M811" s="42"/>
      <c r="N811" s="42"/>
      <c r="O811" s="42"/>
      <c r="P811" s="42"/>
      <c r="R811" s="42"/>
      <c r="S811" s="42"/>
      <c r="T811" s="44"/>
      <c r="U811" s="44"/>
      <c r="V811" s="42"/>
      <c r="W811" s="42"/>
      <c r="X811" s="42"/>
      <c r="Y811" s="43"/>
      <c r="Z811" s="42"/>
      <c r="AA811" s="42"/>
      <c r="AB811" s="42"/>
      <c r="AD811" s="52"/>
      <c r="AE811" s="35"/>
      <c r="AK811" s="52"/>
      <c r="BL811" s="52"/>
      <c r="BM811" s="52"/>
      <c r="BN811" s="52"/>
      <c r="BO811" s="52"/>
      <c r="BP811" s="52"/>
      <c r="BQ811" s="52"/>
      <c r="BS811" s="52"/>
    </row>
    <row r="812" spans="1:7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3"/>
      <c r="M812" s="42"/>
      <c r="N812" s="42"/>
      <c r="O812" s="42"/>
      <c r="P812" s="42"/>
      <c r="R812" s="42"/>
      <c r="S812" s="42"/>
      <c r="T812" s="44"/>
      <c r="U812" s="44"/>
      <c r="V812" s="42"/>
      <c r="W812" s="42"/>
      <c r="X812" s="42"/>
      <c r="Y812" s="43"/>
      <c r="Z812" s="42"/>
      <c r="AA812" s="42"/>
      <c r="AB812" s="42"/>
      <c r="AD812" s="52"/>
      <c r="AE812" s="35"/>
      <c r="AK812" s="52"/>
      <c r="BL812" s="52"/>
      <c r="BM812" s="52"/>
      <c r="BN812" s="52"/>
      <c r="BO812" s="52"/>
      <c r="BP812" s="52"/>
      <c r="BQ812" s="52"/>
      <c r="BS812" s="52"/>
    </row>
    <row r="813" spans="1:7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3"/>
      <c r="M813" s="42"/>
      <c r="N813" s="42"/>
      <c r="O813" s="42"/>
      <c r="P813" s="42"/>
      <c r="R813" s="42"/>
      <c r="S813" s="42"/>
      <c r="T813" s="44"/>
      <c r="U813" s="44"/>
      <c r="V813" s="42"/>
      <c r="W813" s="42"/>
      <c r="X813" s="42"/>
      <c r="Y813" s="43"/>
      <c r="Z813" s="42"/>
      <c r="AA813" s="42"/>
      <c r="AB813" s="42"/>
      <c r="AD813" s="52"/>
      <c r="AE813" s="35"/>
      <c r="AK813" s="52"/>
      <c r="BL813" s="52"/>
      <c r="BM813" s="52"/>
      <c r="BN813" s="52"/>
      <c r="BO813" s="52"/>
      <c r="BP813" s="52"/>
      <c r="BQ813" s="52"/>
      <c r="BS813" s="52"/>
    </row>
    <row r="814" spans="1:7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3"/>
      <c r="M814" s="42"/>
      <c r="N814" s="42"/>
      <c r="O814" s="42"/>
      <c r="P814" s="42"/>
      <c r="R814" s="42"/>
      <c r="S814" s="42"/>
      <c r="T814" s="44"/>
      <c r="U814" s="44"/>
      <c r="V814" s="42"/>
      <c r="W814" s="42"/>
      <c r="X814" s="42"/>
      <c r="Y814" s="43"/>
      <c r="Z814" s="42"/>
      <c r="AA814" s="42"/>
      <c r="AB814" s="42"/>
      <c r="AD814" s="52"/>
      <c r="AE814" s="35"/>
      <c r="AK814" s="52"/>
      <c r="BL814" s="52"/>
      <c r="BM814" s="52"/>
      <c r="BN814" s="52"/>
      <c r="BO814" s="52"/>
      <c r="BP814" s="52"/>
      <c r="BQ814" s="52"/>
      <c r="BS814" s="52"/>
    </row>
    <row r="815" spans="1:7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3"/>
      <c r="M815" s="42"/>
      <c r="N815" s="42"/>
      <c r="O815" s="42"/>
      <c r="P815" s="42"/>
      <c r="R815" s="42"/>
      <c r="S815" s="42"/>
      <c r="T815" s="44"/>
      <c r="U815" s="44"/>
      <c r="V815" s="42"/>
      <c r="W815" s="42"/>
      <c r="X815" s="42"/>
      <c r="Y815" s="43"/>
      <c r="Z815" s="42"/>
      <c r="AA815" s="42"/>
      <c r="AB815" s="42"/>
      <c r="AD815" s="52"/>
      <c r="AE815" s="35"/>
      <c r="AK815" s="52"/>
      <c r="BL815" s="52"/>
      <c r="BM815" s="52"/>
      <c r="BN815" s="52"/>
      <c r="BO815" s="52"/>
      <c r="BP815" s="52"/>
      <c r="BQ815" s="52"/>
      <c r="BS815" s="52"/>
    </row>
    <row r="816" spans="1:7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3"/>
      <c r="M816" s="42"/>
      <c r="N816" s="42"/>
      <c r="O816" s="42"/>
      <c r="P816" s="42"/>
      <c r="R816" s="42"/>
      <c r="S816" s="42"/>
      <c r="T816" s="44"/>
      <c r="U816" s="44"/>
      <c r="V816" s="42"/>
      <c r="W816" s="42"/>
      <c r="X816" s="42"/>
      <c r="Y816" s="43"/>
      <c r="Z816" s="42"/>
      <c r="AA816" s="42"/>
      <c r="AB816" s="42"/>
      <c r="AD816" s="52"/>
      <c r="AE816" s="35"/>
      <c r="AK816" s="52"/>
      <c r="BL816" s="52"/>
      <c r="BM816" s="52"/>
      <c r="BN816" s="52"/>
      <c r="BO816" s="52"/>
      <c r="BP816" s="52"/>
      <c r="BQ816" s="52"/>
      <c r="BS816" s="52"/>
    </row>
    <row r="817" spans="1:7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3"/>
      <c r="M817" s="42"/>
      <c r="N817" s="42"/>
      <c r="O817" s="42"/>
      <c r="P817" s="42"/>
      <c r="R817" s="42"/>
      <c r="S817" s="42"/>
      <c r="T817" s="44"/>
      <c r="U817" s="44"/>
      <c r="V817" s="42"/>
      <c r="W817" s="42"/>
      <c r="X817" s="42"/>
      <c r="Y817" s="43"/>
      <c r="Z817" s="42"/>
      <c r="AA817" s="42"/>
      <c r="AB817" s="42"/>
      <c r="AD817" s="52"/>
      <c r="AE817" s="35"/>
      <c r="AK817" s="52"/>
      <c r="BL817" s="52"/>
      <c r="BM817" s="52"/>
      <c r="BN817" s="52"/>
      <c r="BO817" s="52"/>
      <c r="BP817" s="52"/>
      <c r="BQ817" s="52"/>
      <c r="BS817" s="52"/>
    </row>
    <row r="818" spans="1:7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3"/>
      <c r="M818" s="42"/>
      <c r="N818" s="42"/>
      <c r="O818" s="42"/>
      <c r="P818" s="42"/>
      <c r="R818" s="42"/>
      <c r="S818" s="42"/>
      <c r="T818" s="44"/>
      <c r="U818" s="44"/>
      <c r="V818" s="42"/>
      <c r="W818" s="42"/>
      <c r="X818" s="42"/>
      <c r="Y818" s="43"/>
      <c r="Z818" s="42"/>
      <c r="AA818" s="42"/>
      <c r="AB818" s="42"/>
      <c r="AD818" s="52"/>
      <c r="AE818" s="35"/>
      <c r="AK818" s="52"/>
      <c r="BL818" s="52"/>
      <c r="BM818" s="52"/>
      <c r="BN818" s="52"/>
      <c r="BO818" s="52"/>
      <c r="BP818" s="52"/>
      <c r="BQ818" s="52"/>
      <c r="BS818" s="52"/>
    </row>
    <row r="819" spans="1:7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3"/>
      <c r="M819" s="42"/>
      <c r="N819" s="42"/>
      <c r="O819" s="42"/>
      <c r="P819" s="42"/>
      <c r="R819" s="42"/>
      <c r="S819" s="42"/>
      <c r="T819" s="44"/>
      <c r="U819" s="44"/>
      <c r="V819" s="42"/>
      <c r="W819" s="42"/>
      <c r="X819" s="42"/>
      <c r="Y819" s="43"/>
      <c r="Z819" s="42"/>
      <c r="AA819" s="42"/>
      <c r="AB819" s="42"/>
      <c r="AD819" s="52"/>
      <c r="AE819" s="35"/>
      <c r="AK819" s="52"/>
      <c r="BL819" s="52"/>
      <c r="BM819" s="52"/>
      <c r="BN819" s="52"/>
      <c r="BO819" s="52"/>
      <c r="BP819" s="52"/>
      <c r="BQ819" s="52"/>
      <c r="BS819" s="52"/>
    </row>
    <row r="820" spans="1:7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3"/>
      <c r="M820" s="42"/>
      <c r="N820" s="42"/>
      <c r="O820" s="42"/>
      <c r="P820" s="42"/>
      <c r="R820" s="42"/>
      <c r="S820" s="42"/>
      <c r="T820" s="44"/>
      <c r="U820" s="44"/>
      <c r="V820" s="42"/>
      <c r="W820" s="42"/>
      <c r="X820" s="42"/>
      <c r="Y820" s="43"/>
      <c r="Z820" s="42"/>
      <c r="AA820" s="42"/>
      <c r="AB820" s="42"/>
      <c r="AD820" s="52"/>
      <c r="AE820" s="35"/>
      <c r="AK820" s="52"/>
      <c r="BL820" s="52"/>
      <c r="BM820" s="52"/>
      <c r="BN820" s="52"/>
      <c r="BO820" s="52"/>
      <c r="BP820" s="52"/>
      <c r="BQ820" s="52"/>
      <c r="BS820" s="52"/>
    </row>
    <row r="821" spans="1:7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3"/>
      <c r="M821" s="42"/>
      <c r="N821" s="42"/>
      <c r="O821" s="42"/>
      <c r="P821" s="42"/>
      <c r="R821" s="42"/>
      <c r="S821" s="42"/>
      <c r="T821" s="44"/>
      <c r="U821" s="44"/>
      <c r="V821" s="42"/>
      <c r="W821" s="42"/>
      <c r="X821" s="42"/>
      <c r="Y821" s="43"/>
      <c r="Z821" s="42"/>
      <c r="AA821" s="42"/>
      <c r="AB821" s="42"/>
      <c r="AD821" s="52"/>
      <c r="AE821" s="35"/>
      <c r="AK821" s="52"/>
      <c r="BL821" s="52"/>
      <c r="BM821" s="52"/>
      <c r="BN821" s="52"/>
      <c r="BO821" s="52"/>
      <c r="BP821" s="52"/>
      <c r="BQ821" s="52"/>
      <c r="BS821" s="52"/>
    </row>
    <row r="822" spans="1:7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3"/>
      <c r="M822" s="42"/>
      <c r="N822" s="42"/>
      <c r="O822" s="42"/>
      <c r="P822" s="42"/>
      <c r="R822" s="42"/>
      <c r="S822" s="42"/>
      <c r="T822" s="44"/>
      <c r="U822" s="44"/>
      <c r="V822" s="42"/>
      <c r="W822" s="42"/>
      <c r="X822" s="42"/>
      <c r="Y822" s="43"/>
      <c r="Z822" s="42"/>
      <c r="AA822" s="42"/>
      <c r="AB822" s="42"/>
      <c r="AD822" s="52"/>
      <c r="AE822" s="35"/>
      <c r="AK822" s="52"/>
      <c r="BL822" s="52"/>
      <c r="BM822" s="52"/>
      <c r="BN822" s="52"/>
      <c r="BO822" s="52"/>
      <c r="BP822" s="52"/>
      <c r="BQ822" s="52"/>
      <c r="BS822" s="52"/>
    </row>
    <row r="823" spans="1:7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3"/>
      <c r="M823" s="42"/>
      <c r="N823" s="42"/>
      <c r="O823" s="42"/>
      <c r="P823" s="42"/>
      <c r="R823" s="42"/>
      <c r="S823" s="42"/>
      <c r="T823" s="44"/>
      <c r="U823" s="44"/>
      <c r="V823" s="42"/>
      <c r="W823" s="42"/>
      <c r="X823" s="42"/>
      <c r="Y823" s="43"/>
      <c r="Z823" s="42"/>
      <c r="AA823" s="42"/>
      <c r="AB823" s="42"/>
      <c r="AD823" s="52"/>
      <c r="AE823" s="35"/>
      <c r="AK823" s="52"/>
      <c r="BL823" s="52"/>
      <c r="BM823" s="52"/>
      <c r="BN823" s="52"/>
      <c r="BO823" s="52"/>
      <c r="BP823" s="52"/>
      <c r="BQ823" s="52"/>
      <c r="BS823" s="52"/>
    </row>
    <row r="824" spans="1:7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3"/>
      <c r="M824" s="42"/>
      <c r="N824" s="42"/>
      <c r="O824" s="42"/>
      <c r="P824" s="42"/>
      <c r="R824" s="42"/>
      <c r="S824" s="42"/>
      <c r="T824" s="44"/>
      <c r="U824" s="44"/>
      <c r="V824" s="42"/>
      <c r="W824" s="42"/>
      <c r="X824" s="42"/>
      <c r="Y824" s="43"/>
      <c r="Z824" s="42"/>
      <c r="AA824" s="42"/>
      <c r="AB824" s="42"/>
      <c r="AD824" s="52"/>
      <c r="AE824" s="35"/>
      <c r="AK824" s="52"/>
      <c r="BL824" s="52"/>
      <c r="BM824" s="52"/>
      <c r="BN824" s="52"/>
      <c r="BO824" s="52"/>
      <c r="BP824" s="52"/>
      <c r="BQ824" s="52"/>
      <c r="BS824" s="52"/>
    </row>
    <row r="825" spans="1:7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3"/>
      <c r="M825" s="42"/>
      <c r="N825" s="42"/>
      <c r="O825" s="42"/>
      <c r="P825" s="42"/>
      <c r="R825" s="42"/>
      <c r="S825" s="42"/>
      <c r="T825" s="44"/>
      <c r="U825" s="44"/>
      <c r="V825" s="42"/>
      <c r="W825" s="42"/>
      <c r="X825" s="42"/>
      <c r="Y825" s="43"/>
      <c r="Z825" s="42"/>
      <c r="AA825" s="42"/>
      <c r="AB825" s="42"/>
      <c r="AD825" s="52"/>
      <c r="AE825" s="35"/>
      <c r="AK825" s="52"/>
      <c r="BL825" s="52"/>
      <c r="BM825" s="52"/>
      <c r="BN825" s="52"/>
      <c r="BO825" s="52"/>
      <c r="BP825" s="52"/>
      <c r="BQ825" s="52"/>
      <c r="BS825" s="52"/>
    </row>
    <row r="826" spans="1:7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3"/>
      <c r="M826" s="42"/>
      <c r="N826" s="42"/>
      <c r="O826" s="42"/>
      <c r="P826" s="42"/>
      <c r="R826" s="42"/>
      <c r="S826" s="42"/>
      <c r="T826" s="44"/>
      <c r="U826" s="44"/>
      <c r="V826" s="42"/>
      <c r="W826" s="42"/>
      <c r="X826" s="42"/>
      <c r="Y826" s="43"/>
      <c r="Z826" s="42"/>
      <c r="AA826" s="42"/>
      <c r="AB826" s="42"/>
      <c r="AD826" s="52"/>
      <c r="AE826" s="35"/>
      <c r="AK826" s="52"/>
      <c r="BL826" s="52"/>
      <c r="BM826" s="52"/>
      <c r="BN826" s="52"/>
      <c r="BO826" s="52"/>
      <c r="BP826" s="52"/>
      <c r="BQ826" s="52"/>
      <c r="BS826" s="52"/>
    </row>
    <row r="827" spans="1:7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3"/>
      <c r="M827" s="42"/>
      <c r="N827" s="42"/>
      <c r="O827" s="42"/>
      <c r="P827" s="42"/>
      <c r="R827" s="42"/>
      <c r="S827" s="42"/>
      <c r="T827" s="44"/>
      <c r="U827" s="44"/>
      <c r="V827" s="42"/>
      <c r="W827" s="42"/>
      <c r="X827" s="42"/>
      <c r="Y827" s="43"/>
      <c r="Z827" s="42"/>
      <c r="AA827" s="42"/>
      <c r="AB827" s="42"/>
      <c r="AD827" s="52"/>
      <c r="AE827" s="35"/>
      <c r="AK827" s="52"/>
      <c r="BL827" s="52"/>
      <c r="BM827" s="52"/>
      <c r="BN827" s="52"/>
      <c r="BO827" s="52"/>
      <c r="BP827" s="52"/>
      <c r="BQ827" s="52"/>
      <c r="BS827" s="52"/>
    </row>
    <row r="828" spans="1:7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3"/>
      <c r="M828" s="42"/>
      <c r="N828" s="42"/>
      <c r="O828" s="42"/>
      <c r="P828" s="42"/>
      <c r="R828" s="42"/>
      <c r="S828" s="42"/>
      <c r="T828" s="44"/>
      <c r="U828" s="44"/>
      <c r="V828" s="42"/>
      <c r="W828" s="42"/>
      <c r="X828" s="42"/>
      <c r="Y828" s="43"/>
      <c r="Z828" s="42"/>
      <c r="AA828" s="42"/>
      <c r="AB828" s="42"/>
      <c r="AD828" s="52"/>
      <c r="AE828" s="35"/>
      <c r="AK828" s="52"/>
      <c r="BL828" s="52"/>
      <c r="BM828" s="52"/>
      <c r="BN828" s="52"/>
      <c r="BO828" s="52"/>
      <c r="BP828" s="52"/>
      <c r="BQ828" s="52"/>
      <c r="BS828" s="52"/>
    </row>
    <row r="829" spans="1:7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3"/>
      <c r="M829" s="42"/>
      <c r="N829" s="42"/>
      <c r="O829" s="42"/>
      <c r="P829" s="42"/>
      <c r="R829" s="42"/>
      <c r="S829" s="42"/>
      <c r="T829" s="44"/>
      <c r="U829" s="44"/>
      <c r="V829" s="42"/>
      <c r="W829" s="42"/>
      <c r="X829" s="42"/>
      <c r="Y829" s="43"/>
      <c r="Z829" s="42"/>
      <c r="AA829" s="42"/>
      <c r="AB829" s="42"/>
      <c r="AD829" s="52"/>
      <c r="AE829" s="35"/>
      <c r="AK829" s="52"/>
      <c r="BL829" s="52"/>
      <c r="BM829" s="52"/>
      <c r="BN829" s="52"/>
      <c r="BO829" s="52"/>
      <c r="BP829" s="52"/>
      <c r="BQ829" s="52"/>
      <c r="BS829" s="52"/>
    </row>
    <row r="830" spans="1:7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3"/>
      <c r="M830" s="42"/>
      <c r="N830" s="42"/>
      <c r="O830" s="42"/>
      <c r="P830" s="42"/>
      <c r="R830" s="42"/>
      <c r="S830" s="42"/>
      <c r="T830" s="44"/>
      <c r="U830" s="44"/>
      <c r="V830" s="42"/>
      <c r="W830" s="42"/>
      <c r="X830" s="42"/>
      <c r="Y830" s="43"/>
      <c r="Z830" s="42"/>
      <c r="AA830" s="42"/>
      <c r="AB830" s="42"/>
      <c r="AD830" s="52"/>
      <c r="AE830" s="35"/>
      <c r="AK830" s="52"/>
      <c r="BL830" s="52"/>
      <c r="BM830" s="52"/>
      <c r="BN830" s="52"/>
      <c r="BO830" s="52"/>
      <c r="BP830" s="52"/>
      <c r="BQ830" s="52"/>
      <c r="BS830" s="52"/>
    </row>
    <row r="831" spans="1:7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3"/>
      <c r="M831" s="42"/>
      <c r="N831" s="42"/>
      <c r="O831" s="42"/>
      <c r="P831" s="42"/>
      <c r="R831" s="42"/>
      <c r="S831" s="42"/>
      <c r="T831" s="44"/>
      <c r="U831" s="44"/>
      <c r="V831" s="42"/>
      <c r="W831" s="42"/>
      <c r="X831" s="42"/>
      <c r="Y831" s="43"/>
      <c r="Z831" s="42"/>
      <c r="AA831" s="42"/>
      <c r="AB831" s="42"/>
      <c r="AD831" s="52"/>
      <c r="AE831" s="35"/>
      <c r="AK831" s="52"/>
      <c r="BL831" s="52"/>
      <c r="BM831" s="52"/>
      <c r="BN831" s="52"/>
      <c r="BO831" s="52"/>
      <c r="BP831" s="52"/>
      <c r="BQ831" s="52"/>
      <c r="BS831" s="52"/>
    </row>
    <row r="832" spans="1:7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3"/>
      <c r="M832" s="42"/>
      <c r="N832" s="42"/>
      <c r="O832" s="42"/>
      <c r="P832" s="42"/>
      <c r="R832" s="42"/>
      <c r="S832" s="42"/>
      <c r="T832" s="44"/>
      <c r="U832" s="44"/>
      <c r="V832" s="42"/>
      <c r="W832" s="42"/>
      <c r="X832" s="42"/>
      <c r="Y832" s="43"/>
      <c r="Z832" s="42"/>
      <c r="AA832" s="42"/>
      <c r="AB832" s="42"/>
      <c r="AD832" s="52"/>
      <c r="AE832" s="35"/>
      <c r="AK832" s="52"/>
      <c r="BL832" s="52"/>
      <c r="BM832" s="52"/>
      <c r="BN832" s="52"/>
      <c r="BO832" s="52"/>
      <c r="BP832" s="52"/>
      <c r="BQ832" s="52"/>
      <c r="BS832" s="52"/>
    </row>
    <row r="833" spans="1:7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3"/>
      <c r="M833" s="42"/>
      <c r="N833" s="42"/>
      <c r="O833" s="42"/>
      <c r="P833" s="42"/>
      <c r="R833" s="42"/>
      <c r="S833" s="42"/>
      <c r="T833" s="44"/>
      <c r="U833" s="44"/>
      <c r="V833" s="42"/>
      <c r="W833" s="42"/>
      <c r="X833" s="42"/>
      <c r="Y833" s="43"/>
      <c r="Z833" s="42"/>
      <c r="AA833" s="42"/>
      <c r="AB833" s="42"/>
      <c r="AD833" s="52"/>
      <c r="AE833" s="35"/>
      <c r="AK833" s="52"/>
      <c r="BL833" s="52"/>
      <c r="BM833" s="52"/>
      <c r="BN833" s="52"/>
      <c r="BO833" s="52"/>
      <c r="BP833" s="52"/>
      <c r="BQ833" s="52"/>
      <c r="BS833" s="52"/>
    </row>
    <row r="834" spans="1:7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3"/>
      <c r="M834" s="42"/>
      <c r="N834" s="42"/>
      <c r="O834" s="42"/>
      <c r="P834" s="42"/>
      <c r="R834" s="42"/>
      <c r="S834" s="42"/>
      <c r="T834" s="44"/>
      <c r="U834" s="44"/>
      <c r="V834" s="42"/>
      <c r="W834" s="42"/>
      <c r="X834" s="42"/>
      <c r="Y834" s="43"/>
      <c r="Z834" s="42"/>
      <c r="AA834" s="42"/>
      <c r="AB834" s="42"/>
      <c r="AD834" s="52"/>
      <c r="AE834" s="35"/>
      <c r="AK834" s="52"/>
      <c r="BL834" s="52"/>
      <c r="BM834" s="52"/>
      <c r="BN834" s="52"/>
      <c r="BO834" s="52"/>
      <c r="BP834" s="52"/>
      <c r="BQ834" s="52"/>
      <c r="BS834" s="52"/>
    </row>
    <row r="835" spans="1:7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3"/>
      <c r="M835" s="42"/>
      <c r="N835" s="42"/>
      <c r="O835" s="42"/>
      <c r="P835" s="42"/>
      <c r="R835" s="42"/>
      <c r="S835" s="42"/>
      <c r="T835" s="44"/>
      <c r="U835" s="44"/>
      <c r="V835" s="42"/>
      <c r="W835" s="42"/>
      <c r="X835" s="42"/>
      <c r="Y835" s="43"/>
      <c r="Z835" s="42"/>
      <c r="AA835" s="42"/>
      <c r="AB835" s="42"/>
      <c r="AD835" s="52"/>
      <c r="AE835" s="35"/>
      <c r="AK835" s="52"/>
      <c r="BL835" s="52"/>
      <c r="BM835" s="52"/>
      <c r="BN835" s="52"/>
      <c r="BO835" s="52"/>
      <c r="BP835" s="52"/>
      <c r="BQ835" s="52"/>
      <c r="BS835" s="52"/>
    </row>
    <row r="836" spans="1:7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3"/>
      <c r="M836" s="42"/>
      <c r="N836" s="42"/>
      <c r="O836" s="42"/>
      <c r="P836" s="42"/>
      <c r="R836" s="42"/>
      <c r="S836" s="42"/>
      <c r="T836" s="44"/>
      <c r="U836" s="44"/>
      <c r="V836" s="42"/>
      <c r="W836" s="42"/>
      <c r="X836" s="42"/>
      <c r="Y836" s="43"/>
      <c r="Z836" s="42"/>
      <c r="AA836" s="42"/>
      <c r="AB836" s="42"/>
      <c r="AD836" s="52"/>
      <c r="AE836" s="35"/>
      <c r="AK836" s="52"/>
      <c r="BL836" s="52"/>
      <c r="BM836" s="52"/>
      <c r="BN836" s="52"/>
      <c r="BO836" s="52"/>
      <c r="BP836" s="52"/>
      <c r="BQ836" s="52"/>
      <c r="BS836" s="52"/>
    </row>
    <row r="837" spans="1:7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3"/>
      <c r="M837" s="42"/>
      <c r="N837" s="42"/>
      <c r="O837" s="42"/>
      <c r="P837" s="42"/>
      <c r="R837" s="42"/>
      <c r="S837" s="42"/>
      <c r="T837" s="44"/>
      <c r="U837" s="44"/>
      <c r="V837" s="42"/>
      <c r="W837" s="42"/>
      <c r="X837" s="42"/>
      <c r="Y837" s="43"/>
      <c r="Z837" s="42"/>
      <c r="AA837" s="42"/>
      <c r="AB837" s="42"/>
      <c r="AD837" s="52"/>
      <c r="AE837" s="35"/>
      <c r="AK837" s="52"/>
      <c r="BL837" s="52"/>
      <c r="BM837" s="52"/>
      <c r="BN837" s="52"/>
      <c r="BO837" s="52"/>
      <c r="BP837" s="52"/>
      <c r="BQ837" s="52"/>
      <c r="BS837" s="52"/>
    </row>
    <row r="838" spans="1:7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3"/>
      <c r="M838" s="42"/>
      <c r="N838" s="42"/>
      <c r="O838" s="42"/>
      <c r="P838" s="42"/>
      <c r="R838" s="42"/>
      <c r="S838" s="42"/>
      <c r="T838" s="44"/>
      <c r="U838" s="44"/>
      <c r="V838" s="42"/>
      <c r="W838" s="42"/>
      <c r="X838" s="42"/>
      <c r="Y838" s="43"/>
      <c r="Z838" s="42"/>
      <c r="AA838" s="42"/>
      <c r="AB838" s="42"/>
      <c r="AD838" s="52"/>
      <c r="AE838" s="35"/>
      <c r="AK838" s="52"/>
      <c r="BL838" s="52"/>
      <c r="BM838" s="52"/>
      <c r="BN838" s="52"/>
      <c r="BO838" s="52"/>
      <c r="BP838" s="52"/>
      <c r="BQ838" s="52"/>
      <c r="BS838" s="52"/>
    </row>
    <row r="839" spans="1:7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3"/>
      <c r="M839" s="42"/>
      <c r="N839" s="42"/>
      <c r="O839" s="42"/>
      <c r="P839" s="42"/>
      <c r="R839" s="42"/>
      <c r="S839" s="42"/>
      <c r="T839" s="44"/>
      <c r="U839" s="44"/>
      <c r="V839" s="42"/>
      <c r="W839" s="42"/>
      <c r="X839" s="42"/>
      <c r="Y839" s="43"/>
      <c r="Z839" s="42"/>
      <c r="AA839" s="42"/>
      <c r="AB839" s="42"/>
      <c r="AD839" s="52"/>
      <c r="AE839" s="35"/>
      <c r="AK839" s="52"/>
      <c r="BL839" s="52"/>
      <c r="BM839" s="52"/>
      <c r="BN839" s="52"/>
      <c r="BO839" s="52"/>
      <c r="BP839" s="52"/>
      <c r="BQ839" s="52"/>
      <c r="BS839" s="52"/>
    </row>
    <row r="840" spans="1:7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3"/>
      <c r="M840" s="42"/>
      <c r="N840" s="42"/>
      <c r="O840" s="42"/>
      <c r="P840" s="42"/>
      <c r="R840" s="42"/>
      <c r="S840" s="42"/>
      <c r="T840" s="44"/>
      <c r="U840" s="44"/>
      <c r="V840" s="42"/>
      <c r="W840" s="42"/>
      <c r="X840" s="42"/>
      <c r="Y840" s="43"/>
      <c r="Z840" s="42"/>
      <c r="AA840" s="42"/>
      <c r="AB840" s="42"/>
      <c r="AD840" s="52"/>
      <c r="AE840" s="35"/>
      <c r="AK840" s="52"/>
      <c r="BL840" s="52"/>
      <c r="BM840" s="52"/>
      <c r="BN840" s="52"/>
      <c r="BO840" s="52"/>
      <c r="BP840" s="52"/>
      <c r="BQ840" s="52"/>
      <c r="BS840" s="52"/>
    </row>
    <row r="841" spans="1:7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3"/>
      <c r="M841" s="42"/>
      <c r="N841" s="42"/>
      <c r="O841" s="42"/>
      <c r="P841" s="42"/>
      <c r="R841" s="42"/>
      <c r="S841" s="42"/>
      <c r="T841" s="44"/>
      <c r="U841" s="44"/>
      <c r="V841" s="42"/>
      <c r="W841" s="42"/>
      <c r="X841" s="42"/>
      <c r="Y841" s="43"/>
      <c r="Z841" s="42"/>
      <c r="AA841" s="42"/>
      <c r="AB841" s="42"/>
      <c r="AD841" s="52"/>
      <c r="AE841" s="35"/>
      <c r="AK841" s="52"/>
      <c r="BL841" s="52"/>
      <c r="BM841" s="52"/>
      <c r="BN841" s="52"/>
      <c r="BO841" s="52"/>
      <c r="BP841" s="52"/>
      <c r="BQ841" s="52"/>
      <c r="BS841" s="52"/>
    </row>
    <row r="842" spans="1:7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3"/>
      <c r="M842" s="42"/>
      <c r="N842" s="42"/>
      <c r="O842" s="42"/>
      <c r="P842" s="42"/>
      <c r="R842" s="42"/>
      <c r="S842" s="42"/>
      <c r="T842" s="44"/>
      <c r="U842" s="44"/>
      <c r="V842" s="42"/>
      <c r="W842" s="42"/>
      <c r="X842" s="42"/>
      <c r="Y842" s="43"/>
      <c r="Z842" s="42"/>
      <c r="AA842" s="42"/>
      <c r="AB842" s="42"/>
      <c r="AD842" s="52"/>
      <c r="AE842" s="35"/>
      <c r="AK842" s="52"/>
      <c r="BL842" s="52"/>
      <c r="BM842" s="52"/>
      <c r="BN842" s="52"/>
      <c r="BO842" s="52"/>
      <c r="BP842" s="52"/>
      <c r="BQ842" s="52"/>
      <c r="BS842" s="52"/>
    </row>
    <row r="843" spans="1:7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3"/>
      <c r="M843" s="42"/>
      <c r="N843" s="42"/>
      <c r="O843" s="42"/>
      <c r="P843" s="42"/>
      <c r="R843" s="42"/>
      <c r="S843" s="42"/>
      <c r="T843" s="44"/>
      <c r="U843" s="44"/>
      <c r="V843" s="42"/>
      <c r="W843" s="42"/>
      <c r="X843" s="42"/>
      <c r="Y843" s="43"/>
      <c r="Z843" s="42"/>
      <c r="AA843" s="42"/>
      <c r="AB843" s="42"/>
      <c r="AD843" s="52"/>
      <c r="AE843" s="35"/>
      <c r="AK843" s="52"/>
      <c r="BL843" s="52"/>
      <c r="BM843" s="52"/>
      <c r="BN843" s="52"/>
      <c r="BO843" s="52"/>
      <c r="BP843" s="52"/>
      <c r="BQ843" s="52"/>
      <c r="BS843" s="52"/>
    </row>
    <row r="844" spans="1:7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3"/>
      <c r="M844" s="42"/>
      <c r="N844" s="42"/>
      <c r="O844" s="42"/>
      <c r="P844" s="42"/>
      <c r="R844" s="42"/>
      <c r="S844" s="42"/>
      <c r="T844" s="44"/>
      <c r="U844" s="44"/>
      <c r="V844" s="42"/>
      <c r="W844" s="42"/>
      <c r="X844" s="42"/>
      <c r="Y844" s="43"/>
      <c r="Z844" s="42"/>
      <c r="AA844" s="42"/>
      <c r="AB844" s="42"/>
      <c r="AD844" s="52"/>
      <c r="AE844" s="35"/>
      <c r="AK844" s="52"/>
      <c r="BL844" s="52"/>
      <c r="BM844" s="52"/>
      <c r="BN844" s="52"/>
      <c r="BO844" s="52"/>
      <c r="BP844" s="52"/>
      <c r="BQ844" s="52"/>
      <c r="BS844" s="52"/>
    </row>
    <row r="845" spans="1:7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3"/>
      <c r="M845" s="42"/>
      <c r="N845" s="42"/>
      <c r="O845" s="42"/>
      <c r="P845" s="42"/>
      <c r="R845" s="42"/>
      <c r="S845" s="42"/>
      <c r="T845" s="44"/>
      <c r="U845" s="44"/>
      <c r="V845" s="42"/>
      <c r="W845" s="42"/>
      <c r="X845" s="42"/>
      <c r="Y845" s="43"/>
      <c r="Z845" s="42"/>
      <c r="AA845" s="42"/>
      <c r="AB845" s="42"/>
      <c r="AD845" s="52"/>
      <c r="AE845" s="35"/>
      <c r="AK845" s="52"/>
      <c r="BL845" s="52"/>
      <c r="BM845" s="52"/>
      <c r="BN845" s="52"/>
      <c r="BO845" s="52"/>
      <c r="BP845" s="52"/>
      <c r="BQ845" s="52"/>
      <c r="BS845" s="52"/>
    </row>
    <row r="846" spans="1:7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3"/>
      <c r="M846" s="42"/>
      <c r="N846" s="42"/>
      <c r="O846" s="42"/>
      <c r="P846" s="42"/>
      <c r="R846" s="42"/>
      <c r="S846" s="42"/>
      <c r="T846" s="44"/>
      <c r="U846" s="44"/>
      <c r="V846" s="42"/>
      <c r="W846" s="42"/>
      <c r="X846" s="42"/>
      <c r="Y846" s="43"/>
      <c r="Z846" s="42"/>
      <c r="AA846" s="42"/>
      <c r="AB846" s="42"/>
      <c r="AD846" s="52"/>
      <c r="AE846" s="35"/>
      <c r="AK846" s="52"/>
      <c r="BL846" s="52"/>
      <c r="BM846" s="52"/>
      <c r="BN846" s="52"/>
      <c r="BO846" s="52"/>
      <c r="BP846" s="52"/>
      <c r="BQ846" s="52"/>
      <c r="BS846" s="52"/>
    </row>
    <row r="847" spans="1:7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3"/>
      <c r="M847" s="42"/>
      <c r="N847" s="42"/>
      <c r="O847" s="42"/>
      <c r="P847" s="42"/>
      <c r="R847" s="42"/>
      <c r="S847" s="42"/>
      <c r="T847" s="44"/>
      <c r="U847" s="44"/>
      <c r="V847" s="42"/>
      <c r="W847" s="42"/>
      <c r="X847" s="42"/>
      <c r="Y847" s="43"/>
      <c r="Z847" s="42"/>
      <c r="AA847" s="42"/>
      <c r="AB847" s="42"/>
      <c r="AD847" s="52"/>
      <c r="AE847" s="35"/>
      <c r="AK847" s="52"/>
      <c r="BL847" s="52"/>
      <c r="BM847" s="52"/>
      <c r="BN847" s="52"/>
      <c r="BO847" s="52"/>
      <c r="BP847" s="52"/>
      <c r="BQ847" s="52"/>
      <c r="BS847" s="52"/>
    </row>
    <row r="848" spans="1:7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3"/>
      <c r="M848" s="42"/>
      <c r="N848" s="42"/>
      <c r="O848" s="42"/>
      <c r="P848" s="42"/>
      <c r="R848" s="42"/>
      <c r="S848" s="42"/>
      <c r="T848" s="44"/>
      <c r="U848" s="44"/>
      <c r="V848" s="42"/>
      <c r="W848" s="42"/>
      <c r="X848" s="42"/>
      <c r="Y848" s="43"/>
      <c r="Z848" s="42"/>
      <c r="AA848" s="42"/>
      <c r="AB848" s="42"/>
      <c r="AD848" s="52"/>
      <c r="AE848" s="35"/>
      <c r="AK848" s="52"/>
      <c r="BL848" s="52"/>
      <c r="BM848" s="52"/>
      <c r="BN848" s="52"/>
      <c r="BO848" s="52"/>
      <c r="BP848" s="52"/>
      <c r="BQ848" s="52"/>
      <c r="BS848" s="52"/>
    </row>
    <row r="849" spans="1:7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3"/>
      <c r="M849" s="42"/>
      <c r="N849" s="42"/>
      <c r="O849" s="42"/>
      <c r="P849" s="42"/>
      <c r="R849" s="42"/>
      <c r="S849" s="42"/>
      <c r="T849" s="44"/>
      <c r="U849" s="44"/>
      <c r="V849" s="42"/>
      <c r="W849" s="42"/>
      <c r="X849" s="42"/>
      <c r="Y849" s="43"/>
      <c r="Z849" s="42"/>
      <c r="AA849" s="42"/>
      <c r="AB849" s="42"/>
      <c r="AD849" s="52"/>
      <c r="AE849" s="35"/>
      <c r="AK849" s="52"/>
      <c r="BL849" s="52"/>
      <c r="BM849" s="52"/>
      <c r="BN849" s="52"/>
      <c r="BO849" s="52"/>
      <c r="BP849" s="52"/>
      <c r="BQ849" s="52"/>
      <c r="BS849" s="52"/>
    </row>
    <row r="850" spans="1:7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3"/>
      <c r="M850" s="42"/>
      <c r="N850" s="42"/>
      <c r="O850" s="42"/>
      <c r="P850" s="42"/>
      <c r="R850" s="42"/>
      <c r="S850" s="42"/>
      <c r="T850" s="44"/>
      <c r="U850" s="44"/>
      <c r="V850" s="42"/>
      <c r="W850" s="42"/>
      <c r="X850" s="42"/>
      <c r="Y850" s="43"/>
      <c r="Z850" s="42"/>
      <c r="AA850" s="42"/>
      <c r="AB850" s="42"/>
      <c r="AD850" s="52"/>
      <c r="AE850" s="35"/>
      <c r="AK850" s="52"/>
      <c r="BL850" s="52"/>
      <c r="BM850" s="52"/>
      <c r="BN850" s="52"/>
      <c r="BO850" s="52"/>
      <c r="BP850" s="52"/>
      <c r="BQ850" s="52"/>
      <c r="BS850" s="52"/>
    </row>
    <row r="851" spans="1:7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3"/>
      <c r="M851" s="42"/>
      <c r="N851" s="42"/>
      <c r="O851" s="42"/>
      <c r="P851" s="42"/>
      <c r="R851" s="42"/>
      <c r="S851" s="42"/>
      <c r="T851" s="44"/>
      <c r="U851" s="44"/>
      <c r="V851" s="42"/>
      <c r="W851" s="42"/>
      <c r="X851" s="42"/>
      <c r="Y851" s="43"/>
      <c r="Z851" s="42"/>
      <c r="AA851" s="42"/>
      <c r="AB851" s="42"/>
      <c r="AD851" s="52"/>
      <c r="AE851" s="35"/>
      <c r="AK851" s="52"/>
      <c r="BL851" s="52"/>
      <c r="BM851" s="52"/>
      <c r="BN851" s="52"/>
      <c r="BO851" s="52"/>
      <c r="BP851" s="52"/>
      <c r="BQ851" s="52"/>
      <c r="BS851" s="52"/>
    </row>
    <row r="852" spans="1:7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3"/>
      <c r="M852" s="42"/>
      <c r="N852" s="42"/>
      <c r="O852" s="42"/>
      <c r="P852" s="42"/>
      <c r="R852" s="42"/>
      <c r="S852" s="42"/>
      <c r="T852" s="44"/>
      <c r="U852" s="44"/>
      <c r="V852" s="42"/>
      <c r="W852" s="42"/>
      <c r="X852" s="42"/>
      <c r="Y852" s="43"/>
      <c r="Z852" s="42"/>
      <c r="AA852" s="42"/>
      <c r="AB852" s="42"/>
      <c r="AD852" s="52"/>
      <c r="AE852" s="35"/>
      <c r="AK852" s="52"/>
      <c r="BL852" s="52"/>
      <c r="BM852" s="52"/>
      <c r="BN852" s="52"/>
      <c r="BO852" s="52"/>
      <c r="BP852" s="52"/>
      <c r="BQ852" s="52"/>
      <c r="BS852" s="52"/>
    </row>
    <row r="853" spans="1:7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3"/>
      <c r="M853" s="42"/>
      <c r="N853" s="42"/>
      <c r="O853" s="42"/>
      <c r="P853" s="42"/>
      <c r="R853" s="42"/>
      <c r="S853" s="42"/>
      <c r="T853" s="44"/>
      <c r="U853" s="44"/>
      <c r="V853" s="42"/>
      <c r="W853" s="42"/>
      <c r="X853" s="42"/>
      <c r="Y853" s="43"/>
      <c r="Z853" s="42"/>
      <c r="AA853" s="42"/>
      <c r="AB853" s="42"/>
      <c r="AD853" s="52"/>
      <c r="AE853" s="35"/>
      <c r="AK853" s="52"/>
      <c r="BL853" s="52"/>
      <c r="BM853" s="52"/>
      <c r="BN853" s="52"/>
      <c r="BO853" s="52"/>
      <c r="BP853" s="52"/>
      <c r="BQ853" s="52"/>
      <c r="BS853" s="52"/>
    </row>
    <row r="854" spans="1:7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3"/>
      <c r="M854" s="42"/>
      <c r="N854" s="42"/>
      <c r="O854" s="42"/>
      <c r="P854" s="42"/>
      <c r="R854" s="42"/>
      <c r="S854" s="42"/>
      <c r="T854" s="44"/>
      <c r="U854" s="44"/>
      <c r="V854" s="42"/>
      <c r="W854" s="42"/>
      <c r="X854" s="42"/>
      <c r="Y854" s="43"/>
      <c r="Z854" s="42"/>
      <c r="AA854" s="42"/>
      <c r="AB854" s="42"/>
      <c r="AD854" s="52"/>
      <c r="AE854" s="35"/>
      <c r="AK854" s="52"/>
      <c r="BL854" s="52"/>
      <c r="BM854" s="52"/>
      <c r="BN854" s="52"/>
      <c r="BO854" s="52"/>
      <c r="BP854" s="52"/>
      <c r="BQ854" s="52"/>
      <c r="BS854" s="52"/>
    </row>
    <row r="855" spans="1:7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3"/>
      <c r="M855" s="42"/>
      <c r="N855" s="42"/>
      <c r="O855" s="42"/>
      <c r="P855" s="42"/>
      <c r="R855" s="42"/>
      <c r="S855" s="42"/>
      <c r="T855" s="44"/>
      <c r="U855" s="44"/>
      <c r="V855" s="42"/>
      <c r="W855" s="42"/>
      <c r="X855" s="42"/>
      <c r="Y855" s="43"/>
      <c r="Z855" s="42"/>
      <c r="AA855" s="42"/>
      <c r="AB855" s="42"/>
      <c r="AD855" s="52"/>
      <c r="AE855" s="35"/>
      <c r="AK855" s="52"/>
      <c r="BL855" s="52"/>
      <c r="BM855" s="52"/>
      <c r="BN855" s="52"/>
      <c r="BO855" s="52"/>
      <c r="BP855" s="52"/>
      <c r="BQ855" s="52"/>
      <c r="BS855" s="52"/>
    </row>
    <row r="856" spans="1:7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3"/>
      <c r="M856" s="42"/>
      <c r="N856" s="42"/>
      <c r="O856" s="42"/>
      <c r="P856" s="42"/>
      <c r="R856" s="42"/>
      <c r="S856" s="42"/>
      <c r="T856" s="44"/>
      <c r="U856" s="44"/>
      <c r="V856" s="42"/>
      <c r="W856" s="42"/>
      <c r="X856" s="42"/>
      <c r="Y856" s="43"/>
      <c r="Z856" s="42"/>
      <c r="AA856" s="42"/>
      <c r="AB856" s="42"/>
      <c r="AD856" s="52"/>
      <c r="AE856" s="35"/>
      <c r="AK856" s="52"/>
      <c r="BL856" s="52"/>
      <c r="BM856" s="52"/>
      <c r="BN856" s="52"/>
      <c r="BO856" s="52"/>
      <c r="BP856" s="52"/>
      <c r="BQ856" s="52"/>
      <c r="BS856" s="52"/>
    </row>
    <row r="857" spans="1:7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3"/>
      <c r="M857" s="42"/>
      <c r="N857" s="42"/>
      <c r="O857" s="42"/>
      <c r="P857" s="42"/>
      <c r="R857" s="42"/>
      <c r="S857" s="42"/>
      <c r="T857" s="44"/>
      <c r="U857" s="44"/>
      <c r="V857" s="42"/>
      <c r="W857" s="42"/>
      <c r="X857" s="42"/>
      <c r="Y857" s="43"/>
      <c r="Z857" s="42"/>
      <c r="AA857" s="42"/>
      <c r="AB857" s="42"/>
      <c r="AD857" s="52"/>
      <c r="AE857" s="35"/>
      <c r="AK857" s="52"/>
      <c r="BL857" s="52"/>
      <c r="BM857" s="52"/>
      <c r="BN857" s="52"/>
      <c r="BO857" s="52"/>
      <c r="BP857" s="52"/>
      <c r="BQ857" s="52"/>
      <c r="BS857" s="52"/>
    </row>
    <row r="858" spans="1:7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3"/>
      <c r="M858" s="42"/>
      <c r="N858" s="42"/>
      <c r="O858" s="42"/>
      <c r="P858" s="42"/>
      <c r="R858" s="42"/>
      <c r="S858" s="42"/>
      <c r="T858" s="44"/>
      <c r="U858" s="44"/>
      <c r="V858" s="42"/>
      <c r="W858" s="42"/>
      <c r="X858" s="42"/>
      <c r="Y858" s="43"/>
      <c r="Z858" s="42"/>
      <c r="AA858" s="42"/>
      <c r="AB858" s="42"/>
      <c r="AD858" s="52"/>
      <c r="AE858" s="35"/>
      <c r="AK858" s="52"/>
      <c r="BL858" s="52"/>
      <c r="BM858" s="52"/>
      <c r="BN858" s="52"/>
      <c r="BO858" s="52"/>
      <c r="BP858" s="52"/>
      <c r="BQ858" s="52"/>
      <c r="BS858" s="52"/>
    </row>
    <row r="859" spans="1:7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3"/>
      <c r="M859" s="42"/>
      <c r="N859" s="42"/>
      <c r="O859" s="42"/>
      <c r="P859" s="42"/>
      <c r="R859" s="42"/>
      <c r="S859" s="42"/>
      <c r="T859" s="44"/>
      <c r="U859" s="44"/>
      <c r="V859" s="42"/>
      <c r="W859" s="42"/>
      <c r="X859" s="42"/>
      <c r="Y859" s="43"/>
      <c r="Z859" s="42"/>
      <c r="AA859" s="42"/>
      <c r="AB859" s="42"/>
      <c r="AD859" s="52"/>
      <c r="AE859" s="35"/>
      <c r="AK859" s="52"/>
      <c r="BL859" s="52"/>
      <c r="BM859" s="52"/>
      <c r="BN859" s="52"/>
      <c r="BO859" s="52"/>
      <c r="BP859" s="52"/>
      <c r="BQ859" s="52"/>
      <c r="BS859" s="52"/>
    </row>
    <row r="860" spans="1:7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3"/>
      <c r="M860" s="42"/>
      <c r="N860" s="42"/>
      <c r="O860" s="42"/>
      <c r="P860" s="42"/>
      <c r="R860" s="42"/>
      <c r="S860" s="42"/>
      <c r="T860" s="44"/>
      <c r="U860" s="44"/>
      <c r="V860" s="42"/>
      <c r="W860" s="42"/>
      <c r="X860" s="42"/>
      <c r="Y860" s="43"/>
      <c r="Z860" s="42"/>
      <c r="AA860" s="42"/>
      <c r="AB860" s="42"/>
      <c r="AD860" s="52"/>
      <c r="AE860" s="35"/>
      <c r="AK860" s="52"/>
      <c r="BL860" s="52"/>
      <c r="BM860" s="52"/>
      <c r="BN860" s="52"/>
      <c r="BO860" s="52"/>
      <c r="BP860" s="52"/>
      <c r="BQ860" s="52"/>
      <c r="BS860" s="52"/>
    </row>
    <row r="861" spans="1:7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3"/>
      <c r="M861" s="42"/>
      <c r="N861" s="42"/>
      <c r="O861" s="42"/>
      <c r="P861" s="42"/>
      <c r="R861" s="42"/>
      <c r="S861" s="42"/>
      <c r="T861" s="44"/>
      <c r="U861" s="44"/>
      <c r="V861" s="42"/>
      <c r="W861" s="42"/>
      <c r="X861" s="42"/>
      <c r="Y861" s="43"/>
      <c r="Z861" s="42"/>
      <c r="AA861" s="42"/>
      <c r="AB861" s="42"/>
      <c r="AD861" s="52"/>
      <c r="AE861" s="35"/>
      <c r="AK861" s="52"/>
      <c r="BL861" s="52"/>
      <c r="BM861" s="52"/>
      <c r="BN861" s="52"/>
      <c r="BO861" s="52"/>
      <c r="BP861" s="52"/>
      <c r="BQ861" s="52"/>
      <c r="BS861" s="52"/>
    </row>
    <row r="862" spans="1:7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3"/>
      <c r="M862" s="42"/>
      <c r="N862" s="42"/>
      <c r="O862" s="42"/>
      <c r="P862" s="42"/>
      <c r="R862" s="42"/>
      <c r="S862" s="42"/>
      <c r="T862" s="44"/>
      <c r="U862" s="44"/>
      <c r="V862" s="42"/>
      <c r="W862" s="42"/>
      <c r="X862" s="42"/>
      <c r="Y862" s="43"/>
      <c r="Z862" s="42"/>
      <c r="AA862" s="42"/>
      <c r="AB862" s="42"/>
      <c r="AD862" s="52"/>
      <c r="AE862" s="35"/>
      <c r="AK862" s="52"/>
      <c r="BL862" s="52"/>
      <c r="BM862" s="52"/>
      <c r="BN862" s="52"/>
      <c r="BO862" s="52"/>
      <c r="BP862" s="52"/>
      <c r="BQ862" s="52"/>
      <c r="BS862" s="52"/>
    </row>
    <row r="863" spans="1:7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3"/>
      <c r="M863" s="42"/>
      <c r="N863" s="42"/>
      <c r="O863" s="42"/>
      <c r="P863" s="42"/>
      <c r="R863" s="42"/>
      <c r="S863" s="42"/>
      <c r="T863" s="44"/>
      <c r="U863" s="44"/>
      <c r="V863" s="42"/>
      <c r="W863" s="42"/>
      <c r="X863" s="42"/>
      <c r="Y863" s="43"/>
      <c r="Z863" s="42"/>
      <c r="AA863" s="42"/>
      <c r="AB863" s="42"/>
      <c r="AD863" s="52"/>
      <c r="AE863" s="35"/>
      <c r="AK863" s="52"/>
      <c r="BL863" s="52"/>
      <c r="BM863" s="52"/>
      <c r="BN863" s="52"/>
      <c r="BO863" s="52"/>
      <c r="BP863" s="52"/>
      <c r="BQ863" s="52"/>
      <c r="BS863" s="52"/>
    </row>
    <row r="864" spans="1:7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3"/>
      <c r="M864" s="42"/>
      <c r="N864" s="42"/>
      <c r="O864" s="42"/>
      <c r="P864" s="42"/>
      <c r="R864" s="42"/>
      <c r="S864" s="42"/>
      <c r="T864" s="44"/>
      <c r="U864" s="44"/>
      <c r="V864" s="42"/>
      <c r="W864" s="42"/>
      <c r="X864" s="42"/>
      <c r="Y864" s="43"/>
      <c r="Z864" s="42"/>
      <c r="AA864" s="42"/>
      <c r="AB864" s="42"/>
      <c r="AD864" s="52"/>
      <c r="AE864" s="35"/>
      <c r="AK864" s="52"/>
      <c r="BL864" s="52"/>
      <c r="BM864" s="52"/>
      <c r="BN864" s="52"/>
      <c r="BO864" s="52"/>
      <c r="BP864" s="52"/>
      <c r="BQ864" s="52"/>
      <c r="BS864" s="52"/>
    </row>
    <row r="865" spans="1:7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3"/>
      <c r="M865" s="42"/>
      <c r="N865" s="42"/>
      <c r="O865" s="42"/>
      <c r="P865" s="42"/>
      <c r="R865" s="42"/>
      <c r="S865" s="42"/>
      <c r="T865" s="44"/>
      <c r="U865" s="44"/>
      <c r="V865" s="42"/>
      <c r="W865" s="42"/>
      <c r="X865" s="42"/>
      <c r="Y865" s="43"/>
      <c r="Z865" s="42"/>
      <c r="AA865" s="42"/>
      <c r="AB865" s="42"/>
      <c r="AD865" s="52"/>
      <c r="AE865" s="35"/>
      <c r="AK865" s="52"/>
      <c r="BL865" s="52"/>
      <c r="BM865" s="52"/>
      <c r="BN865" s="52"/>
      <c r="BO865" s="52"/>
      <c r="BP865" s="52"/>
      <c r="BQ865" s="52"/>
      <c r="BS865" s="52"/>
    </row>
    <row r="866" spans="1:7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3"/>
      <c r="M866" s="42"/>
      <c r="N866" s="42"/>
      <c r="O866" s="42"/>
      <c r="P866" s="42"/>
      <c r="R866" s="42"/>
      <c r="S866" s="42"/>
      <c r="T866" s="44"/>
      <c r="U866" s="44"/>
      <c r="V866" s="42"/>
      <c r="W866" s="42"/>
      <c r="X866" s="42"/>
      <c r="Y866" s="43"/>
      <c r="Z866" s="42"/>
      <c r="AA866" s="42"/>
      <c r="AB866" s="42"/>
      <c r="AD866" s="52"/>
      <c r="AE866" s="35"/>
      <c r="AK866" s="52"/>
      <c r="BL866" s="52"/>
      <c r="BM866" s="52"/>
      <c r="BN866" s="52"/>
      <c r="BO866" s="52"/>
      <c r="BP866" s="52"/>
      <c r="BQ866" s="52"/>
      <c r="BS866" s="52"/>
    </row>
    <row r="867" spans="1:7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3"/>
      <c r="M867" s="42"/>
      <c r="N867" s="42"/>
      <c r="O867" s="42"/>
      <c r="P867" s="42"/>
      <c r="R867" s="42"/>
      <c r="S867" s="42"/>
      <c r="T867" s="44"/>
      <c r="U867" s="44"/>
      <c r="V867" s="42"/>
      <c r="W867" s="42"/>
      <c r="X867" s="42"/>
      <c r="Y867" s="43"/>
      <c r="Z867" s="42"/>
      <c r="AA867" s="42"/>
      <c r="AB867" s="42"/>
      <c r="AD867" s="52"/>
      <c r="AE867" s="35"/>
      <c r="AK867" s="52"/>
      <c r="BL867" s="52"/>
      <c r="BM867" s="52"/>
      <c r="BN867" s="52"/>
      <c r="BO867" s="52"/>
      <c r="BP867" s="52"/>
      <c r="BQ867" s="52"/>
      <c r="BS867" s="52"/>
    </row>
    <row r="868" spans="1:7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3"/>
      <c r="M868" s="42"/>
      <c r="N868" s="42"/>
      <c r="O868" s="42"/>
      <c r="P868" s="42"/>
      <c r="R868" s="42"/>
      <c r="S868" s="42"/>
      <c r="T868" s="44"/>
      <c r="U868" s="44"/>
      <c r="V868" s="42"/>
      <c r="W868" s="42"/>
      <c r="X868" s="42"/>
      <c r="Y868" s="43"/>
      <c r="Z868" s="42"/>
      <c r="AA868" s="42"/>
      <c r="AB868" s="42"/>
      <c r="AD868" s="52"/>
      <c r="AE868" s="35"/>
      <c r="AK868" s="52"/>
      <c r="BL868" s="52"/>
      <c r="BM868" s="52"/>
      <c r="BN868" s="52"/>
      <c r="BO868" s="52"/>
      <c r="BP868" s="52"/>
      <c r="BQ868" s="52"/>
      <c r="BS868" s="52"/>
    </row>
    <row r="869" spans="1:7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3"/>
      <c r="M869" s="42"/>
      <c r="N869" s="42"/>
      <c r="O869" s="42"/>
      <c r="P869" s="42"/>
      <c r="R869" s="42"/>
      <c r="S869" s="42"/>
      <c r="T869" s="44"/>
      <c r="U869" s="44"/>
      <c r="V869" s="42"/>
      <c r="W869" s="42"/>
      <c r="X869" s="42"/>
      <c r="Y869" s="43"/>
      <c r="Z869" s="42"/>
      <c r="AA869" s="42"/>
      <c r="AB869" s="42"/>
      <c r="AD869" s="52"/>
      <c r="AE869" s="35"/>
      <c r="AK869" s="52"/>
      <c r="BL869" s="52"/>
      <c r="BM869" s="52"/>
      <c r="BN869" s="52"/>
      <c r="BO869" s="52"/>
      <c r="BP869" s="52"/>
      <c r="BQ869" s="52"/>
      <c r="BS869" s="52"/>
    </row>
    <row r="870" spans="1:7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3"/>
      <c r="M870" s="42"/>
      <c r="N870" s="42"/>
      <c r="O870" s="42"/>
      <c r="P870" s="42"/>
      <c r="R870" s="42"/>
      <c r="S870" s="42"/>
      <c r="T870" s="44"/>
      <c r="U870" s="44"/>
      <c r="V870" s="42"/>
      <c r="W870" s="42"/>
      <c r="X870" s="42"/>
      <c r="Y870" s="43"/>
      <c r="Z870" s="42"/>
      <c r="AA870" s="42"/>
      <c r="AB870" s="42"/>
      <c r="AD870" s="52"/>
      <c r="AE870" s="35"/>
      <c r="AK870" s="52"/>
      <c r="BL870" s="52"/>
      <c r="BM870" s="52"/>
      <c r="BN870" s="52"/>
      <c r="BO870" s="52"/>
      <c r="BP870" s="52"/>
      <c r="BQ870" s="52"/>
      <c r="BS870" s="52"/>
    </row>
    <row r="871" spans="1: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3"/>
      <c r="M871" s="42"/>
      <c r="N871" s="42"/>
      <c r="O871" s="42"/>
      <c r="P871" s="42"/>
      <c r="R871" s="42"/>
      <c r="S871" s="42"/>
      <c r="T871" s="44"/>
      <c r="U871" s="44"/>
      <c r="V871" s="42"/>
      <c r="W871" s="42"/>
      <c r="X871" s="42"/>
      <c r="Y871" s="43"/>
      <c r="Z871" s="42"/>
      <c r="AA871" s="42"/>
      <c r="AB871" s="42"/>
      <c r="AD871" s="52"/>
      <c r="AE871" s="35"/>
      <c r="AK871" s="52"/>
      <c r="BL871" s="52"/>
      <c r="BM871" s="52"/>
      <c r="BN871" s="52"/>
      <c r="BO871" s="52"/>
      <c r="BP871" s="52"/>
      <c r="BQ871" s="52"/>
      <c r="BS871" s="52"/>
    </row>
    <row r="872" spans="1:7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3"/>
      <c r="M872" s="42"/>
      <c r="N872" s="42"/>
      <c r="O872" s="42"/>
      <c r="P872" s="42"/>
      <c r="R872" s="42"/>
      <c r="S872" s="42"/>
      <c r="T872" s="44"/>
      <c r="U872" s="44"/>
      <c r="V872" s="42"/>
      <c r="W872" s="42"/>
      <c r="X872" s="42"/>
      <c r="Y872" s="43"/>
      <c r="Z872" s="42"/>
      <c r="AA872" s="42"/>
      <c r="AB872" s="42"/>
      <c r="AD872" s="52"/>
      <c r="AE872" s="35"/>
      <c r="AK872" s="52"/>
      <c r="BL872" s="52"/>
      <c r="BM872" s="52"/>
      <c r="BN872" s="52"/>
      <c r="BO872" s="52"/>
      <c r="BP872" s="52"/>
      <c r="BQ872" s="52"/>
      <c r="BS872" s="52"/>
    </row>
    <row r="873" spans="1:7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3"/>
      <c r="M873" s="42"/>
      <c r="N873" s="42"/>
      <c r="O873" s="42"/>
      <c r="P873" s="42"/>
      <c r="R873" s="42"/>
      <c r="S873" s="42"/>
      <c r="T873" s="44"/>
      <c r="U873" s="44"/>
      <c r="V873" s="42"/>
      <c r="W873" s="42"/>
      <c r="X873" s="42"/>
      <c r="Y873" s="43"/>
      <c r="Z873" s="42"/>
      <c r="AA873" s="42"/>
      <c r="AB873" s="42"/>
      <c r="AD873" s="52"/>
      <c r="AE873" s="35"/>
      <c r="AK873" s="52"/>
      <c r="BL873" s="52"/>
      <c r="BM873" s="52"/>
      <c r="BN873" s="52"/>
      <c r="BO873" s="52"/>
      <c r="BP873" s="52"/>
      <c r="BQ873" s="52"/>
      <c r="BS873" s="52"/>
    </row>
    <row r="874" spans="1:7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3"/>
      <c r="M874" s="42"/>
      <c r="N874" s="42"/>
      <c r="O874" s="42"/>
      <c r="P874" s="42"/>
      <c r="R874" s="42"/>
      <c r="S874" s="42"/>
      <c r="T874" s="44"/>
      <c r="U874" s="44"/>
      <c r="V874" s="42"/>
      <c r="W874" s="42"/>
      <c r="X874" s="42"/>
      <c r="Y874" s="43"/>
      <c r="Z874" s="42"/>
      <c r="AA874" s="42"/>
      <c r="AB874" s="42"/>
      <c r="AD874" s="52"/>
      <c r="AE874" s="35"/>
      <c r="AK874" s="52"/>
      <c r="BL874" s="52"/>
      <c r="BM874" s="52"/>
      <c r="BN874" s="52"/>
      <c r="BO874" s="52"/>
      <c r="BP874" s="52"/>
      <c r="BQ874" s="52"/>
      <c r="BS874" s="52"/>
    </row>
    <row r="875" spans="1:7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3"/>
      <c r="M875" s="42"/>
      <c r="N875" s="42"/>
      <c r="O875" s="42"/>
      <c r="P875" s="42"/>
      <c r="R875" s="42"/>
      <c r="S875" s="42"/>
      <c r="T875" s="44"/>
      <c r="U875" s="44"/>
      <c r="V875" s="42"/>
      <c r="W875" s="42"/>
      <c r="X875" s="42"/>
      <c r="Y875" s="43"/>
      <c r="Z875" s="42"/>
      <c r="AA875" s="42"/>
      <c r="AB875" s="42"/>
      <c r="AD875" s="52"/>
      <c r="AE875" s="35"/>
      <c r="AK875" s="52"/>
      <c r="BL875" s="52"/>
      <c r="BM875" s="52"/>
      <c r="BN875" s="52"/>
      <c r="BO875" s="52"/>
      <c r="BP875" s="52"/>
      <c r="BQ875" s="52"/>
      <c r="BS875" s="52"/>
    </row>
    <row r="876" spans="1:7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3"/>
      <c r="M876" s="42"/>
      <c r="N876" s="42"/>
      <c r="O876" s="42"/>
      <c r="P876" s="42"/>
      <c r="R876" s="42"/>
      <c r="S876" s="42"/>
      <c r="T876" s="44"/>
      <c r="U876" s="44"/>
      <c r="V876" s="42"/>
      <c r="W876" s="42"/>
      <c r="X876" s="42"/>
      <c r="Y876" s="43"/>
      <c r="Z876" s="42"/>
      <c r="AA876" s="42"/>
      <c r="AB876" s="42"/>
      <c r="AD876" s="52"/>
      <c r="AE876" s="35"/>
      <c r="AK876" s="52"/>
      <c r="BL876" s="52"/>
      <c r="BM876" s="52"/>
      <c r="BN876" s="52"/>
      <c r="BO876" s="52"/>
      <c r="BP876" s="52"/>
      <c r="BQ876" s="52"/>
      <c r="BS876" s="52"/>
    </row>
    <row r="877" spans="1:7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3"/>
      <c r="M877" s="42"/>
      <c r="N877" s="42"/>
      <c r="O877" s="42"/>
      <c r="P877" s="42"/>
      <c r="R877" s="42"/>
      <c r="S877" s="42"/>
      <c r="T877" s="44"/>
      <c r="U877" s="44"/>
      <c r="V877" s="42"/>
      <c r="W877" s="42"/>
      <c r="X877" s="42"/>
      <c r="Y877" s="43"/>
      <c r="Z877" s="42"/>
      <c r="AA877" s="42"/>
      <c r="AB877" s="42"/>
      <c r="AD877" s="52"/>
      <c r="AE877" s="35"/>
      <c r="AK877" s="52"/>
      <c r="BL877" s="52"/>
      <c r="BM877" s="52"/>
      <c r="BN877" s="52"/>
      <c r="BO877" s="52"/>
      <c r="BP877" s="52"/>
      <c r="BQ877" s="52"/>
      <c r="BS877" s="52"/>
    </row>
    <row r="878" spans="1:7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3"/>
      <c r="M878" s="42"/>
      <c r="N878" s="42"/>
      <c r="O878" s="42"/>
      <c r="P878" s="42"/>
      <c r="R878" s="42"/>
      <c r="S878" s="42"/>
      <c r="T878" s="44"/>
      <c r="U878" s="44"/>
      <c r="V878" s="42"/>
      <c r="W878" s="42"/>
      <c r="X878" s="42"/>
      <c r="Y878" s="43"/>
      <c r="Z878" s="42"/>
      <c r="AA878" s="42"/>
      <c r="AB878" s="42"/>
      <c r="AD878" s="52"/>
      <c r="AE878" s="35"/>
      <c r="AK878" s="52"/>
      <c r="BL878" s="52"/>
      <c r="BM878" s="52"/>
      <c r="BN878" s="52"/>
      <c r="BO878" s="52"/>
      <c r="BP878" s="52"/>
      <c r="BQ878" s="52"/>
      <c r="BS878" s="52"/>
    </row>
    <row r="879" spans="1:7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3"/>
      <c r="M879" s="42"/>
      <c r="N879" s="42"/>
      <c r="O879" s="42"/>
      <c r="P879" s="42"/>
      <c r="R879" s="42"/>
      <c r="S879" s="42"/>
      <c r="T879" s="44"/>
      <c r="U879" s="44"/>
      <c r="V879" s="42"/>
      <c r="W879" s="42"/>
      <c r="X879" s="42"/>
      <c r="Y879" s="43"/>
      <c r="Z879" s="42"/>
      <c r="AA879" s="42"/>
      <c r="AB879" s="42"/>
      <c r="AD879" s="52"/>
      <c r="AE879" s="35"/>
      <c r="AK879" s="52"/>
      <c r="BL879" s="52"/>
      <c r="BM879" s="52"/>
      <c r="BN879" s="52"/>
      <c r="BO879" s="52"/>
      <c r="BP879" s="52"/>
      <c r="BQ879" s="52"/>
      <c r="BS879" s="52"/>
    </row>
    <row r="880" spans="1:7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3"/>
      <c r="M880" s="42"/>
      <c r="N880" s="42"/>
      <c r="O880" s="42"/>
      <c r="P880" s="42"/>
      <c r="R880" s="42"/>
      <c r="S880" s="42"/>
      <c r="T880" s="44"/>
      <c r="U880" s="44"/>
      <c r="V880" s="42"/>
      <c r="W880" s="42"/>
      <c r="X880" s="42"/>
      <c r="Y880" s="43"/>
      <c r="Z880" s="42"/>
      <c r="AA880" s="42"/>
      <c r="AB880" s="42"/>
      <c r="AD880" s="52"/>
      <c r="AE880" s="35"/>
      <c r="AK880" s="52"/>
      <c r="BL880" s="52"/>
      <c r="BM880" s="52"/>
      <c r="BN880" s="52"/>
      <c r="BO880" s="52"/>
      <c r="BP880" s="52"/>
      <c r="BQ880" s="52"/>
      <c r="BS880" s="52"/>
    </row>
    <row r="881" spans="1:7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3"/>
      <c r="M881" s="42"/>
      <c r="N881" s="42"/>
      <c r="O881" s="42"/>
      <c r="P881" s="42"/>
      <c r="R881" s="42"/>
      <c r="S881" s="42"/>
      <c r="T881" s="44"/>
      <c r="U881" s="44"/>
      <c r="V881" s="42"/>
      <c r="W881" s="42"/>
      <c r="X881" s="42"/>
      <c r="Y881" s="43"/>
      <c r="Z881" s="42"/>
      <c r="AA881" s="42"/>
      <c r="AB881" s="42"/>
      <c r="AD881" s="52"/>
      <c r="AE881" s="35"/>
      <c r="AK881" s="52"/>
      <c r="BL881" s="52"/>
      <c r="BM881" s="52"/>
      <c r="BN881" s="52"/>
      <c r="BO881" s="52"/>
      <c r="BP881" s="52"/>
      <c r="BQ881" s="52"/>
      <c r="BS881" s="52"/>
    </row>
    <row r="882" spans="1:7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3"/>
      <c r="M882" s="42"/>
      <c r="N882" s="42"/>
      <c r="O882" s="42"/>
      <c r="P882" s="42"/>
      <c r="R882" s="42"/>
      <c r="S882" s="42"/>
      <c r="T882" s="44"/>
      <c r="U882" s="44"/>
      <c r="V882" s="42"/>
      <c r="W882" s="42"/>
      <c r="X882" s="42"/>
      <c r="Y882" s="43"/>
      <c r="Z882" s="42"/>
      <c r="AA882" s="42"/>
      <c r="AB882" s="42"/>
      <c r="AD882" s="52"/>
      <c r="AE882" s="35"/>
      <c r="AK882" s="52"/>
      <c r="BL882" s="52"/>
      <c r="BM882" s="52"/>
      <c r="BN882" s="52"/>
      <c r="BO882" s="52"/>
      <c r="BP882" s="52"/>
      <c r="BQ882" s="52"/>
      <c r="BS882" s="52"/>
    </row>
    <row r="883" spans="1:7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3"/>
      <c r="M883" s="42"/>
      <c r="N883" s="42"/>
      <c r="O883" s="42"/>
      <c r="P883" s="42"/>
      <c r="R883" s="42"/>
      <c r="S883" s="42"/>
      <c r="T883" s="44"/>
      <c r="U883" s="44"/>
      <c r="V883" s="42"/>
      <c r="W883" s="42"/>
      <c r="X883" s="42"/>
      <c r="Y883" s="43"/>
      <c r="Z883" s="42"/>
      <c r="AA883" s="42"/>
      <c r="AB883" s="42"/>
      <c r="AD883" s="52"/>
      <c r="AE883" s="35"/>
      <c r="AK883" s="52"/>
      <c r="BL883" s="52"/>
      <c r="BM883" s="52"/>
      <c r="BN883" s="52"/>
      <c r="BO883" s="52"/>
      <c r="BP883" s="52"/>
      <c r="BQ883" s="52"/>
      <c r="BS883" s="52"/>
    </row>
    <row r="884" spans="1:7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3"/>
      <c r="M884" s="42"/>
      <c r="N884" s="42"/>
      <c r="O884" s="42"/>
      <c r="P884" s="42"/>
      <c r="R884" s="42"/>
      <c r="S884" s="42"/>
      <c r="T884" s="44"/>
      <c r="U884" s="44"/>
      <c r="V884" s="42"/>
      <c r="W884" s="42"/>
      <c r="X884" s="42"/>
      <c r="Y884" s="43"/>
      <c r="Z884" s="42"/>
      <c r="AA884" s="42"/>
      <c r="AB884" s="42"/>
      <c r="AD884" s="52"/>
      <c r="AE884" s="35"/>
      <c r="AK884" s="52"/>
      <c r="BL884" s="52"/>
      <c r="BM884" s="52"/>
      <c r="BN884" s="52"/>
      <c r="BO884" s="52"/>
      <c r="BP884" s="52"/>
      <c r="BQ884" s="52"/>
      <c r="BS884" s="52"/>
    </row>
    <row r="885" spans="1:7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3"/>
      <c r="M885" s="42"/>
      <c r="N885" s="42"/>
      <c r="O885" s="42"/>
      <c r="P885" s="42"/>
      <c r="R885" s="42"/>
      <c r="S885" s="42"/>
      <c r="T885" s="44"/>
      <c r="U885" s="44"/>
      <c r="V885" s="42"/>
      <c r="W885" s="42"/>
      <c r="X885" s="42"/>
      <c r="Y885" s="43"/>
      <c r="Z885" s="42"/>
      <c r="AA885" s="42"/>
      <c r="AB885" s="42"/>
      <c r="AD885" s="52"/>
      <c r="AE885" s="35"/>
      <c r="AK885" s="52"/>
      <c r="BL885" s="52"/>
      <c r="BM885" s="52"/>
      <c r="BN885" s="52"/>
      <c r="BO885" s="52"/>
      <c r="BP885" s="52"/>
      <c r="BQ885" s="52"/>
      <c r="BS885" s="52"/>
    </row>
    <row r="886" spans="1:7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3"/>
      <c r="M886" s="42"/>
      <c r="N886" s="42"/>
      <c r="O886" s="42"/>
      <c r="P886" s="42"/>
      <c r="R886" s="42"/>
      <c r="S886" s="42"/>
      <c r="T886" s="44"/>
      <c r="U886" s="44"/>
      <c r="V886" s="42"/>
      <c r="W886" s="42"/>
      <c r="X886" s="42"/>
      <c r="Y886" s="43"/>
      <c r="Z886" s="42"/>
      <c r="AA886" s="42"/>
      <c r="AB886" s="42"/>
      <c r="AD886" s="52"/>
      <c r="AE886" s="35"/>
      <c r="AK886" s="52"/>
      <c r="BL886" s="52"/>
      <c r="BM886" s="52"/>
      <c r="BN886" s="52"/>
      <c r="BO886" s="52"/>
      <c r="BP886" s="52"/>
      <c r="BQ886" s="52"/>
      <c r="BS886" s="52"/>
    </row>
    <row r="887" spans="1:7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3"/>
      <c r="M887" s="42"/>
      <c r="N887" s="42"/>
      <c r="O887" s="42"/>
      <c r="P887" s="42"/>
      <c r="R887" s="42"/>
      <c r="S887" s="42"/>
      <c r="T887" s="44"/>
      <c r="U887" s="44"/>
      <c r="V887" s="42"/>
      <c r="W887" s="42"/>
      <c r="X887" s="42"/>
      <c r="Y887" s="43"/>
      <c r="Z887" s="42"/>
      <c r="AA887" s="42"/>
      <c r="AB887" s="42"/>
      <c r="AD887" s="52"/>
      <c r="AE887" s="35"/>
      <c r="AK887" s="52"/>
      <c r="BL887" s="52"/>
      <c r="BM887" s="52"/>
      <c r="BN887" s="52"/>
      <c r="BO887" s="52"/>
      <c r="BP887" s="52"/>
      <c r="BQ887" s="52"/>
      <c r="BS887" s="52"/>
    </row>
    <row r="888" spans="1:7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3"/>
      <c r="M888" s="42"/>
      <c r="N888" s="42"/>
      <c r="O888" s="42"/>
      <c r="P888" s="42"/>
      <c r="R888" s="42"/>
      <c r="S888" s="42"/>
      <c r="T888" s="44"/>
      <c r="U888" s="44"/>
      <c r="V888" s="42"/>
      <c r="W888" s="42"/>
      <c r="X888" s="42"/>
      <c r="Y888" s="43"/>
      <c r="Z888" s="42"/>
      <c r="AA888" s="42"/>
      <c r="AB888" s="42"/>
      <c r="AD888" s="52"/>
      <c r="AE888" s="35"/>
      <c r="AK888" s="52"/>
      <c r="BL888" s="52"/>
      <c r="BM888" s="52"/>
      <c r="BN888" s="52"/>
      <c r="BO888" s="52"/>
      <c r="BP888" s="52"/>
      <c r="BQ888" s="52"/>
      <c r="BS888" s="52"/>
    </row>
    <row r="889" spans="1:7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3"/>
      <c r="M889" s="42"/>
      <c r="N889" s="42"/>
      <c r="O889" s="42"/>
      <c r="P889" s="42"/>
      <c r="R889" s="42"/>
      <c r="S889" s="42"/>
      <c r="T889" s="44"/>
      <c r="U889" s="44"/>
      <c r="V889" s="42"/>
      <c r="W889" s="42"/>
      <c r="X889" s="42"/>
      <c r="Y889" s="43"/>
      <c r="Z889" s="42"/>
      <c r="AA889" s="42"/>
      <c r="AB889" s="42"/>
      <c r="AD889" s="52"/>
      <c r="AE889" s="35"/>
      <c r="AK889" s="52"/>
      <c r="BL889" s="52"/>
      <c r="BM889" s="52"/>
      <c r="BN889" s="52"/>
      <c r="BO889" s="52"/>
      <c r="BP889" s="52"/>
      <c r="BQ889" s="52"/>
      <c r="BS889" s="52"/>
    </row>
    <row r="890" spans="1:7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3"/>
      <c r="M890" s="42"/>
      <c r="N890" s="42"/>
      <c r="O890" s="42"/>
      <c r="P890" s="42"/>
      <c r="R890" s="42"/>
      <c r="S890" s="42"/>
      <c r="T890" s="44"/>
      <c r="U890" s="44"/>
      <c r="V890" s="42"/>
      <c r="W890" s="42"/>
      <c r="X890" s="42"/>
      <c r="Y890" s="43"/>
      <c r="Z890" s="42"/>
      <c r="AA890" s="42"/>
      <c r="AB890" s="42"/>
      <c r="AD890" s="52"/>
      <c r="AE890" s="35"/>
      <c r="AK890" s="52"/>
      <c r="BL890" s="52"/>
      <c r="BM890" s="52"/>
      <c r="BN890" s="52"/>
      <c r="BO890" s="52"/>
      <c r="BP890" s="52"/>
      <c r="BQ890" s="52"/>
      <c r="BS890" s="52"/>
    </row>
    <row r="891" spans="1:7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3"/>
      <c r="M891" s="42"/>
      <c r="N891" s="42"/>
      <c r="O891" s="42"/>
      <c r="P891" s="42"/>
      <c r="R891" s="42"/>
      <c r="S891" s="42"/>
      <c r="T891" s="44"/>
      <c r="U891" s="44"/>
      <c r="V891" s="42"/>
      <c r="W891" s="42"/>
      <c r="X891" s="42"/>
      <c r="Y891" s="43"/>
      <c r="Z891" s="42"/>
      <c r="AA891" s="42"/>
      <c r="AB891" s="42"/>
      <c r="AD891" s="52"/>
      <c r="AE891" s="35"/>
      <c r="AK891" s="52"/>
      <c r="BL891" s="52"/>
      <c r="BM891" s="52"/>
      <c r="BN891" s="52"/>
      <c r="BO891" s="52"/>
      <c r="BP891" s="52"/>
      <c r="BQ891" s="52"/>
      <c r="BS891" s="52"/>
    </row>
    <row r="892" spans="1:7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3"/>
      <c r="M892" s="42"/>
      <c r="N892" s="42"/>
      <c r="O892" s="42"/>
      <c r="P892" s="42"/>
      <c r="R892" s="42"/>
      <c r="S892" s="42"/>
      <c r="T892" s="44"/>
      <c r="U892" s="44"/>
      <c r="V892" s="42"/>
      <c r="W892" s="42"/>
      <c r="X892" s="42"/>
      <c r="Y892" s="43"/>
      <c r="Z892" s="42"/>
      <c r="AA892" s="42"/>
      <c r="AB892" s="42"/>
      <c r="AD892" s="52"/>
      <c r="AE892" s="35"/>
      <c r="AK892" s="52"/>
      <c r="BL892" s="52"/>
      <c r="BM892" s="52"/>
      <c r="BN892" s="52"/>
      <c r="BO892" s="52"/>
      <c r="BP892" s="52"/>
      <c r="BQ892" s="52"/>
      <c r="BS892" s="52"/>
    </row>
    <row r="893" spans="1:7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3"/>
      <c r="M893" s="42"/>
      <c r="N893" s="42"/>
      <c r="O893" s="42"/>
      <c r="P893" s="42"/>
      <c r="R893" s="42"/>
      <c r="S893" s="42"/>
      <c r="T893" s="44"/>
      <c r="U893" s="44"/>
      <c r="V893" s="42"/>
      <c r="W893" s="42"/>
      <c r="X893" s="42"/>
      <c r="Y893" s="43"/>
      <c r="Z893" s="42"/>
      <c r="AA893" s="42"/>
      <c r="AB893" s="42"/>
      <c r="AD893" s="52"/>
      <c r="AE893" s="35"/>
      <c r="AK893" s="52"/>
      <c r="BL893" s="52"/>
      <c r="BM893" s="52"/>
      <c r="BN893" s="52"/>
      <c r="BO893" s="52"/>
      <c r="BP893" s="52"/>
      <c r="BQ893" s="52"/>
      <c r="BS893" s="52"/>
    </row>
    <row r="894" spans="1:7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3"/>
      <c r="M894" s="42"/>
      <c r="N894" s="42"/>
      <c r="O894" s="42"/>
      <c r="P894" s="42"/>
      <c r="R894" s="42"/>
      <c r="S894" s="42"/>
      <c r="T894" s="44"/>
      <c r="U894" s="44"/>
      <c r="V894" s="42"/>
      <c r="W894" s="42"/>
      <c r="X894" s="42"/>
      <c r="Y894" s="43"/>
      <c r="Z894" s="42"/>
      <c r="AA894" s="42"/>
      <c r="AB894" s="42"/>
      <c r="AD894" s="52"/>
      <c r="AE894" s="35"/>
      <c r="AK894" s="52"/>
      <c r="BL894" s="52"/>
      <c r="BM894" s="52"/>
      <c r="BN894" s="52"/>
      <c r="BO894" s="52"/>
      <c r="BP894" s="52"/>
      <c r="BQ894" s="52"/>
      <c r="BS894" s="52"/>
    </row>
    <row r="895" spans="1:7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3"/>
      <c r="M895" s="42"/>
      <c r="N895" s="42"/>
      <c r="O895" s="42"/>
      <c r="P895" s="42"/>
      <c r="R895" s="42"/>
      <c r="S895" s="42"/>
      <c r="T895" s="44"/>
      <c r="U895" s="44"/>
      <c r="V895" s="42"/>
      <c r="W895" s="42"/>
      <c r="X895" s="42"/>
      <c r="Y895" s="43"/>
      <c r="Z895" s="42"/>
      <c r="AA895" s="42"/>
      <c r="AB895" s="42"/>
      <c r="AD895" s="52"/>
      <c r="AE895" s="35"/>
      <c r="AK895" s="52"/>
      <c r="BL895" s="52"/>
      <c r="BM895" s="52"/>
      <c r="BN895" s="52"/>
      <c r="BO895" s="52"/>
      <c r="BP895" s="52"/>
      <c r="BQ895" s="52"/>
      <c r="BS895" s="52"/>
    </row>
    <row r="896" spans="1:7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3"/>
      <c r="M896" s="42"/>
      <c r="N896" s="42"/>
      <c r="O896" s="42"/>
      <c r="P896" s="42"/>
      <c r="R896" s="42"/>
      <c r="S896" s="42"/>
      <c r="T896" s="44"/>
      <c r="U896" s="44"/>
      <c r="V896" s="42"/>
      <c r="W896" s="42"/>
      <c r="X896" s="42"/>
      <c r="Y896" s="43"/>
      <c r="Z896" s="42"/>
      <c r="AA896" s="42"/>
      <c r="AB896" s="42"/>
      <c r="AD896" s="52"/>
      <c r="AE896" s="35"/>
      <c r="AK896" s="52"/>
      <c r="BL896" s="52"/>
      <c r="BM896" s="52"/>
      <c r="BN896" s="52"/>
      <c r="BO896" s="52"/>
      <c r="BP896" s="52"/>
      <c r="BQ896" s="52"/>
      <c r="BS896" s="52"/>
    </row>
    <row r="897" spans="1:7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3"/>
      <c r="M897" s="42"/>
      <c r="N897" s="42"/>
      <c r="O897" s="42"/>
      <c r="P897" s="42"/>
      <c r="R897" s="42"/>
      <c r="S897" s="42"/>
      <c r="T897" s="44"/>
      <c r="U897" s="44"/>
      <c r="V897" s="42"/>
      <c r="W897" s="42"/>
      <c r="X897" s="42"/>
      <c r="Y897" s="43"/>
      <c r="Z897" s="42"/>
      <c r="AA897" s="42"/>
      <c r="AB897" s="42"/>
      <c r="AD897" s="52"/>
      <c r="AE897" s="35"/>
      <c r="AK897" s="52"/>
      <c r="BL897" s="52"/>
      <c r="BM897" s="52"/>
      <c r="BN897" s="52"/>
      <c r="BO897" s="52"/>
      <c r="BP897" s="52"/>
      <c r="BQ897" s="52"/>
      <c r="BS897" s="52"/>
    </row>
    <row r="898" spans="1:7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3"/>
      <c r="M898" s="42"/>
      <c r="N898" s="42"/>
      <c r="O898" s="42"/>
      <c r="P898" s="42"/>
      <c r="R898" s="42"/>
      <c r="S898" s="42"/>
      <c r="T898" s="44"/>
      <c r="U898" s="44"/>
      <c r="V898" s="42"/>
      <c r="W898" s="42"/>
      <c r="X898" s="42"/>
      <c r="Y898" s="43"/>
      <c r="Z898" s="42"/>
      <c r="AA898" s="42"/>
      <c r="AB898" s="42"/>
      <c r="AD898" s="52"/>
      <c r="AE898" s="35"/>
      <c r="AK898" s="52"/>
      <c r="BL898" s="52"/>
      <c r="BM898" s="52"/>
      <c r="BN898" s="52"/>
      <c r="BO898" s="52"/>
      <c r="BP898" s="52"/>
      <c r="BQ898" s="52"/>
      <c r="BS898" s="52"/>
    </row>
    <row r="899" spans="1:7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3"/>
      <c r="M899" s="42"/>
      <c r="N899" s="42"/>
      <c r="O899" s="42"/>
      <c r="P899" s="42"/>
      <c r="R899" s="42"/>
      <c r="S899" s="42"/>
      <c r="T899" s="44"/>
      <c r="U899" s="44"/>
      <c r="V899" s="42"/>
      <c r="W899" s="42"/>
      <c r="X899" s="42"/>
      <c r="Y899" s="43"/>
      <c r="Z899" s="42"/>
      <c r="AA899" s="42"/>
      <c r="AB899" s="42"/>
      <c r="AD899" s="52"/>
      <c r="AE899" s="35"/>
      <c r="AK899" s="52"/>
      <c r="BL899" s="52"/>
      <c r="BM899" s="52"/>
      <c r="BN899" s="52"/>
      <c r="BO899" s="52"/>
      <c r="BP899" s="52"/>
      <c r="BQ899" s="52"/>
      <c r="BS899" s="52"/>
    </row>
    <row r="900" spans="1:7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3"/>
      <c r="M900" s="42"/>
      <c r="N900" s="42"/>
      <c r="O900" s="42"/>
      <c r="P900" s="42"/>
      <c r="R900" s="42"/>
      <c r="S900" s="42"/>
      <c r="T900" s="44"/>
      <c r="U900" s="44"/>
      <c r="V900" s="42"/>
      <c r="W900" s="42"/>
      <c r="X900" s="42"/>
      <c r="Y900" s="43"/>
      <c r="Z900" s="42"/>
      <c r="AA900" s="42"/>
      <c r="AB900" s="42"/>
      <c r="AD900" s="52"/>
      <c r="AE900" s="35"/>
      <c r="AK900" s="52"/>
      <c r="BL900" s="52"/>
      <c r="BM900" s="52"/>
      <c r="BN900" s="52"/>
      <c r="BO900" s="52"/>
      <c r="BP900" s="52"/>
      <c r="BQ900" s="52"/>
      <c r="BS900" s="52"/>
    </row>
    <row r="901" spans="1:7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3"/>
      <c r="M901" s="42"/>
      <c r="N901" s="42"/>
      <c r="O901" s="42"/>
      <c r="P901" s="42"/>
      <c r="R901" s="42"/>
      <c r="S901" s="42"/>
      <c r="T901" s="44"/>
      <c r="U901" s="44"/>
      <c r="V901" s="42"/>
      <c r="W901" s="42"/>
      <c r="X901" s="42"/>
      <c r="Y901" s="43"/>
      <c r="Z901" s="42"/>
      <c r="AA901" s="42"/>
      <c r="AB901" s="42"/>
      <c r="AD901" s="52"/>
      <c r="AE901" s="35"/>
      <c r="AK901" s="52"/>
      <c r="BL901" s="52"/>
      <c r="BM901" s="52"/>
      <c r="BN901" s="52"/>
      <c r="BO901" s="52"/>
      <c r="BP901" s="52"/>
      <c r="BQ901" s="52"/>
      <c r="BS901" s="52"/>
    </row>
    <row r="902" spans="1:7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3"/>
      <c r="M902" s="42"/>
      <c r="N902" s="42"/>
      <c r="O902" s="42"/>
      <c r="P902" s="42"/>
      <c r="R902" s="42"/>
      <c r="S902" s="42"/>
      <c r="T902" s="44"/>
      <c r="U902" s="44"/>
      <c r="V902" s="42"/>
      <c r="W902" s="42"/>
      <c r="X902" s="42"/>
      <c r="Y902" s="43"/>
      <c r="Z902" s="42"/>
      <c r="AA902" s="42"/>
      <c r="AB902" s="42"/>
      <c r="AD902" s="52"/>
      <c r="AE902" s="35"/>
      <c r="AK902" s="52"/>
      <c r="BL902" s="52"/>
      <c r="BM902" s="52"/>
      <c r="BN902" s="52"/>
      <c r="BO902" s="52"/>
      <c r="BP902" s="52"/>
      <c r="BQ902" s="52"/>
      <c r="BS902" s="52"/>
    </row>
    <row r="903" spans="1:7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3"/>
      <c r="M903" s="42"/>
      <c r="N903" s="42"/>
      <c r="O903" s="42"/>
      <c r="P903" s="42"/>
      <c r="R903" s="42"/>
      <c r="S903" s="42"/>
      <c r="T903" s="44"/>
      <c r="U903" s="44"/>
      <c r="V903" s="42"/>
      <c r="W903" s="42"/>
      <c r="X903" s="42"/>
      <c r="Y903" s="43"/>
      <c r="Z903" s="42"/>
      <c r="AA903" s="42"/>
      <c r="AB903" s="42"/>
      <c r="AD903" s="52"/>
      <c r="AE903" s="35"/>
      <c r="AK903" s="52"/>
      <c r="BL903" s="52"/>
      <c r="BM903" s="52"/>
      <c r="BN903" s="52"/>
      <c r="BO903" s="52"/>
      <c r="BP903" s="52"/>
      <c r="BQ903" s="52"/>
      <c r="BS903" s="52"/>
    </row>
    <row r="904" spans="1:7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3"/>
      <c r="M904" s="42"/>
      <c r="N904" s="42"/>
      <c r="O904" s="42"/>
      <c r="P904" s="42"/>
      <c r="R904" s="42"/>
      <c r="S904" s="42"/>
      <c r="T904" s="44"/>
      <c r="U904" s="44"/>
      <c r="V904" s="42"/>
      <c r="W904" s="42"/>
      <c r="X904" s="42"/>
      <c r="Y904" s="43"/>
      <c r="Z904" s="42"/>
      <c r="AA904" s="42"/>
      <c r="AB904" s="42"/>
      <c r="AD904" s="52"/>
      <c r="AE904" s="35"/>
      <c r="AK904" s="52"/>
      <c r="BL904" s="52"/>
      <c r="BM904" s="52"/>
      <c r="BN904" s="52"/>
      <c r="BO904" s="52"/>
      <c r="BP904" s="52"/>
      <c r="BQ904" s="52"/>
      <c r="BS904" s="52"/>
    </row>
    <row r="905" spans="1:7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3"/>
      <c r="M905" s="42"/>
      <c r="N905" s="42"/>
      <c r="O905" s="42"/>
      <c r="P905" s="42"/>
      <c r="R905" s="42"/>
      <c r="S905" s="42"/>
      <c r="T905" s="44"/>
      <c r="U905" s="44"/>
      <c r="V905" s="42"/>
      <c r="W905" s="42"/>
      <c r="X905" s="42"/>
      <c r="Y905" s="43"/>
      <c r="Z905" s="42"/>
      <c r="AA905" s="42"/>
      <c r="AB905" s="42"/>
      <c r="AD905" s="52"/>
      <c r="AE905" s="35"/>
      <c r="AK905" s="52"/>
      <c r="BL905" s="52"/>
      <c r="BM905" s="52"/>
      <c r="BN905" s="52"/>
      <c r="BO905" s="52"/>
      <c r="BP905" s="52"/>
      <c r="BQ905" s="52"/>
      <c r="BS905" s="52"/>
    </row>
    <row r="906" spans="1:7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3"/>
      <c r="M906" s="42"/>
      <c r="N906" s="42"/>
      <c r="O906" s="42"/>
      <c r="P906" s="42"/>
      <c r="R906" s="42"/>
      <c r="S906" s="42"/>
      <c r="T906" s="44"/>
      <c r="U906" s="44"/>
      <c r="V906" s="42"/>
      <c r="W906" s="42"/>
      <c r="X906" s="42"/>
      <c r="Y906" s="43"/>
      <c r="Z906" s="42"/>
      <c r="AA906" s="42"/>
      <c r="AB906" s="42"/>
      <c r="AD906" s="52"/>
      <c r="AE906" s="35"/>
      <c r="AK906" s="52"/>
      <c r="BL906" s="52"/>
      <c r="BM906" s="52"/>
      <c r="BN906" s="52"/>
      <c r="BO906" s="52"/>
      <c r="BP906" s="52"/>
      <c r="BQ906" s="52"/>
      <c r="BS906" s="52"/>
    </row>
    <row r="907" spans="1:7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3"/>
      <c r="M907" s="42"/>
      <c r="N907" s="42"/>
      <c r="O907" s="42"/>
      <c r="P907" s="42"/>
      <c r="R907" s="42"/>
      <c r="S907" s="42"/>
      <c r="T907" s="44"/>
      <c r="U907" s="44"/>
      <c r="V907" s="42"/>
      <c r="W907" s="42"/>
      <c r="X907" s="42"/>
      <c r="Y907" s="43"/>
      <c r="Z907" s="42"/>
      <c r="AA907" s="42"/>
      <c r="AB907" s="42"/>
      <c r="AD907" s="52"/>
      <c r="AE907" s="35"/>
      <c r="AK907" s="52"/>
      <c r="BL907" s="52"/>
      <c r="BM907" s="52"/>
      <c r="BN907" s="52"/>
      <c r="BO907" s="52"/>
      <c r="BP907" s="52"/>
      <c r="BQ907" s="52"/>
      <c r="BS907" s="52"/>
    </row>
    <row r="908" spans="1:7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3"/>
      <c r="M908" s="42"/>
      <c r="N908" s="42"/>
      <c r="O908" s="42"/>
      <c r="P908" s="42"/>
      <c r="R908" s="42"/>
      <c r="S908" s="42"/>
      <c r="T908" s="44"/>
      <c r="U908" s="44"/>
      <c r="V908" s="42"/>
      <c r="W908" s="42"/>
      <c r="X908" s="42"/>
      <c r="Y908" s="43"/>
      <c r="Z908" s="42"/>
      <c r="AA908" s="42"/>
      <c r="AB908" s="42"/>
      <c r="AD908" s="52"/>
      <c r="AE908" s="35"/>
      <c r="AK908" s="52"/>
      <c r="BL908" s="52"/>
      <c r="BM908" s="52"/>
      <c r="BN908" s="52"/>
      <c r="BO908" s="52"/>
      <c r="BP908" s="52"/>
      <c r="BQ908" s="52"/>
      <c r="BS908" s="52"/>
    </row>
    <row r="909" spans="1:7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3"/>
      <c r="M909" s="42"/>
      <c r="N909" s="42"/>
      <c r="O909" s="42"/>
      <c r="P909" s="42"/>
      <c r="R909" s="42"/>
      <c r="S909" s="42"/>
      <c r="T909" s="44"/>
      <c r="U909" s="44"/>
      <c r="V909" s="42"/>
      <c r="W909" s="42"/>
      <c r="X909" s="42"/>
      <c r="Y909" s="43"/>
      <c r="Z909" s="42"/>
      <c r="AA909" s="42"/>
      <c r="AB909" s="42"/>
      <c r="AD909" s="52"/>
      <c r="AE909" s="35"/>
      <c r="AK909" s="52"/>
      <c r="BL909" s="52"/>
      <c r="BM909" s="52"/>
      <c r="BN909" s="52"/>
      <c r="BO909" s="52"/>
      <c r="BP909" s="52"/>
      <c r="BQ909" s="52"/>
      <c r="BS909" s="52"/>
    </row>
    <row r="910" spans="1:7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3"/>
      <c r="M910" s="42"/>
      <c r="N910" s="42"/>
      <c r="O910" s="42"/>
      <c r="P910" s="42"/>
      <c r="R910" s="42"/>
      <c r="S910" s="42"/>
      <c r="T910" s="44"/>
      <c r="U910" s="44"/>
      <c r="V910" s="42"/>
      <c r="W910" s="42"/>
      <c r="X910" s="42"/>
      <c r="Y910" s="43"/>
      <c r="Z910" s="42"/>
      <c r="AA910" s="42"/>
      <c r="AB910" s="42"/>
      <c r="AD910" s="52"/>
      <c r="AE910" s="35"/>
      <c r="AK910" s="52"/>
      <c r="BL910" s="52"/>
      <c r="BM910" s="52"/>
      <c r="BN910" s="52"/>
      <c r="BO910" s="52"/>
      <c r="BP910" s="52"/>
      <c r="BQ910" s="52"/>
      <c r="BS910" s="52"/>
    </row>
    <row r="911" spans="1:7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3"/>
      <c r="M911" s="42"/>
      <c r="N911" s="42"/>
      <c r="O911" s="42"/>
      <c r="P911" s="42"/>
      <c r="R911" s="42"/>
      <c r="S911" s="42"/>
      <c r="T911" s="44"/>
      <c r="U911" s="44"/>
      <c r="V911" s="42"/>
      <c r="W911" s="42"/>
      <c r="X911" s="42"/>
      <c r="Y911" s="43"/>
      <c r="Z911" s="42"/>
      <c r="AA911" s="42"/>
      <c r="AB911" s="42"/>
      <c r="AD911" s="52"/>
      <c r="AE911" s="35"/>
      <c r="AK911" s="52"/>
      <c r="BL911" s="52"/>
      <c r="BM911" s="52"/>
      <c r="BN911" s="52"/>
      <c r="BO911" s="52"/>
      <c r="BP911" s="52"/>
      <c r="BQ911" s="52"/>
      <c r="BS911" s="52"/>
    </row>
    <row r="912" spans="1:7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3"/>
      <c r="M912" s="42"/>
      <c r="N912" s="42"/>
      <c r="O912" s="42"/>
      <c r="P912" s="42"/>
      <c r="R912" s="42"/>
      <c r="S912" s="42"/>
      <c r="T912" s="44"/>
      <c r="U912" s="44"/>
      <c r="V912" s="42"/>
      <c r="W912" s="42"/>
      <c r="X912" s="42"/>
      <c r="Y912" s="43"/>
      <c r="Z912" s="42"/>
      <c r="AA912" s="42"/>
      <c r="AB912" s="42"/>
      <c r="AD912" s="52"/>
      <c r="AE912" s="35"/>
      <c r="AK912" s="52"/>
      <c r="BL912" s="52"/>
      <c r="BM912" s="52"/>
      <c r="BN912" s="52"/>
      <c r="BO912" s="52"/>
      <c r="BP912" s="52"/>
      <c r="BQ912" s="52"/>
      <c r="BS912" s="52"/>
    </row>
    <row r="913" spans="1:7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3"/>
      <c r="M913" s="42"/>
      <c r="N913" s="42"/>
      <c r="O913" s="42"/>
      <c r="P913" s="42"/>
      <c r="R913" s="42"/>
      <c r="S913" s="42"/>
      <c r="T913" s="44"/>
      <c r="U913" s="44"/>
      <c r="V913" s="42"/>
      <c r="W913" s="42"/>
      <c r="X913" s="42"/>
      <c r="Y913" s="43"/>
      <c r="Z913" s="42"/>
      <c r="AA913" s="42"/>
      <c r="AB913" s="42"/>
      <c r="AD913" s="52"/>
      <c r="AE913" s="35"/>
      <c r="AK913" s="52"/>
      <c r="BL913" s="52"/>
      <c r="BM913" s="52"/>
      <c r="BN913" s="52"/>
      <c r="BO913" s="52"/>
      <c r="BP913" s="52"/>
      <c r="BQ913" s="52"/>
      <c r="BS913" s="52"/>
    </row>
    <row r="914" spans="1:7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3"/>
      <c r="M914" s="42"/>
      <c r="N914" s="42"/>
      <c r="O914" s="42"/>
      <c r="P914" s="42"/>
      <c r="R914" s="42"/>
      <c r="S914" s="42"/>
      <c r="T914" s="44"/>
      <c r="U914" s="44"/>
      <c r="V914" s="42"/>
      <c r="W914" s="42"/>
      <c r="X914" s="42"/>
      <c r="Y914" s="43"/>
      <c r="Z914" s="42"/>
      <c r="AA914" s="42"/>
      <c r="AB914" s="42"/>
      <c r="AD914" s="52"/>
      <c r="AE914" s="35"/>
      <c r="AK914" s="52"/>
      <c r="BL914" s="52"/>
      <c r="BM914" s="52"/>
      <c r="BN914" s="52"/>
      <c r="BO914" s="52"/>
      <c r="BP914" s="52"/>
      <c r="BQ914" s="52"/>
      <c r="BS914" s="52"/>
    </row>
    <row r="915" spans="1:7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3"/>
      <c r="M915" s="42"/>
      <c r="N915" s="42"/>
      <c r="O915" s="42"/>
      <c r="P915" s="42"/>
      <c r="R915" s="42"/>
      <c r="S915" s="42"/>
      <c r="T915" s="44"/>
      <c r="U915" s="44"/>
      <c r="V915" s="42"/>
      <c r="W915" s="42"/>
      <c r="X915" s="42"/>
      <c r="Y915" s="43"/>
      <c r="Z915" s="42"/>
      <c r="AA915" s="42"/>
      <c r="AB915" s="42"/>
      <c r="AD915" s="52"/>
      <c r="AE915" s="35"/>
      <c r="AK915" s="52"/>
      <c r="BL915" s="52"/>
      <c r="BM915" s="52"/>
      <c r="BN915" s="52"/>
      <c r="BO915" s="52"/>
      <c r="BP915" s="52"/>
      <c r="BQ915" s="52"/>
      <c r="BS915" s="52"/>
    </row>
    <row r="916" spans="1:7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3"/>
      <c r="M916" s="42"/>
      <c r="N916" s="42"/>
      <c r="O916" s="42"/>
      <c r="P916" s="42"/>
      <c r="R916" s="42"/>
      <c r="S916" s="42"/>
      <c r="T916" s="44"/>
      <c r="U916" s="44"/>
      <c r="V916" s="42"/>
      <c r="W916" s="42"/>
      <c r="X916" s="42"/>
      <c r="Y916" s="43"/>
      <c r="Z916" s="42"/>
      <c r="AA916" s="42"/>
      <c r="AB916" s="42"/>
      <c r="AD916" s="52"/>
      <c r="AE916" s="35"/>
      <c r="AK916" s="52"/>
      <c r="BL916" s="52"/>
      <c r="BM916" s="52"/>
      <c r="BN916" s="52"/>
      <c r="BO916" s="52"/>
      <c r="BP916" s="52"/>
      <c r="BQ916" s="52"/>
      <c r="BS916" s="52"/>
    </row>
    <row r="917" spans="1:7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3"/>
      <c r="M917" s="42"/>
      <c r="N917" s="42"/>
      <c r="O917" s="42"/>
      <c r="P917" s="42"/>
      <c r="R917" s="42"/>
      <c r="S917" s="42"/>
      <c r="T917" s="44"/>
      <c r="U917" s="44"/>
      <c r="V917" s="42"/>
      <c r="W917" s="42"/>
      <c r="X917" s="42"/>
      <c r="Y917" s="43"/>
      <c r="Z917" s="42"/>
      <c r="AA917" s="42"/>
      <c r="AB917" s="42"/>
      <c r="AD917" s="52"/>
      <c r="AE917" s="35"/>
      <c r="AK917" s="52"/>
      <c r="BL917" s="52"/>
      <c r="BM917" s="52"/>
      <c r="BN917" s="52"/>
      <c r="BO917" s="52"/>
      <c r="BP917" s="52"/>
      <c r="BQ917" s="52"/>
      <c r="BS917" s="52"/>
    </row>
    <row r="918" spans="1:7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3"/>
      <c r="M918" s="42"/>
      <c r="N918" s="42"/>
      <c r="O918" s="42"/>
      <c r="P918" s="42"/>
      <c r="R918" s="42"/>
      <c r="S918" s="42"/>
      <c r="T918" s="44"/>
      <c r="U918" s="44"/>
      <c r="V918" s="42"/>
      <c r="W918" s="42"/>
      <c r="X918" s="42"/>
      <c r="Y918" s="43"/>
      <c r="Z918" s="42"/>
      <c r="AA918" s="42"/>
      <c r="AB918" s="42"/>
      <c r="AD918" s="52"/>
      <c r="AE918" s="35"/>
      <c r="AK918" s="52"/>
      <c r="BL918" s="52"/>
      <c r="BM918" s="52"/>
      <c r="BN918" s="52"/>
      <c r="BO918" s="52"/>
      <c r="BP918" s="52"/>
      <c r="BQ918" s="52"/>
      <c r="BS918" s="52"/>
    </row>
    <row r="919" spans="1:7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3"/>
      <c r="M919" s="42"/>
      <c r="N919" s="42"/>
      <c r="O919" s="42"/>
      <c r="P919" s="42"/>
      <c r="R919" s="42"/>
      <c r="S919" s="42"/>
      <c r="T919" s="44"/>
      <c r="U919" s="44"/>
      <c r="V919" s="42"/>
      <c r="W919" s="42"/>
      <c r="X919" s="42"/>
      <c r="Y919" s="43"/>
      <c r="Z919" s="42"/>
      <c r="AA919" s="42"/>
      <c r="AB919" s="42"/>
      <c r="AD919" s="52"/>
      <c r="AE919" s="35"/>
      <c r="AK919" s="52"/>
      <c r="BL919" s="52"/>
      <c r="BM919" s="52"/>
      <c r="BN919" s="52"/>
      <c r="BO919" s="52"/>
      <c r="BP919" s="52"/>
      <c r="BQ919" s="52"/>
      <c r="BS919" s="52"/>
    </row>
    <row r="920" spans="1:7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3"/>
      <c r="M920" s="42"/>
      <c r="N920" s="42"/>
      <c r="O920" s="42"/>
      <c r="P920" s="42"/>
      <c r="R920" s="42"/>
      <c r="S920" s="42"/>
      <c r="T920" s="44"/>
      <c r="U920" s="44"/>
      <c r="V920" s="42"/>
      <c r="W920" s="42"/>
      <c r="X920" s="42"/>
      <c r="Y920" s="43"/>
      <c r="Z920" s="42"/>
      <c r="AA920" s="42"/>
      <c r="AB920" s="42"/>
      <c r="AD920" s="52"/>
      <c r="AE920" s="35"/>
      <c r="AK920" s="52"/>
      <c r="BL920" s="52"/>
      <c r="BM920" s="52"/>
      <c r="BN920" s="52"/>
      <c r="BO920" s="52"/>
      <c r="BP920" s="52"/>
      <c r="BQ920" s="52"/>
      <c r="BS920" s="52"/>
    </row>
    <row r="921" spans="1:7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3"/>
      <c r="M921" s="42"/>
      <c r="N921" s="42"/>
      <c r="O921" s="42"/>
      <c r="P921" s="42"/>
      <c r="R921" s="42"/>
      <c r="S921" s="42"/>
      <c r="T921" s="44"/>
      <c r="U921" s="44"/>
      <c r="V921" s="42"/>
      <c r="W921" s="42"/>
      <c r="X921" s="42"/>
      <c r="Y921" s="43"/>
      <c r="Z921" s="42"/>
      <c r="AA921" s="42"/>
      <c r="AB921" s="42"/>
      <c r="AD921" s="52"/>
      <c r="AE921" s="35"/>
      <c r="AK921" s="52"/>
      <c r="BL921" s="52"/>
      <c r="BM921" s="52"/>
      <c r="BN921" s="52"/>
      <c r="BO921" s="52"/>
      <c r="BP921" s="52"/>
      <c r="BQ921" s="52"/>
      <c r="BS921" s="52"/>
    </row>
    <row r="922" spans="1:7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3"/>
      <c r="M922" s="42"/>
      <c r="N922" s="42"/>
      <c r="O922" s="42"/>
      <c r="P922" s="42"/>
      <c r="R922" s="42"/>
      <c r="S922" s="42"/>
      <c r="T922" s="44"/>
      <c r="U922" s="44"/>
      <c r="V922" s="42"/>
      <c r="W922" s="42"/>
      <c r="X922" s="42"/>
      <c r="Y922" s="43"/>
      <c r="Z922" s="42"/>
      <c r="AA922" s="42"/>
      <c r="AB922" s="42"/>
      <c r="AD922" s="52"/>
      <c r="AE922" s="35"/>
      <c r="AK922" s="52"/>
      <c r="BL922" s="52"/>
      <c r="BM922" s="52"/>
      <c r="BN922" s="52"/>
      <c r="BO922" s="52"/>
      <c r="BP922" s="52"/>
      <c r="BQ922" s="52"/>
      <c r="BS922" s="52"/>
    </row>
    <row r="923" spans="1:7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3"/>
      <c r="M923" s="42"/>
      <c r="N923" s="42"/>
      <c r="O923" s="42"/>
      <c r="P923" s="42"/>
      <c r="R923" s="42"/>
      <c r="S923" s="42"/>
      <c r="T923" s="44"/>
      <c r="U923" s="44"/>
      <c r="V923" s="42"/>
      <c r="W923" s="42"/>
      <c r="X923" s="42"/>
      <c r="Y923" s="43"/>
      <c r="Z923" s="42"/>
      <c r="AA923" s="42"/>
      <c r="AB923" s="42"/>
      <c r="AD923" s="52"/>
      <c r="AE923" s="35"/>
      <c r="AK923" s="52"/>
      <c r="BL923" s="52"/>
      <c r="BM923" s="52"/>
      <c r="BN923" s="52"/>
      <c r="BO923" s="52"/>
      <c r="BP923" s="52"/>
      <c r="BQ923" s="52"/>
      <c r="BS923" s="52"/>
    </row>
    <row r="924" spans="1:7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3"/>
      <c r="M924" s="42"/>
      <c r="N924" s="42"/>
      <c r="O924" s="42"/>
      <c r="P924" s="42"/>
      <c r="R924" s="42"/>
      <c r="S924" s="42"/>
      <c r="T924" s="44"/>
      <c r="U924" s="44"/>
      <c r="V924" s="42"/>
      <c r="W924" s="42"/>
      <c r="X924" s="42"/>
      <c r="Y924" s="43"/>
      <c r="Z924" s="42"/>
      <c r="AA924" s="42"/>
      <c r="AB924" s="42"/>
      <c r="AD924" s="52"/>
      <c r="AE924" s="35"/>
      <c r="AK924" s="52"/>
      <c r="BL924" s="52"/>
      <c r="BM924" s="52"/>
      <c r="BN924" s="52"/>
      <c r="BO924" s="52"/>
      <c r="BP924" s="52"/>
      <c r="BQ924" s="52"/>
      <c r="BS924" s="52"/>
    </row>
    <row r="925" spans="1:7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3"/>
      <c r="M925" s="42"/>
      <c r="N925" s="42"/>
      <c r="O925" s="42"/>
      <c r="P925" s="42"/>
      <c r="R925" s="42"/>
      <c r="S925" s="42"/>
      <c r="T925" s="44"/>
      <c r="U925" s="44"/>
      <c r="V925" s="42"/>
      <c r="W925" s="42"/>
      <c r="X925" s="42"/>
      <c r="Y925" s="43"/>
      <c r="Z925" s="42"/>
      <c r="AA925" s="42"/>
      <c r="AB925" s="42"/>
      <c r="AD925" s="52"/>
      <c r="AE925" s="35"/>
      <c r="AK925" s="52"/>
      <c r="BL925" s="52"/>
      <c r="BM925" s="52"/>
      <c r="BN925" s="52"/>
      <c r="BO925" s="52"/>
      <c r="BP925" s="52"/>
      <c r="BQ925" s="52"/>
      <c r="BS925" s="52"/>
    </row>
    <row r="926" spans="1:7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3"/>
      <c r="M926" s="42"/>
      <c r="N926" s="42"/>
      <c r="O926" s="42"/>
      <c r="P926" s="42"/>
      <c r="R926" s="42"/>
      <c r="S926" s="42"/>
      <c r="T926" s="44"/>
      <c r="U926" s="44"/>
      <c r="V926" s="42"/>
      <c r="W926" s="42"/>
      <c r="X926" s="42"/>
      <c r="Y926" s="43"/>
      <c r="Z926" s="42"/>
      <c r="AA926" s="42"/>
      <c r="AB926" s="42"/>
      <c r="AD926" s="52"/>
      <c r="AE926" s="35"/>
      <c r="AK926" s="52"/>
      <c r="BL926" s="52"/>
      <c r="BM926" s="52"/>
      <c r="BN926" s="52"/>
      <c r="BO926" s="52"/>
      <c r="BP926" s="52"/>
      <c r="BQ926" s="52"/>
      <c r="BS926" s="52"/>
    </row>
    <row r="927" spans="1:7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3"/>
      <c r="M927" s="42"/>
      <c r="N927" s="42"/>
      <c r="O927" s="42"/>
      <c r="P927" s="42"/>
      <c r="R927" s="42"/>
      <c r="S927" s="42"/>
      <c r="T927" s="44"/>
      <c r="U927" s="44"/>
      <c r="V927" s="42"/>
      <c r="W927" s="42"/>
      <c r="X927" s="42"/>
      <c r="Y927" s="43"/>
      <c r="Z927" s="42"/>
      <c r="AA927" s="42"/>
      <c r="AB927" s="42"/>
      <c r="AD927" s="52"/>
      <c r="AE927" s="35"/>
      <c r="AK927" s="52"/>
      <c r="BL927" s="52"/>
      <c r="BM927" s="52"/>
      <c r="BN927" s="52"/>
      <c r="BO927" s="52"/>
      <c r="BP927" s="52"/>
      <c r="BQ927" s="52"/>
      <c r="BS927" s="52"/>
    </row>
    <row r="928" spans="1:7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3"/>
      <c r="M928" s="42"/>
      <c r="N928" s="42"/>
      <c r="O928" s="42"/>
      <c r="P928" s="42"/>
      <c r="R928" s="42"/>
      <c r="S928" s="42"/>
      <c r="T928" s="44"/>
      <c r="U928" s="44"/>
      <c r="V928" s="42"/>
      <c r="W928" s="42"/>
      <c r="X928" s="42"/>
      <c r="Y928" s="43"/>
      <c r="Z928" s="42"/>
      <c r="AA928" s="42"/>
      <c r="AB928" s="42"/>
      <c r="AD928" s="52"/>
      <c r="AE928" s="35"/>
      <c r="AK928" s="52"/>
      <c r="BL928" s="52"/>
      <c r="BM928" s="52"/>
      <c r="BN928" s="52"/>
      <c r="BO928" s="52"/>
      <c r="BP928" s="52"/>
      <c r="BQ928" s="52"/>
      <c r="BS928" s="52"/>
    </row>
    <row r="929" spans="1:7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3"/>
      <c r="M929" s="42"/>
      <c r="N929" s="42"/>
      <c r="O929" s="42"/>
      <c r="P929" s="42"/>
      <c r="R929" s="42"/>
      <c r="S929" s="42"/>
      <c r="T929" s="44"/>
      <c r="U929" s="44"/>
      <c r="V929" s="42"/>
      <c r="W929" s="42"/>
      <c r="X929" s="42"/>
      <c r="Y929" s="43"/>
      <c r="Z929" s="42"/>
      <c r="AA929" s="42"/>
      <c r="AB929" s="42"/>
      <c r="AD929" s="52"/>
      <c r="AE929" s="35"/>
      <c r="AK929" s="52"/>
      <c r="BL929" s="52"/>
      <c r="BM929" s="52"/>
      <c r="BN929" s="52"/>
      <c r="BO929" s="52"/>
      <c r="BP929" s="52"/>
      <c r="BQ929" s="52"/>
      <c r="BS929" s="52"/>
    </row>
    <row r="930" spans="1:7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3"/>
      <c r="M930" s="42"/>
      <c r="N930" s="42"/>
      <c r="O930" s="42"/>
      <c r="P930" s="42"/>
      <c r="R930" s="42"/>
      <c r="S930" s="42"/>
      <c r="T930" s="44"/>
      <c r="U930" s="44"/>
      <c r="V930" s="42"/>
      <c r="W930" s="42"/>
      <c r="X930" s="42"/>
      <c r="Y930" s="43"/>
      <c r="Z930" s="42"/>
      <c r="AA930" s="42"/>
      <c r="AB930" s="42"/>
      <c r="AD930" s="52"/>
      <c r="AE930" s="35"/>
      <c r="AK930" s="52"/>
      <c r="BL930" s="52"/>
      <c r="BM930" s="52"/>
      <c r="BN930" s="52"/>
      <c r="BO930" s="52"/>
      <c r="BP930" s="52"/>
      <c r="BQ930" s="52"/>
      <c r="BS930" s="52"/>
    </row>
    <row r="931" spans="1:7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3"/>
      <c r="M931" s="42"/>
      <c r="N931" s="42"/>
      <c r="O931" s="42"/>
      <c r="P931" s="42"/>
      <c r="R931" s="42"/>
      <c r="S931" s="42"/>
      <c r="T931" s="44"/>
      <c r="U931" s="44"/>
      <c r="V931" s="42"/>
      <c r="W931" s="42"/>
      <c r="X931" s="42"/>
      <c r="Y931" s="43"/>
      <c r="Z931" s="42"/>
      <c r="AA931" s="42"/>
      <c r="AB931" s="42"/>
      <c r="AD931" s="52"/>
      <c r="AE931" s="35"/>
      <c r="AK931" s="52"/>
      <c r="BL931" s="52"/>
      <c r="BM931" s="52"/>
      <c r="BN931" s="52"/>
      <c r="BO931" s="52"/>
      <c r="BP931" s="52"/>
      <c r="BQ931" s="52"/>
      <c r="BS931" s="52"/>
    </row>
    <row r="932" spans="1:7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3"/>
      <c r="M932" s="42"/>
      <c r="N932" s="42"/>
      <c r="O932" s="42"/>
      <c r="P932" s="42"/>
      <c r="R932" s="42"/>
      <c r="S932" s="42"/>
      <c r="T932" s="44"/>
      <c r="U932" s="44"/>
      <c r="V932" s="42"/>
      <c r="W932" s="42"/>
      <c r="X932" s="42"/>
      <c r="Y932" s="43"/>
      <c r="Z932" s="42"/>
      <c r="AA932" s="42"/>
      <c r="AB932" s="42"/>
      <c r="AD932" s="52"/>
      <c r="AE932" s="35"/>
      <c r="AK932" s="52"/>
      <c r="BL932" s="52"/>
      <c r="BM932" s="52"/>
      <c r="BN932" s="52"/>
      <c r="BO932" s="52"/>
      <c r="BP932" s="52"/>
      <c r="BQ932" s="52"/>
      <c r="BS932" s="52"/>
    </row>
    <row r="933" spans="1:7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3"/>
      <c r="M933" s="42"/>
      <c r="N933" s="42"/>
      <c r="O933" s="42"/>
      <c r="P933" s="42"/>
      <c r="R933" s="42"/>
      <c r="S933" s="42"/>
      <c r="T933" s="44"/>
      <c r="U933" s="44"/>
      <c r="V933" s="42"/>
      <c r="W933" s="42"/>
      <c r="X933" s="42"/>
      <c r="Y933" s="43"/>
      <c r="Z933" s="42"/>
      <c r="AA933" s="42"/>
      <c r="AB933" s="42"/>
      <c r="AD933" s="52"/>
      <c r="AE933" s="35"/>
      <c r="AK933" s="52"/>
      <c r="BL933" s="52"/>
      <c r="BM933" s="52"/>
      <c r="BN933" s="52"/>
      <c r="BO933" s="52"/>
      <c r="BP933" s="52"/>
      <c r="BQ933" s="52"/>
      <c r="BS933" s="52"/>
    </row>
    <row r="934" spans="1:7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3"/>
      <c r="M934" s="42"/>
      <c r="N934" s="42"/>
      <c r="O934" s="42"/>
      <c r="P934" s="42"/>
      <c r="R934" s="42"/>
      <c r="S934" s="42"/>
      <c r="T934" s="44"/>
      <c r="U934" s="44"/>
      <c r="V934" s="42"/>
      <c r="W934" s="42"/>
      <c r="X934" s="42"/>
      <c r="Y934" s="43"/>
      <c r="Z934" s="42"/>
      <c r="AA934" s="42"/>
      <c r="AB934" s="42"/>
      <c r="AD934" s="52"/>
      <c r="AE934" s="35"/>
      <c r="AK934" s="52"/>
      <c r="BL934" s="52"/>
      <c r="BM934" s="52"/>
      <c r="BN934" s="52"/>
      <c r="BO934" s="52"/>
      <c r="BP934" s="52"/>
      <c r="BQ934" s="52"/>
      <c r="BS934" s="52"/>
    </row>
    <row r="935" spans="1:7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3"/>
      <c r="M935" s="42"/>
      <c r="N935" s="42"/>
      <c r="O935" s="42"/>
      <c r="P935" s="42"/>
      <c r="R935" s="42"/>
      <c r="S935" s="42"/>
      <c r="T935" s="44"/>
      <c r="U935" s="44"/>
      <c r="V935" s="42"/>
      <c r="W935" s="42"/>
      <c r="X935" s="42"/>
      <c r="Y935" s="43"/>
      <c r="Z935" s="42"/>
      <c r="AA935" s="42"/>
      <c r="AB935" s="42"/>
      <c r="AD935" s="52"/>
      <c r="AE935" s="35"/>
      <c r="AK935" s="52"/>
      <c r="BL935" s="52"/>
      <c r="BM935" s="52"/>
      <c r="BN935" s="52"/>
      <c r="BO935" s="52"/>
      <c r="BP935" s="52"/>
      <c r="BQ935" s="52"/>
      <c r="BS935" s="52"/>
    </row>
    <row r="936" spans="1:7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3"/>
      <c r="M936" s="42"/>
      <c r="N936" s="42"/>
      <c r="O936" s="42"/>
      <c r="P936" s="42"/>
      <c r="R936" s="42"/>
      <c r="S936" s="42"/>
      <c r="T936" s="44"/>
      <c r="U936" s="44"/>
      <c r="V936" s="42"/>
      <c r="W936" s="42"/>
      <c r="X936" s="42"/>
      <c r="Y936" s="43"/>
      <c r="Z936" s="42"/>
      <c r="AA936" s="42"/>
      <c r="AB936" s="42"/>
      <c r="AD936" s="52"/>
      <c r="AE936" s="35"/>
      <c r="AK936" s="52"/>
      <c r="BL936" s="52"/>
      <c r="BM936" s="52"/>
      <c r="BN936" s="52"/>
      <c r="BO936" s="52"/>
      <c r="BP936" s="52"/>
      <c r="BQ936" s="52"/>
      <c r="BS936" s="52"/>
    </row>
    <row r="937" spans="1:7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3"/>
      <c r="M937" s="42"/>
      <c r="N937" s="42"/>
      <c r="O937" s="42"/>
      <c r="P937" s="42"/>
      <c r="R937" s="42"/>
      <c r="S937" s="42"/>
      <c r="T937" s="44"/>
      <c r="U937" s="44"/>
      <c r="V937" s="42"/>
      <c r="W937" s="42"/>
      <c r="X937" s="42"/>
      <c r="Y937" s="43"/>
      <c r="Z937" s="42"/>
      <c r="AA937" s="42"/>
      <c r="AB937" s="42"/>
      <c r="AD937" s="52"/>
      <c r="AE937" s="35"/>
      <c r="AK937" s="52"/>
      <c r="BL937" s="52"/>
      <c r="BM937" s="52"/>
      <c r="BN937" s="52"/>
      <c r="BO937" s="52"/>
      <c r="BP937" s="52"/>
      <c r="BQ937" s="52"/>
      <c r="BS937" s="52"/>
    </row>
    <row r="938" spans="1:7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3"/>
      <c r="M938" s="42"/>
      <c r="N938" s="42"/>
      <c r="O938" s="42"/>
      <c r="P938" s="42"/>
      <c r="R938" s="42"/>
      <c r="S938" s="42"/>
      <c r="T938" s="44"/>
      <c r="U938" s="44"/>
      <c r="V938" s="42"/>
      <c r="W938" s="42"/>
      <c r="X938" s="42"/>
      <c r="Y938" s="43"/>
      <c r="Z938" s="42"/>
      <c r="AA938" s="42"/>
      <c r="AB938" s="42"/>
      <c r="AD938" s="52"/>
      <c r="AE938" s="35"/>
      <c r="AK938" s="52"/>
      <c r="BL938" s="52"/>
      <c r="BM938" s="52"/>
      <c r="BN938" s="52"/>
      <c r="BO938" s="52"/>
      <c r="BP938" s="52"/>
      <c r="BQ938" s="52"/>
      <c r="BS938" s="52"/>
    </row>
    <row r="939" spans="1:7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3"/>
      <c r="M939" s="42"/>
      <c r="N939" s="42"/>
      <c r="O939" s="42"/>
      <c r="P939" s="42"/>
      <c r="R939" s="42"/>
      <c r="S939" s="42"/>
      <c r="T939" s="44"/>
      <c r="U939" s="44"/>
      <c r="V939" s="42"/>
      <c r="W939" s="42"/>
      <c r="X939" s="42"/>
      <c r="Y939" s="43"/>
      <c r="Z939" s="42"/>
      <c r="AA939" s="42"/>
      <c r="AB939" s="42"/>
      <c r="AD939" s="52"/>
      <c r="AE939" s="35"/>
      <c r="AK939" s="52"/>
      <c r="BL939" s="52"/>
      <c r="BM939" s="52"/>
      <c r="BN939" s="52"/>
      <c r="BO939" s="52"/>
      <c r="BP939" s="52"/>
      <c r="BQ939" s="52"/>
      <c r="BS939" s="52"/>
    </row>
    <row r="940" spans="1:7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3"/>
      <c r="M940" s="42"/>
      <c r="N940" s="42"/>
      <c r="O940" s="42"/>
      <c r="P940" s="42"/>
      <c r="R940" s="42"/>
      <c r="S940" s="42"/>
      <c r="T940" s="44"/>
      <c r="U940" s="44"/>
      <c r="V940" s="42"/>
      <c r="W940" s="42"/>
      <c r="X940" s="42"/>
      <c r="Y940" s="43"/>
      <c r="Z940" s="42"/>
      <c r="AA940" s="42"/>
      <c r="AB940" s="42"/>
      <c r="AD940" s="52"/>
      <c r="AE940" s="35"/>
      <c r="AK940" s="52"/>
      <c r="BL940" s="52"/>
      <c r="BM940" s="52"/>
      <c r="BN940" s="52"/>
      <c r="BO940" s="52"/>
      <c r="BP940" s="52"/>
      <c r="BQ940" s="52"/>
      <c r="BS940" s="52"/>
    </row>
    <row r="941" spans="1:7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3"/>
      <c r="M941" s="42"/>
      <c r="N941" s="42"/>
      <c r="O941" s="42"/>
      <c r="P941" s="42"/>
      <c r="R941" s="42"/>
      <c r="S941" s="42"/>
      <c r="T941" s="44"/>
      <c r="U941" s="44"/>
      <c r="V941" s="42"/>
      <c r="W941" s="42"/>
      <c r="X941" s="42"/>
      <c r="Y941" s="43"/>
      <c r="Z941" s="42"/>
      <c r="AA941" s="42"/>
      <c r="AB941" s="42"/>
      <c r="AD941" s="52"/>
      <c r="AE941" s="35"/>
      <c r="AK941" s="52"/>
      <c r="BL941" s="52"/>
      <c r="BM941" s="52"/>
      <c r="BN941" s="52"/>
      <c r="BO941" s="52"/>
      <c r="BP941" s="52"/>
      <c r="BQ941" s="52"/>
      <c r="BS941" s="52"/>
    </row>
    <row r="942" spans="1:7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3"/>
      <c r="M942" s="42"/>
      <c r="N942" s="42"/>
      <c r="O942" s="42"/>
      <c r="P942" s="42"/>
      <c r="R942" s="42"/>
      <c r="S942" s="42"/>
      <c r="T942" s="44"/>
      <c r="U942" s="44"/>
      <c r="V942" s="42"/>
      <c r="W942" s="42"/>
      <c r="X942" s="42"/>
      <c r="Y942" s="43"/>
      <c r="Z942" s="42"/>
      <c r="AA942" s="42"/>
      <c r="AB942" s="42"/>
      <c r="AD942" s="52"/>
      <c r="AE942" s="35"/>
      <c r="AK942" s="52"/>
      <c r="BL942" s="52"/>
      <c r="BM942" s="52"/>
      <c r="BN942" s="52"/>
      <c r="BO942" s="52"/>
      <c r="BP942" s="52"/>
      <c r="BQ942" s="52"/>
      <c r="BS942" s="52"/>
    </row>
    <row r="943" spans="1:7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3"/>
      <c r="M943" s="42"/>
      <c r="N943" s="42"/>
      <c r="O943" s="42"/>
      <c r="P943" s="42"/>
      <c r="R943" s="42"/>
      <c r="S943" s="42"/>
      <c r="T943" s="44"/>
      <c r="U943" s="44"/>
      <c r="V943" s="42"/>
      <c r="W943" s="42"/>
      <c r="X943" s="42"/>
      <c r="Y943" s="43"/>
      <c r="Z943" s="42"/>
      <c r="AA943" s="42"/>
      <c r="AB943" s="42"/>
      <c r="AD943" s="52"/>
      <c r="AE943" s="35"/>
      <c r="AK943" s="52"/>
      <c r="BL943" s="52"/>
      <c r="BM943" s="52"/>
      <c r="BN943" s="52"/>
      <c r="BO943" s="52"/>
      <c r="BP943" s="52"/>
      <c r="BQ943" s="52"/>
      <c r="BS943" s="52"/>
    </row>
    <row r="944" spans="1:7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3"/>
      <c r="M944" s="42"/>
      <c r="N944" s="42"/>
      <c r="O944" s="42"/>
      <c r="P944" s="42"/>
      <c r="R944" s="42"/>
      <c r="S944" s="42"/>
      <c r="T944" s="44"/>
      <c r="U944" s="44"/>
      <c r="V944" s="42"/>
      <c r="W944" s="42"/>
      <c r="X944" s="42"/>
      <c r="Y944" s="43"/>
      <c r="Z944" s="42"/>
      <c r="AA944" s="42"/>
      <c r="AB944" s="42"/>
      <c r="AD944" s="52"/>
      <c r="AE944" s="35"/>
      <c r="AK944" s="52"/>
      <c r="BL944" s="52"/>
      <c r="BM944" s="52"/>
      <c r="BN944" s="52"/>
      <c r="BO944" s="52"/>
      <c r="BP944" s="52"/>
      <c r="BQ944" s="52"/>
      <c r="BS944" s="52"/>
    </row>
    <row r="945" spans="1:7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3"/>
      <c r="M945" s="42"/>
      <c r="N945" s="42"/>
      <c r="O945" s="42"/>
      <c r="P945" s="42"/>
      <c r="R945" s="42"/>
      <c r="S945" s="42"/>
      <c r="T945" s="44"/>
      <c r="U945" s="44"/>
      <c r="V945" s="42"/>
      <c r="W945" s="42"/>
      <c r="X945" s="42"/>
      <c r="Y945" s="43"/>
      <c r="Z945" s="42"/>
      <c r="AA945" s="42"/>
      <c r="AB945" s="42"/>
      <c r="AD945" s="52"/>
      <c r="AE945" s="35"/>
      <c r="AK945" s="52"/>
      <c r="BL945" s="52"/>
      <c r="BM945" s="52"/>
      <c r="BN945" s="52"/>
      <c r="BO945" s="52"/>
      <c r="BP945" s="52"/>
      <c r="BQ945" s="52"/>
      <c r="BS945" s="52"/>
    </row>
    <row r="946" spans="1:7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3"/>
      <c r="M946" s="42"/>
      <c r="N946" s="42"/>
      <c r="O946" s="42"/>
      <c r="P946" s="42"/>
      <c r="R946" s="42"/>
      <c r="S946" s="42"/>
      <c r="T946" s="44"/>
      <c r="U946" s="44"/>
      <c r="V946" s="42"/>
      <c r="W946" s="42"/>
      <c r="X946" s="42"/>
      <c r="Y946" s="43"/>
      <c r="Z946" s="42"/>
      <c r="AA946" s="42"/>
      <c r="AB946" s="42"/>
      <c r="AD946" s="52"/>
      <c r="AE946" s="35"/>
      <c r="AK946" s="52"/>
      <c r="BL946" s="52"/>
      <c r="BM946" s="52"/>
      <c r="BN946" s="52"/>
      <c r="BO946" s="52"/>
      <c r="BP946" s="52"/>
      <c r="BQ946" s="52"/>
      <c r="BS946" s="52"/>
    </row>
    <row r="947" spans="1:7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3"/>
      <c r="M947" s="42"/>
      <c r="N947" s="42"/>
      <c r="O947" s="42"/>
      <c r="P947" s="42"/>
      <c r="R947" s="42"/>
      <c r="S947" s="42"/>
      <c r="T947" s="44"/>
      <c r="U947" s="44"/>
      <c r="V947" s="42"/>
      <c r="W947" s="42"/>
      <c r="X947" s="42"/>
      <c r="Y947" s="43"/>
      <c r="Z947" s="42"/>
      <c r="AA947" s="42"/>
      <c r="AB947" s="42"/>
      <c r="AD947" s="52"/>
      <c r="AE947" s="35"/>
      <c r="AK947" s="52"/>
      <c r="BL947" s="52"/>
      <c r="BM947" s="52"/>
      <c r="BN947" s="52"/>
      <c r="BO947" s="52"/>
      <c r="BP947" s="52"/>
      <c r="BQ947" s="52"/>
      <c r="BS947" s="52"/>
    </row>
    <row r="948" spans="1:7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3"/>
      <c r="M948" s="42"/>
      <c r="N948" s="42"/>
      <c r="O948" s="42"/>
      <c r="P948" s="42"/>
      <c r="R948" s="42"/>
      <c r="S948" s="42"/>
      <c r="T948" s="44"/>
      <c r="U948" s="44"/>
      <c r="V948" s="42"/>
      <c r="W948" s="42"/>
      <c r="X948" s="42"/>
      <c r="Y948" s="43"/>
      <c r="Z948" s="42"/>
      <c r="AA948" s="42"/>
      <c r="AB948" s="42"/>
      <c r="AD948" s="52"/>
      <c r="AE948" s="35"/>
      <c r="AK948" s="52"/>
      <c r="BL948" s="52"/>
      <c r="BM948" s="52"/>
      <c r="BN948" s="52"/>
      <c r="BO948" s="52"/>
      <c r="BP948" s="52"/>
      <c r="BQ948" s="52"/>
      <c r="BS948" s="52"/>
    </row>
    <row r="949" spans="1:7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3"/>
      <c r="M949" s="42"/>
      <c r="N949" s="42"/>
      <c r="O949" s="42"/>
      <c r="P949" s="42"/>
      <c r="R949" s="42"/>
      <c r="S949" s="42"/>
      <c r="T949" s="44"/>
      <c r="U949" s="44"/>
      <c r="V949" s="42"/>
      <c r="W949" s="42"/>
      <c r="X949" s="42"/>
      <c r="Y949" s="43"/>
      <c r="Z949" s="42"/>
      <c r="AA949" s="42"/>
      <c r="AB949" s="42"/>
      <c r="AD949" s="52"/>
      <c r="AE949" s="35"/>
      <c r="AK949" s="52"/>
      <c r="BL949" s="52"/>
      <c r="BM949" s="52"/>
      <c r="BN949" s="52"/>
      <c r="BO949" s="52"/>
      <c r="BP949" s="52"/>
      <c r="BQ949" s="52"/>
      <c r="BS949" s="52"/>
    </row>
    <row r="950" spans="1:7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3"/>
      <c r="M950" s="42"/>
      <c r="N950" s="42"/>
      <c r="O950" s="42"/>
      <c r="P950" s="42"/>
      <c r="R950" s="42"/>
      <c r="S950" s="42"/>
      <c r="T950" s="44"/>
      <c r="U950" s="44"/>
      <c r="V950" s="42"/>
      <c r="W950" s="42"/>
      <c r="X950" s="42"/>
      <c r="Y950" s="43"/>
      <c r="Z950" s="42"/>
      <c r="AA950" s="42"/>
      <c r="AB950" s="42"/>
      <c r="AD950" s="52"/>
      <c r="AE950" s="35"/>
      <c r="AK950" s="52"/>
      <c r="BL950" s="52"/>
      <c r="BM950" s="52"/>
      <c r="BN950" s="52"/>
      <c r="BO950" s="52"/>
      <c r="BP950" s="52"/>
      <c r="BQ950" s="52"/>
      <c r="BS950" s="52"/>
    </row>
    <row r="951" spans="1:7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3"/>
      <c r="M951" s="42"/>
      <c r="N951" s="42"/>
      <c r="O951" s="42"/>
      <c r="P951" s="42"/>
      <c r="R951" s="42"/>
      <c r="S951" s="42"/>
      <c r="T951" s="44"/>
      <c r="U951" s="44"/>
      <c r="V951" s="42"/>
      <c r="W951" s="42"/>
      <c r="X951" s="42"/>
      <c r="Y951" s="43"/>
      <c r="Z951" s="42"/>
      <c r="AA951" s="42"/>
      <c r="AB951" s="42"/>
      <c r="AD951" s="52"/>
      <c r="AE951" s="35"/>
      <c r="AK951" s="52"/>
      <c r="BL951" s="52"/>
      <c r="BM951" s="52"/>
      <c r="BN951" s="52"/>
      <c r="BO951" s="52"/>
      <c r="BP951" s="52"/>
      <c r="BQ951" s="52"/>
      <c r="BS951" s="52"/>
    </row>
    <row r="952" spans="1:7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3"/>
      <c r="M952" s="42"/>
      <c r="N952" s="42"/>
      <c r="O952" s="42"/>
      <c r="P952" s="42"/>
      <c r="R952" s="42"/>
      <c r="S952" s="42"/>
      <c r="T952" s="44"/>
      <c r="U952" s="44"/>
      <c r="V952" s="42"/>
      <c r="W952" s="42"/>
      <c r="X952" s="42"/>
      <c r="Y952" s="43"/>
      <c r="Z952" s="42"/>
      <c r="AA952" s="42"/>
      <c r="AB952" s="42"/>
      <c r="AD952" s="52"/>
      <c r="AE952" s="35"/>
      <c r="AK952" s="52"/>
      <c r="BL952" s="52"/>
      <c r="BM952" s="52"/>
      <c r="BN952" s="52"/>
      <c r="BO952" s="52"/>
      <c r="BP952" s="52"/>
      <c r="BQ952" s="52"/>
      <c r="BS952" s="52"/>
    </row>
    <row r="953" spans="1:7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3"/>
      <c r="M953" s="42"/>
      <c r="N953" s="42"/>
      <c r="O953" s="42"/>
      <c r="P953" s="42"/>
      <c r="R953" s="42"/>
      <c r="S953" s="42"/>
      <c r="T953" s="44"/>
      <c r="U953" s="44"/>
      <c r="V953" s="42"/>
      <c r="W953" s="42"/>
      <c r="X953" s="42"/>
      <c r="Y953" s="43"/>
      <c r="Z953" s="42"/>
      <c r="AA953" s="42"/>
      <c r="AB953" s="42"/>
      <c r="AD953" s="52"/>
      <c r="AE953" s="35"/>
      <c r="AK953" s="52"/>
      <c r="BL953" s="52"/>
      <c r="BM953" s="52"/>
      <c r="BN953" s="52"/>
      <c r="BO953" s="52"/>
      <c r="BP953" s="52"/>
      <c r="BQ953" s="52"/>
      <c r="BS953" s="52"/>
    </row>
    <row r="954" spans="1:7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3"/>
      <c r="M954" s="42"/>
      <c r="N954" s="42"/>
      <c r="O954" s="42"/>
      <c r="P954" s="42"/>
      <c r="R954" s="42"/>
      <c r="S954" s="42"/>
      <c r="T954" s="44"/>
      <c r="U954" s="44"/>
      <c r="V954" s="42"/>
      <c r="W954" s="42"/>
      <c r="X954" s="42"/>
      <c r="Y954" s="43"/>
      <c r="Z954" s="42"/>
      <c r="AA954" s="42"/>
      <c r="AB954" s="42"/>
      <c r="AD954" s="52"/>
      <c r="AE954" s="35"/>
      <c r="AK954" s="52"/>
      <c r="BL954" s="52"/>
      <c r="BM954" s="52"/>
      <c r="BN954" s="52"/>
      <c r="BO954" s="52"/>
      <c r="BP954" s="52"/>
      <c r="BQ954" s="52"/>
      <c r="BS954" s="52"/>
    </row>
    <row r="955" spans="1:7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3"/>
      <c r="M955" s="42"/>
      <c r="N955" s="42"/>
      <c r="O955" s="42"/>
      <c r="P955" s="42"/>
      <c r="R955" s="42"/>
      <c r="S955" s="42"/>
      <c r="T955" s="44"/>
      <c r="U955" s="44"/>
      <c r="V955" s="42"/>
      <c r="W955" s="42"/>
      <c r="X955" s="42"/>
      <c r="Y955" s="43"/>
      <c r="Z955" s="42"/>
      <c r="AA955" s="42"/>
      <c r="AB955" s="42"/>
      <c r="AD955" s="52"/>
      <c r="AE955" s="35"/>
      <c r="AK955" s="52"/>
      <c r="BL955" s="52"/>
      <c r="BM955" s="52"/>
      <c r="BN955" s="52"/>
      <c r="BO955" s="52"/>
      <c r="BP955" s="52"/>
      <c r="BQ955" s="52"/>
      <c r="BS955" s="52"/>
    </row>
    <row r="956" spans="1:7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3"/>
      <c r="M956" s="42"/>
      <c r="N956" s="42"/>
      <c r="O956" s="42"/>
      <c r="P956" s="42"/>
      <c r="R956" s="42"/>
      <c r="S956" s="42"/>
      <c r="T956" s="44"/>
      <c r="U956" s="44"/>
      <c r="V956" s="42"/>
      <c r="W956" s="42"/>
      <c r="X956" s="42"/>
      <c r="Y956" s="43"/>
      <c r="Z956" s="42"/>
      <c r="AA956" s="42"/>
      <c r="AB956" s="42"/>
      <c r="AD956" s="52"/>
      <c r="AE956" s="35"/>
      <c r="AK956" s="52"/>
      <c r="BL956" s="52"/>
      <c r="BM956" s="52"/>
      <c r="BN956" s="52"/>
      <c r="BO956" s="52"/>
      <c r="BP956" s="52"/>
      <c r="BQ956" s="52"/>
      <c r="BS956" s="52"/>
    </row>
    <row r="957" spans="1:7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3"/>
      <c r="M957" s="42"/>
      <c r="N957" s="42"/>
      <c r="O957" s="42"/>
      <c r="P957" s="42"/>
      <c r="R957" s="42"/>
      <c r="S957" s="42"/>
      <c r="T957" s="44"/>
      <c r="U957" s="44"/>
      <c r="V957" s="42"/>
      <c r="W957" s="42"/>
      <c r="X957" s="42"/>
      <c r="Y957" s="43"/>
      <c r="Z957" s="42"/>
      <c r="AA957" s="42"/>
      <c r="AB957" s="42"/>
      <c r="AD957" s="52"/>
      <c r="AE957" s="35"/>
      <c r="AK957" s="52"/>
      <c r="BL957" s="52"/>
      <c r="BM957" s="52"/>
      <c r="BN957" s="52"/>
      <c r="BO957" s="52"/>
      <c r="BP957" s="52"/>
      <c r="BQ957" s="52"/>
      <c r="BS957" s="52"/>
    </row>
    <row r="958" spans="1:7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3"/>
      <c r="M958" s="42"/>
      <c r="N958" s="42"/>
      <c r="O958" s="42"/>
      <c r="P958" s="42"/>
      <c r="R958" s="42"/>
      <c r="S958" s="42"/>
      <c r="T958" s="44"/>
      <c r="U958" s="44"/>
      <c r="V958" s="42"/>
      <c r="W958" s="42"/>
      <c r="X958" s="42"/>
      <c r="Y958" s="43"/>
      <c r="Z958" s="42"/>
      <c r="AA958" s="42"/>
      <c r="AB958" s="42"/>
      <c r="AD958" s="52"/>
      <c r="AE958" s="35"/>
      <c r="AK958" s="52"/>
      <c r="BL958" s="52"/>
      <c r="BM958" s="52"/>
      <c r="BN958" s="52"/>
      <c r="BO958" s="52"/>
      <c r="BP958" s="52"/>
      <c r="BQ958" s="52"/>
      <c r="BS958" s="52"/>
    </row>
    <row r="959" spans="1:7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3"/>
      <c r="M959" s="42"/>
      <c r="N959" s="42"/>
      <c r="O959" s="42"/>
      <c r="P959" s="42"/>
      <c r="R959" s="42"/>
      <c r="S959" s="42"/>
      <c r="T959" s="44"/>
      <c r="U959" s="44"/>
      <c r="V959" s="42"/>
      <c r="W959" s="42"/>
      <c r="X959" s="42"/>
      <c r="Y959" s="43"/>
      <c r="Z959" s="42"/>
      <c r="AA959" s="42"/>
      <c r="AB959" s="42"/>
      <c r="AD959" s="52"/>
      <c r="AE959" s="35"/>
      <c r="AK959" s="52"/>
      <c r="BL959" s="52"/>
      <c r="BM959" s="52"/>
      <c r="BN959" s="52"/>
      <c r="BO959" s="52"/>
      <c r="BP959" s="52"/>
      <c r="BQ959" s="52"/>
      <c r="BS959" s="52"/>
    </row>
    <row r="960" spans="1:7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3"/>
      <c r="M960" s="42"/>
      <c r="N960" s="42"/>
      <c r="O960" s="42"/>
      <c r="P960" s="42"/>
      <c r="R960" s="42"/>
      <c r="S960" s="42"/>
      <c r="T960" s="44"/>
      <c r="U960" s="44"/>
      <c r="V960" s="42"/>
      <c r="W960" s="42"/>
      <c r="X960" s="42"/>
      <c r="Y960" s="43"/>
      <c r="Z960" s="42"/>
      <c r="AA960" s="42"/>
      <c r="AB960" s="42"/>
      <c r="AD960" s="52"/>
      <c r="AE960" s="35"/>
      <c r="AK960" s="52"/>
      <c r="BL960" s="52"/>
      <c r="BM960" s="52"/>
      <c r="BN960" s="52"/>
      <c r="BO960" s="52"/>
      <c r="BP960" s="52"/>
      <c r="BQ960" s="52"/>
      <c r="BS960" s="52"/>
    </row>
    <row r="961" spans="1:7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3"/>
      <c r="M961" s="42"/>
      <c r="N961" s="42"/>
      <c r="O961" s="42"/>
      <c r="P961" s="42"/>
      <c r="R961" s="42"/>
      <c r="S961" s="42"/>
      <c r="T961" s="44"/>
      <c r="U961" s="44"/>
      <c r="V961" s="42"/>
      <c r="W961" s="42"/>
      <c r="X961" s="42"/>
      <c r="Y961" s="43"/>
      <c r="Z961" s="42"/>
      <c r="AA961" s="42"/>
      <c r="AB961" s="42"/>
      <c r="AD961" s="52"/>
      <c r="AE961" s="35"/>
      <c r="AK961" s="52"/>
      <c r="BL961" s="52"/>
      <c r="BM961" s="52"/>
      <c r="BN961" s="52"/>
      <c r="BO961" s="52"/>
      <c r="BP961" s="52"/>
      <c r="BQ961" s="52"/>
      <c r="BS961" s="52"/>
    </row>
    <row r="962" spans="1:7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3"/>
      <c r="M962" s="42"/>
      <c r="N962" s="42"/>
      <c r="O962" s="42"/>
      <c r="P962" s="42"/>
      <c r="R962" s="42"/>
      <c r="S962" s="42"/>
      <c r="T962" s="44"/>
      <c r="U962" s="44"/>
      <c r="V962" s="42"/>
      <c r="W962" s="42"/>
      <c r="X962" s="42"/>
      <c r="Y962" s="43"/>
      <c r="Z962" s="42"/>
      <c r="AA962" s="42"/>
      <c r="AB962" s="42"/>
      <c r="AD962" s="52"/>
      <c r="AE962" s="35"/>
      <c r="AK962" s="52"/>
      <c r="BL962" s="52"/>
      <c r="BM962" s="52"/>
      <c r="BN962" s="52"/>
      <c r="BO962" s="52"/>
      <c r="BP962" s="52"/>
      <c r="BQ962" s="52"/>
      <c r="BS962" s="52"/>
    </row>
    <row r="963" spans="1:7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3"/>
      <c r="M963" s="42"/>
      <c r="N963" s="42"/>
      <c r="O963" s="42"/>
      <c r="P963" s="42"/>
      <c r="R963" s="42"/>
      <c r="S963" s="42"/>
      <c r="T963" s="44"/>
      <c r="U963" s="44"/>
      <c r="V963" s="42"/>
      <c r="W963" s="42"/>
      <c r="X963" s="42"/>
      <c r="Y963" s="43"/>
      <c r="Z963" s="42"/>
      <c r="AA963" s="42"/>
      <c r="AB963" s="42"/>
      <c r="AD963" s="52"/>
      <c r="AE963" s="35"/>
      <c r="AK963" s="52"/>
      <c r="BL963" s="52"/>
      <c r="BM963" s="52"/>
      <c r="BN963" s="52"/>
      <c r="BO963" s="52"/>
      <c r="BP963" s="52"/>
      <c r="BQ963" s="52"/>
      <c r="BS963" s="52"/>
    </row>
    <row r="964" spans="1:7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3"/>
      <c r="M964" s="42"/>
      <c r="N964" s="42"/>
      <c r="O964" s="42"/>
      <c r="P964" s="42"/>
      <c r="R964" s="42"/>
      <c r="S964" s="42"/>
      <c r="T964" s="44"/>
      <c r="U964" s="44"/>
      <c r="V964" s="42"/>
      <c r="W964" s="42"/>
      <c r="X964" s="42"/>
      <c r="Y964" s="43"/>
      <c r="Z964" s="42"/>
      <c r="AA964" s="42"/>
      <c r="AB964" s="42"/>
      <c r="AD964" s="52"/>
      <c r="AE964" s="35"/>
      <c r="AK964" s="52"/>
      <c r="BL964" s="52"/>
      <c r="BM964" s="52"/>
      <c r="BN964" s="52"/>
      <c r="BO964" s="52"/>
      <c r="BP964" s="52"/>
      <c r="BQ964" s="52"/>
      <c r="BS964" s="52"/>
    </row>
    <row r="965" spans="1:7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3"/>
      <c r="M965" s="42"/>
      <c r="N965" s="42"/>
      <c r="O965" s="42"/>
      <c r="P965" s="42"/>
      <c r="R965" s="42"/>
      <c r="S965" s="42"/>
      <c r="T965" s="44"/>
      <c r="U965" s="44"/>
      <c r="V965" s="42"/>
      <c r="W965" s="42"/>
      <c r="X965" s="42"/>
      <c r="Y965" s="43"/>
      <c r="Z965" s="42"/>
      <c r="AA965" s="42"/>
      <c r="AB965" s="42"/>
      <c r="AD965" s="52"/>
      <c r="AE965" s="35"/>
      <c r="AK965" s="52"/>
      <c r="BL965" s="52"/>
      <c r="BM965" s="52"/>
      <c r="BN965" s="52"/>
      <c r="BO965" s="52"/>
      <c r="BP965" s="52"/>
      <c r="BQ965" s="52"/>
      <c r="BS965" s="52"/>
    </row>
    <row r="966" spans="1:7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3"/>
      <c r="M966" s="42"/>
      <c r="N966" s="42"/>
      <c r="O966" s="42"/>
      <c r="P966" s="42"/>
      <c r="R966" s="42"/>
      <c r="S966" s="42"/>
      <c r="T966" s="44"/>
      <c r="U966" s="44"/>
      <c r="V966" s="42"/>
      <c r="W966" s="42"/>
      <c r="X966" s="42"/>
      <c r="Y966" s="43"/>
      <c r="Z966" s="42"/>
      <c r="AA966" s="42"/>
      <c r="AB966" s="42"/>
      <c r="AD966" s="52"/>
      <c r="AE966" s="35"/>
      <c r="AK966" s="52"/>
      <c r="BL966" s="52"/>
      <c r="BM966" s="52"/>
      <c r="BN966" s="52"/>
      <c r="BO966" s="52"/>
      <c r="BP966" s="52"/>
      <c r="BQ966" s="52"/>
      <c r="BS966" s="52"/>
    </row>
    <row r="967" spans="1:7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3"/>
      <c r="M967" s="42"/>
      <c r="N967" s="42"/>
      <c r="O967" s="42"/>
      <c r="P967" s="42"/>
      <c r="R967" s="42"/>
      <c r="S967" s="42"/>
      <c r="T967" s="44"/>
      <c r="U967" s="44"/>
      <c r="V967" s="42"/>
      <c r="W967" s="42"/>
      <c r="X967" s="42"/>
      <c r="Y967" s="43"/>
      <c r="Z967" s="42"/>
      <c r="AA967" s="42"/>
      <c r="AB967" s="42"/>
      <c r="AD967" s="52"/>
      <c r="AE967" s="35"/>
      <c r="AK967" s="52"/>
      <c r="BL967" s="52"/>
      <c r="BM967" s="52"/>
      <c r="BN967" s="52"/>
      <c r="BO967" s="52"/>
      <c r="BP967" s="52"/>
      <c r="BQ967" s="52"/>
      <c r="BS967" s="52"/>
    </row>
    <row r="968" spans="1:7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3"/>
      <c r="M968" s="42"/>
      <c r="N968" s="42"/>
      <c r="O968" s="42"/>
      <c r="P968" s="42"/>
      <c r="R968" s="42"/>
      <c r="S968" s="42"/>
      <c r="T968" s="44"/>
      <c r="U968" s="44"/>
      <c r="V968" s="42"/>
      <c r="W968" s="42"/>
      <c r="X968" s="42"/>
      <c r="Y968" s="43"/>
      <c r="Z968" s="42"/>
      <c r="AA968" s="42"/>
      <c r="AB968" s="42"/>
      <c r="AD968" s="52"/>
      <c r="AE968" s="35"/>
      <c r="AK968" s="52"/>
      <c r="BL968" s="52"/>
      <c r="BM968" s="52"/>
      <c r="BN968" s="52"/>
      <c r="BO968" s="52"/>
      <c r="BP968" s="52"/>
      <c r="BQ968" s="52"/>
      <c r="BS968" s="52"/>
    </row>
    <row r="969" spans="1:7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3"/>
      <c r="M969" s="42"/>
      <c r="N969" s="42"/>
      <c r="O969" s="42"/>
      <c r="P969" s="42"/>
      <c r="R969" s="42"/>
      <c r="S969" s="42"/>
      <c r="T969" s="44"/>
      <c r="U969" s="44"/>
      <c r="V969" s="42"/>
      <c r="W969" s="42"/>
      <c r="X969" s="42"/>
      <c r="Y969" s="43"/>
      <c r="Z969" s="42"/>
      <c r="AA969" s="42"/>
      <c r="AB969" s="42"/>
      <c r="AD969" s="52"/>
      <c r="AE969" s="35"/>
      <c r="AK969" s="52"/>
      <c r="BL969" s="52"/>
      <c r="BM969" s="52"/>
      <c r="BN969" s="52"/>
      <c r="BO969" s="52"/>
      <c r="BP969" s="52"/>
      <c r="BQ969" s="52"/>
      <c r="BS969" s="52"/>
    </row>
    <row r="970" spans="1:7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3"/>
      <c r="M970" s="42"/>
      <c r="N970" s="42"/>
      <c r="O970" s="42"/>
      <c r="P970" s="42"/>
      <c r="R970" s="42"/>
      <c r="S970" s="42"/>
      <c r="T970" s="44"/>
      <c r="U970" s="44"/>
      <c r="V970" s="42"/>
      <c r="W970" s="42"/>
      <c r="X970" s="42"/>
      <c r="Y970" s="43"/>
      <c r="Z970" s="42"/>
      <c r="AA970" s="42"/>
      <c r="AB970" s="42"/>
      <c r="AD970" s="52"/>
      <c r="AE970" s="35"/>
      <c r="AK970" s="52"/>
      <c r="BL970" s="52"/>
      <c r="BM970" s="52"/>
      <c r="BN970" s="52"/>
      <c r="BO970" s="52"/>
      <c r="BP970" s="52"/>
      <c r="BQ970" s="52"/>
      <c r="BS970" s="52"/>
    </row>
    <row r="971" spans="1: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3"/>
      <c r="M971" s="42"/>
      <c r="N971" s="42"/>
      <c r="O971" s="42"/>
      <c r="P971" s="42"/>
      <c r="R971" s="42"/>
      <c r="S971" s="42"/>
      <c r="T971" s="44"/>
      <c r="U971" s="44"/>
      <c r="V971" s="42"/>
      <c r="W971" s="42"/>
      <c r="X971" s="42"/>
      <c r="Y971" s="43"/>
      <c r="Z971" s="42"/>
      <c r="AA971" s="42"/>
      <c r="AB971" s="42"/>
      <c r="AD971" s="52"/>
      <c r="AE971" s="35"/>
      <c r="AK971" s="52"/>
      <c r="BL971" s="52"/>
      <c r="BM971" s="52"/>
      <c r="BN971" s="52"/>
      <c r="BO971" s="52"/>
      <c r="BP971" s="52"/>
      <c r="BQ971" s="52"/>
      <c r="BS971" s="52"/>
    </row>
    <row r="972" spans="1:7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3"/>
      <c r="M972" s="42"/>
      <c r="N972" s="42"/>
      <c r="O972" s="42"/>
      <c r="P972" s="42"/>
      <c r="R972" s="42"/>
      <c r="S972" s="42"/>
      <c r="T972" s="44"/>
      <c r="U972" s="44"/>
      <c r="V972" s="42"/>
      <c r="W972" s="42"/>
      <c r="X972" s="42"/>
      <c r="Y972" s="43"/>
      <c r="Z972" s="42"/>
      <c r="AA972" s="42"/>
      <c r="AB972" s="42"/>
      <c r="AD972" s="52"/>
      <c r="AE972" s="35"/>
      <c r="AK972" s="52"/>
      <c r="BL972" s="52"/>
      <c r="BM972" s="52"/>
      <c r="BN972" s="52"/>
      <c r="BO972" s="52"/>
      <c r="BP972" s="52"/>
      <c r="BQ972" s="52"/>
      <c r="BS972" s="52"/>
    </row>
    <row r="973" spans="1:7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3"/>
      <c r="M973" s="42"/>
      <c r="N973" s="42"/>
      <c r="O973" s="42"/>
      <c r="P973" s="42"/>
      <c r="R973" s="42"/>
      <c r="S973" s="42"/>
      <c r="T973" s="44"/>
      <c r="U973" s="44"/>
      <c r="V973" s="42"/>
      <c r="W973" s="42"/>
      <c r="X973" s="42"/>
      <c r="Y973" s="43"/>
      <c r="Z973" s="42"/>
      <c r="AA973" s="42"/>
      <c r="AB973" s="42"/>
      <c r="AD973" s="52"/>
      <c r="AE973" s="35"/>
      <c r="AK973" s="52"/>
      <c r="BL973" s="52"/>
      <c r="BM973" s="52"/>
      <c r="BN973" s="52"/>
      <c r="BO973" s="52"/>
      <c r="BP973" s="52"/>
      <c r="BQ973" s="52"/>
      <c r="BS973" s="52"/>
    </row>
    <row r="974" spans="1:7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3"/>
      <c r="M974" s="42"/>
      <c r="N974" s="42"/>
      <c r="O974" s="42"/>
      <c r="P974" s="42"/>
      <c r="R974" s="42"/>
      <c r="S974" s="42"/>
      <c r="T974" s="44"/>
      <c r="U974" s="44"/>
      <c r="V974" s="42"/>
      <c r="W974" s="42"/>
      <c r="X974" s="42"/>
      <c r="Y974" s="43"/>
      <c r="Z974" s="42"/>
      <c r="AA974" s="42"/>
      <c r="AB974" s="42"/>
      <c r="AD974" s="52"/>
      <c r="AE974" s="35"/>
      <c r="AK974" s="52"/>
      <c r="BL974" s="52"/>
      <c r="BM974" s="52"/>
      <c r="BN974" s="52"/>
      <c r="BO974" s="52"/>
      <c r="BP974" s="52"/>
      <c r="BQ974" s="52"/>
      <c r="BS974" s="52"/>
    </row>
    <row r="975" spans="1:7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3"/>
      <c r="M975" s="42"/>
      <c r="N975" s="42"/>
      <c r="O975" s="42"/>
      <c r="P975" s="42"/>
      <c r="R975" s="42"/>
      <c r="S975" s="42"/>
      <c r="T975" s="44"/>
      <c r="U975" s="44"/>
      <c r="V975" s="42"/>
      <c r="W975" s="42"/>
      <c r="X975" s="42"/>
      <c r="Y975" s="43"/>
      <c r="Z975" s="42"/>
      <c r="AA975" s="42"/>
      <c r="AB975" s="42"/>
      <c r="AD975" s="52"/>
      <c r="AE975" s="35"/>
      <c r="AK975" s="52"/>
      <c r="BL975" s="52"/>
      <c r="BM975" s="52"/>
      <c r="BN975" s="52"/>
      <c r="BO975" s="52"/>
      <c r="BP975" s="52"/>
      <c r="BQ975" s="52"/>
      <c r="BS975" s="52"/>
    </row>
    <row r="976" spans="1:7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3"/>
      <c r="M976" s="42"/>
      <c r="N976" s="42"/>
      <c r="O976" s="42"/>
      <c r="P976" s="42"/>
      <c r="R976" s="42"/>
      <c r="S976" s="42"/>
      <c r="T976" s="44"/>
      <c r="U976" s="44"/>
      <c r="V976" s="42"/>
      <c r="W976" s="42"/>
      <c r="X976" s="42"/>
      <c r="Y976" s="43"/>
      <c r="Z976" s="42"/>
      <c r="AA976" s="42"/>
      <c r="AB976" s="42"/>
      <c r="AD976" s="52"/>
      <c r="AE976" s="35"/>
      <c r="AK976" s="52"/>
      <c r="BL976" s="52"/>
      <c r="BM976" s="52"/>
      <c r="BN976" s="52"/>
      <c r="BO976" s="52"/>
      <c r="BP976" s="52"/>
      <c r="BQ976" s="52"/>
      <c r="BS976" s="52"/>
    </row>
    <row r="977" spans="1:7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3"/>
      <c r="M977" s="42"/>
      <c r="N977" s="42"/>
      <c r="O977" s="42"/>
      <c r="P977" s="42"/>
      <c r="R977" s="42"/>
      <c r="S977" s="42"/>
      <c r="T977" s="44"/>
      <c r="U977" s="44"/>
      <c r="V977" s="42"/>
      <c r="W977" s="42"/>
      <c r="X977" s="42"/>
      <c r="Y977" s="43"/>
      <c r="Z977" s="42"/>
      <c r="AA977" s="42"/>
      <c r="AB977" s="42"/>
      <c r="AD977" s="52"/>
      <c r="AE977" s="35"/>
      <c r="AK977" s="52"/>
      <c r="BL977" s="52"/>
      <c r="BM977" s="52"/>
      <c r="BN977" s="52"/>
      <c r="BO977" s="52"/>
      <c r="BP977" s="52"/>
      <c r="BQ977" s="52"/>
      <c r="BS977" s="52"/>
    </row>
    <row r="978" spans="1:7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3"/>
      <c r="M978" s="42"/>
      <c r="N978" s="42"/>
      <c r="O978" s="42"/>
      <c r="P978" s="42"/>
      <c r="R978" s="42"/>
      <c r="S978" s="42"/>
      <c r="T978" s="44"/>
      <c r="U978" s="44"/>
      <c r="V978" s="42"/>
      <c r="W978" s="42"/>
      <c r="X978" s="42"/>
      <c r="Y978" s="43"/>
      <c r="Z978" s="42"/>
      <c r="AA978" s="42"/>
      <c r="AB978" s="42"/>
      <c r="AD978" s="52"/>
      <c r="AE978" s="35"/>
      <c r="AK978" s="52"/>
      <c r="BL978" s="52"/>
      <c r="BM978" s="52"/>
      <c r="BN978" s="52"/>
      <c r="BO978" s="52"/>
      <c r="BP978" s="52"/>
      <c r="BQ978" s="52"/>
      <c r="BS978" s="52"/>
    </row>
    <row r="979" spans="1:7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3"/>
      <c r="M979" s="42"/>
      <c r="N979" s="42"/>
      <c r="O979" s="42"/>
      <c r="P979" s="42"/>
      <c r="R979" s="42"/>
      <c r="S979" s="42"/>
      <c r="T979" s="44"/>
      <c r="U979" s="44"/>
      <c r="V979" s="42"/>
      <c r="W979" s="42"/>
      <c r="X979" s="42"/>
      <c r="Y979" s="43"/>
      <c r="Z979" s="42"/>
      <c r="AA979" s="42"/>
      <c r="AB979" s="42"/>
      <c r="AD979" s="52"/>
      <c r="AE979" s="35"/>
      <c r="AK979" s="52"/>
      <c r="BL979" s="52"/>
      <c r="BM979" s="52"/>
      <c r="BN979" s="52"/>
      <c r="BO979" s="52"/>
      <c r="BP979" s="52"/>
      <c r="BQ979" s="52"/>
      <c r="BS979" s="52"/>
    </row>
    <row r="980" spans="1:7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3"/>
      <c r="M980" s="42"/>
      <c r="N980" s="42"/>
      <c r="O980" s="42"/>
      <c r="P980" s="42"/>
      <c r="R980" s="42"/>
      <c r="S980" s="42"/>
      <c r="T980" s="44"/>
      <c r="U980" s="44"/>
      <c r="V980" s="42"/>
      <c r="W980" s="42"/>
      <c r="X980" s="42"/>
      <c r="Y980" s="43"/>
      <c r="Z980" s="42"/>
      <c r="AA980" s="42"/>
      <c r="AB980" s="42"/>
      <c r="AD980" s="52"/>
      <c r="AE980" s="35"/>
      <c r="AK980" s="52"/>
      <c r="BL980" s="52"/>
      <c r="BM980" s="52"/>
      <c r="BN980" s="52"/>
      <c r="BO980" s="52"/>
      <c r="BP980" s="52"/>
      <c r="BQ980" s="52"/>
      <c r="BS980" s="52"/>
    </row>
    <row r="981" spans="1:7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3"/>
      <c r="M981" s="42"/>
      <c r="N981" s="42"/>
      <c r="O981" s="42"/>
      <c r="P981" s="42"/>
      <c r="R981" s="42"/>
      <c r="S981" s="42"/>
      <c r="T981" s="44"/>
      <c r="U981" s="44"/>
      <c r="V981" s="42"/>
      <c r="W981" s="42"/>
      <c r="X981" s="42"/>
      <c r="Y981" s="43"/>
      <c r="Z981" s="42"/>
      <c r="AA981" s="42"/>
      <c r="AB981" s="42"/>
      <c r="AD981" s="52"/>
      <c r="AE981" s="35"/>
      <c r="AK981" s="52"/>
      <c r="BL981" s="52"/>
      <c r="BM981" s="52"/>
      <c r="BN981" s="52"/>
      <c r="BO981" s="52"/>
      <c r="BP981" s="52"/>
      <c r="BQ981" s="52"/>
      <c r="BS981" s="52"/>
    </row>
    <row r="982" spans="1:7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3"/>
      <c r="M982" s="42"/>
      <c r="N982" s="42"/>
      <c r="O982" s="42"/>
      <c r="P982" s="42"/>
      <c r="R982" s="42"/>
      <c r="S982" s="42"/>
      <c r="T982" s="44"/>
      <c r="U982" s="44"/>
      <c r="V982" s="42"/>
      <c r="W982" s="42"/>
      <c r="X982" s="42"/>
      <c r="Y982" s="43"/>
      <c r="Z982" s="42"/>
      <c r="AA982" s="42"/>
      <c r="AB982" s="42"/>
      <c r="AD982" s="52"/>
      <c r="AE982" s="35"/>
      <c r="AK982" s="52"/>
      <c r="BL982" s="52"/>
      <c r="BM982" s="52"/>
      <c r="BN982" s="52"/>
      <c r="BO982" s="52"/>
      <c r="BP982" s="52"/>
      <c r="BQ982" s="52"/>
      <c r="BS982" s="52"/>
    </row>
    <row r="983" spans="1:7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3"/>
      <c r="M983" s="42"/>
      <c r="N983" s="42"/>
      <c r="O983" s="42"/>
      <c r="P983" s="42"/>
      <c r="R983" s="42"/>
      <c r="S983" s="42"/>
      <c r="T983" s="44"/>
      <c r="U983" s="44"/>
      <c r="V983" s="42"/>
      <c r="W983" s="42"/>
      <c r="X983" s="42"/>
      <c r="Y983" s="43"/>
      <c r="Z983" s="42"/>
      <c r="AA983" s="42"/>
      <c r="AB983" s="42"/>
      <c r="AD983" s="52"/>
      <c r="AE983" s="35"/>
      <c r="AK983" s="52"/>
      <c r="BL983" s="52"/>
      <c r="BM983" s="52"/>
      <c r="BN983" s="52"/>
      <c r="BO983" s="52"/>
      <c r="BP983" s="52"/>
      <c r="BQ983" s="52"/>
      <c r="BS983" s="52"/>
    </row>
    <row r="984" spans="1:7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3"/>
      <c r="M984" s="42"/>
      <c r="N984" s="42"/>
      <c r="O984" s="42"/>
      <c r="P984" s="42"/>
      <c r="R984" s="42"/>
      <c r="S984" s="42"/>
      <c r="T984" s="44"/>
      <c r="U984" s="44"/>
      <c r="V984" s="42"/>
      <c r="W984" s="42"/>
      <c r="X984" s="42"/>
      <c r="Y984" s="43"/>
      <c r="Z984" s="42"/>
      <c r="AA984" s="42"/>
      <c r="AB984" s="42"/>
      <c r="AD984" s="52"/>
      <c r="AE984" s="35"/>
      <c r="AK984" s="52"/>
      <c r="BL984" s="52"/>
      <c r="BM984" s="52"/>
      <c r="BN984" s="52"/>
      <c r="BO984" s="52"/>
      <c r="BP984" s="52"/>
      <c r="BQ984" s="52"/>
      <c r="BS984" s="52"/>
    </row>
    <row r="985" spans="1:7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3"/>
      <c r="M985" s="42"/>
      <c r="N985" s="42"/>
      <c r="O985" s="42"/>
      <c r="P985" s="42"/>
      <c r="R985" s="42"/>
      <c r="S985" s="42"/>
      <c r="T985" s="44"/>
      <c r="U985" s="44"/>
      <c r="V985" s="42"/>
      <c r="W985" s="42"/>
      <c r="X985" s="42"/>
      <c r="Y985" s="43"/>
      <c r="Z985" s="42"/>
      <c r="AA985" s="42"/>
      <c r="AB985" s="42"/>
      <c r="AD985" s="52"/>
      <c r="AE985" s="35"/>
      <c r="AK985" s="52"/>
      <c r="BL985" s="52"/>
      <c r="BM985" s="52"/>
      <c r="BN985" s="52"/>
      <c r="BO985" s="52"/>
      <c r="BP985" s="52"/>
      <c r="BQ985" s="52"/>
      <c r="BS985" s="52"/>
    </row>
    <row r="986" spans="1:7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3"/>
      <c r="M986" s="42"/>
      <c r="N986" s="42"/>
      <c r="O986" s="42"/>
      <c r="P986" s="42"/>
      <c r="R986" s="42"/>
      <c r="S986" s="42"/>
      <c r="T986" s="44"/>
      <c r="U986" s="44"/>
      <c r="V986" s="42"/>
      <c r="W986" s="42"/>
      <c r="X986" s="42"/>
      <c r="Y986" s="43"/>
      <c r="Z986" s="42"/>
      <c r="AA986" s="42"/>
      <c r="AB986" s="42"/>
      <c r="AD986" s="52"/>
      <c r="AE986" s="35"/>
      <c r="AK986" s="52"/>
      <c r="BL986" s="52"/>
      <c r="BM986" s="52"/>
      <c r="BN986" s="52"/>
      <c r="BO986" s="52"/>
      <c r="BP986" s="52"/>
      <c r="BQ986" s="52"/>
      <c r="BS986" s="52"/>
    </row>
    <row r="987" spans="1:7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3"/>
      <c r="M987" s="42"/>
      <c r="N987" s="42"/>
      <c r="O987" s="42"/>
      <c r="P987" s="42"/>
      <c r="R987" s="42"/>
      <c r="S987" s="42"/>
      <c r="T987" s="44"/>
      <c r="U987" s="44"/>
      <c r="V987" s="42"/>
      <c r="W987" s="42"/>
      <c r="X987" s="42"/>
      <c r="Y987" s="43"/>
      <c r="Z987" s="42"/>
      <c r="AA987" s="42"/>
      <c r="AB987" s="42"/>
      <c r="AD987" s="52"/>
      <c r="AE987" s="35"/>
      <c r="AK987" s="52"/>
      <c r="BL987" s="52"/>
      <c r="BM987" s="52"/>
      <c r="BN987" s="52"/>
      <c r="BO987" s="52"/>
      <c r="BP987" s="52"/>
      <c r="BQ987" s="52"/>
      <c r="BS987" s="52"/>
    </row>
    <row r="988" spans="1:7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3"/>
      <c r="M988" s="42"/>
      <c r="N988" s="42"/>
      <c r="O988" s="42"/>
      <c r="P988" s="42"/>
      <c r="R988" s="42"/>
      <c r="S988" s="42"/>
      <c r="T988" s="44"/>
      <c r="U988" s="44"/>
      <c r="V988" s="42"/>
      <c r="W988" s="42"/>
      <c r="X988" s="42"/>
      <c r="Y988" s="43"/>
      <c r="Z988" s="42"/>
      <c r="AA988" s="42"/>
      <c r="AB988" s="42"/>
      <c r="AD988" s="52"/>
      <c r="AE988" s="35"/>
      <c r="AK988" s="52"/>
      <c r="BL988" s="52"/>
      <c r="BM988" s="52"/>
      <c r="BN988" s="52"/>
      <c r="BO988" s="52"/>
      <c r="BP988" s="52"/>
      <c r="BQ988" s="52"/>
      <c r="BS988" s="52"/>
    </row>
    <row r="989" spans="1:7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3"/>
      <c r="M989" s="42"/>
      <c r="N989" s="42"/>
      <c r="O989" s="42"/>
      <c r="P989" s="42"/>
      <c r="R989" s="42"/>
      <c r="S989" s="42"/>
      <c r="T989" s="44"/>
      <c r="U989" s="44"/>
      <c r="V989" s="42"/>
      <c r="W989" s="42"/>
      <c r="X989" s="42"/>
      <c r="Y989" s="43"/>
      <c r="Z989" s="42"/>
      <c r="AA989" s="42"/>
      <c r="AB989" s="42"/>
      <c r="AD989" s="52"/>
      <c r="AE989" s="35"/>
      <c r="AK989" s="52"/>
      <c r="BL989" s="52"/>
      <c r="BM989" s="52"/>
      <c r="BN989" s="52"/>
      <c r="BO989" s="52"/>
      <c r="BP989" s="52"/>
      <c r="BQ989" s="52"/>
      <c r="BS989" s="52"/>
    </row>
    <row r="990" spans="1:7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3"/>
      <c r="M990" s="42"/>
      <c r="N990" s="42"/>
      <c r="O990" s="42"/>
      <c r="P990" s="42"/>
      <c r="R990" s="42"/>
      <c r="S990" s="42"/>
      <c r="T990" s="44"/>
      <c r="U990" s="44"/>
      <c r="V990" s="42"/>
      <c r="W990" s="42"/>
      <c r="X990" s="42"/>
      <c r="Y990" s="43"/>
      <c r="Z990" s="42"/>
      <c r="AA990" s="42"/>
      <c r="AB990" s="42"/>
      <c r="AD990" s="52"/>
      <c r="AE990" s="35"/>
      <c r="AK990" s="52"/>
      <c r="BL990" s="52"/>
      <c r="BM990" s="52"/>
      <c r="BN990" s="52"/>
      <c r="BO990" s="52"/>
      <c r="BP990" s="52"/>
      <c r="BQ990" s="52"/>
      <c r="BS990" s="52"/>
    </row>
    <row r="991" spans="1:7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3"/>
      <c r="M991" s="42"/>
      <c r="N991" s="42"/>
      <c r="O991" s="42"/>
      <c r="P991" s="42"/>
      <c r="R991" s="42"/>
      <c r="S991" s="42"/>
      <c r="T991" s="44"/>
      <c r="U991" s="44"/>
      <c r="V991" s="42"/>
      <c r="W991" s="42"/>
      <c r="X991" s="42"/>
      <c r="Y991" s="43"/>
      <c r="Z991" s="42"/>
      <c r="AA991" s="42"/>
      <c r="AB991" s="42"/>
      <c r="AD991" s="52"/>
      <c r="AE991" s="35"/>
      <c r="AK991" s="52"/>
      <c r="BL991" s="52"/>
      <c r="BM991" s="52"/>
      <c r="BN991" s="52"/>
      <c r="BO991" s="52"/>
      <c r="BP991" s="52"/>
      <c r="BQ991" s="52"/>
      <c r="BS991" s="52"/>
    </row>
    <row r="992" spans="1:7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3"/>
      <c r="M992" s="42"/>
      <c r="N992" s="42"/>
      <c r="O992" s="42"/>
      <c r="P992" s="42"/>
      <c r="R992" s="42"/>
      <c r="S992" s="42"/>
      <c r="T992" s="44"/>
      <c r="U992" s="44"/>
      <c r="V992" s="42"/>
      <c r="W992" s="42"/>
      <c r="X992" s="42"/>
      <c r="Y992" s="43"/>
      <c r="Z992" s="42"/>
      <c r="AA992" s="42"/>
      <c r="AB992" s="42"/>
      <c r="AD992" s="52"/>
      <c r="AE992" s="35"/>
      <c r="AK992" s="52"/>
      <c r="BL992" s="52"/>
      <c r="BM992" s="52"/>
      <c r="BN992" s="52"/>
      <c r="BO992" s="52"/>
      <c r="BP992" s="52"/>
      <c r="BQ992" s="52"/>
      <c r="BS992" s="52"/>
    </row>
    <row r="993" spans="1:7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3"/>
      <c r="M993" s="42"/>
      <c r="N993" s="42"/>
      <c r="O993" s="42"/>
      <c r="P993" s="42"/>
      <c r="R993" s="42"/>
      <c r="S993" s="42"/>
      <c r="T993" s="44"/>
      <c r="U993" s="44"/>
      <c r="V993" s="42"/>
      <c r="W993" s="42"/>
      <c r="X993" s="42"/>
      <c r="Y993" s="43"/>
      <c r="Z993" s="42"/>
      <c r="AA993" s="42"/>
      <c r="AB993" s="42"/>
      <c r="AD993" s="52"/>
      <c r="AE993" s="35"/>
      <c r="AK993" s="52"/>
      <c r="BL993" s="52"/>
      <c r="BM993" s="52"/>
      <c r="BN993" s="52"/>
      <c r="BO993" s="52"/>
      <c r="BP993" s="52"/>
      <c r="BQ993" s="52"/>
      <c r="BS993" s="52"/>
    </row>
    <row r="994" spans="1:7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3"/>
      <c r="M994" s="42"/>
      <c r="N994" s="42"/>
      <c r="O994" s="42"/>
      <c r="P994" s="42"/>
      <c r="R994" s="42"/>
      <c r="S994" s="42"/>
      <c r="T994" s="44"/>
      <c r="U994" s="44"/>
      <c r="V994" s="42"/>
      <c r="W994" s="42"/>
      <c r="X994" s="42"/>
      <c r="Y994" s="43"/>
      <c r="Z994" s="42"/>
      <c r="AA994" s="42"/>
      <c r="AB994" s="42"/>
      <c r="AD994" s="52"/>
      <c r="AE994" s="35"/>
      <c r="AK994" s="52"/>
      <c r="BL994" s="52"/>
      <c r="BM994" s="52"/>
      <c r="BN994" s="52"/>
      <c r="BO994" s="52"/>
      <c r="BP994" s="52"/>
      <c r="BQ994" s="52"/>
      <c r="BS994" s="52"/>
    </row>
    <row r="995" spans="1:7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3"/>
      <c r="M995" s="42"/>
      <c r="N995" s="42"/>
      <c r="O995" s="42"/>
      <c r="P995" s="42"/>
      <c r="R995" s="42"/>
      <c r="S995" s="42"/>
      <c r="T995" s="44"/>
      <c r="U995" s="44"/>
      <c r="V995" s="42"/>
      <c r="W995" s="42"/>
      <c r="X995" s="42"/>
      <c r="Y995" s="43"/>
      <c r="Z995" s="42"/>
      <c r="AA995" s="42"/>
      <c r="AB995" s="42"/>
      <c r="AD995" s="52"/>
      <c r="AE995" s="35"/>
      <c r="AK995" s="52"/>
      <c r="BL995" s="52"/>
      <c r="BM995" s="52"/>
      <c r="BN995" s="52"/>
      <c r="BO995" s="52"/>
      <c r="BP995" s="52"/>
      <c r="BQ995" s="52"/>
      <c r="BS995" s="52"/>
    </row>
    <row r="996" spans="1:7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3"/>
      <c r="M996" s="42"/>
      <c r="N996" s="42"/>
      <c r="O996" s="42"/>
      <c r="P996" s="42"/>
      <c r="R996" s="42"/>
      <c r="S996" s="42"/>
      <c r="T996" s="44"/>
      <c r="U996" s="44"/>
      <c r="V996" s="42"/>
      <c r="W996" s="42"/>
      <c r="X996" s="42"/>
      <c r="Y996" s="43"/>
      <c r="Z996" s="42"/>
      <c r="AA996" s="42"/>
      <c r="AB996" s="42"/>
      <c r="AD996" s="52"/>
      <c r="AE996" s="35"/>
      <c r="AK996" s="52"/>
      <c r="BL996" s="52"/>
      <c r="BM996" s="52"/>
      <c r="BN996" s="52"/>
      <c r="BO996" s="52"/>
      <c r="BP996" s="52"/>
      <c r="BQ996" s="52"/>
      <c r="BS996" s="52"/>
    </row>
    <row r="997" spans="1:7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3"/>
      <c r="M997" s="42"/>
      <c r="N997" s="42"/>
      <c r="O997" s="42"/>
      <c r="P997" s="42"/>
      <c r="R997" s="42"/>
      <c r="S997" s="42"/>
      <c r="T997" s="44"/>
      <c r="U997" s="44"/>
      <c r="V997" s="42"/>
      <c r="W997" s="42"/>
      <c r="X997" s="42"/>
      <c r="Y997" s="43"/>
      <c r="Z997" s="42"/>
      <c r="AA997" s="42"/>
      <c r="AB997" s="42"/>
      <c r="AD997" s="52"/>
      <c r="AE997" s="35"/>
      <c r="AK997" s="52"/>
      <c r="BL997" s="52"/>
      <c r="BM997" s="52"/>
      <c r="BN997" s="52"/>
      <c r="BO997" s="52"/>
      <c r="BP997" s="52"/>
      <c r="BQ997" s="52"/>
      <c r="BS997" s="52"/>
    </row>
    <row r="998" spans="1:7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3"/>
      <c r="M998" s="42"/>
      <c r="N998" s="42"/>
      <c r="O998" s="42"/>
      <c r="P998" s="42"/>
      <c r="R998" s="42"/>
      <c r="S998" s="42"/>
      <c r="T998" s="44"/>
      <c r="U998" s="44"/>
      <c r="V998" s="42"/>
      <c r="W998" s="42"/>
      <c r="X998" s="42"/>
      <c r="Y998" s="43"/>
      <c r="Z998" s="42"/>
      <c r="AA998" s="42"/>
      <c r="AB998" s="42"/>
      <c r="AD998" s="52"/>
      <c r="AE998" s="35"/>
      <c r="AK998" s="52"/>
      <c r="BL998" s="52"/>
      <c r="BM998" s="52"/>
      <c r="BN998" s="52"/>
      <c r="BO998" s="52"/>
      <c r="BP998" s="52"/>
      <c r="BQ998" s="52"/>
      <c r="BS998" s="52"/>
    </row>
    <row r="999" spans="1:7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3"/>
      <c r="M999" s="42"/>
      <c r="N999" s="42"/>
      <c r="O999" s="42"/>
      <c r="P999" s="42"/>
      <c r="R999" s="42"/>
      <c r="S999" s="42"/>
      <c r="T999" s="44"/>
      <c r="U999" s="44"/>
      <c r="V999" s="42"/>
      <c r="W999" s="42"/>
      <c r="X999" s="42"/>
      <c r="Y999" s="43"/>
      <c r="Z999" s="42"/>
      <c r="AA999" s="42"/>
      <c r="AB999" s="42"/>
      <c r="AD999" s="52"/>
      <c r="AE999" s="35"/>
      <c r="AK999" s="52"/>
      <c r="BL999" s="52"/>
      <c r="BM999" s="52"/>
      <c r="BN999" s="52"/>
      <c r="BO999" s="52"/>
      <c r="BP999" s="52"/>
      <c r="BQ999" s="52"/>
      <c r="BS999" s="52"/>
    </row>
    <row r="1000" spans="1:7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3"/>
      <c r="M1000" s="42"/>
      <c r="N1000" s="42"/>
      <c r="O1000" s="42"/>
      <c r="P1000" s="42"/>
      <c r="R1000" s="42"/>
      <c r="S1000" s="42"/>
      <c r="T1000" s="44"/>
      <c r="U1000" s="44"/>
      <c r="V1000" s="42"/>
      <c r="W1000" s="42"/>
      <c r="X1000" s="42"/>
      <c r="Y1000" s="43"/>
      <c r="Z1000" s="42"/>
      <c r="AA1000" s="42"/>
      <c r="AB1000" s="42"/>
      <c r="AD1000" s="52"/>
      <c r="AE1000" s="35"/>
      <c r="AK1000" s="52"/>
      <c r="BL1000" s="52"/>
      <c r="BM1000" s="52"/>
      <c r="BN1000" s="52"/>
      <c r="BO1000" s="52"/>
      <c r="BP1000" s="52"/>
      <c r="BQ1000" s="52"/>
      <c r="BS1000" s="52"/>
    </row>
    <row r="1001" spans="1:71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3"/>
      <c r="M1001" s="42"/>
      <c r="N1001" s="42"/>
      <c r="O1001" s="42"/>
      <c r="P1001" s="42"/>
      <c r="R1001" s="42"/>
      <c r="S1001" s="42"/>
      <c r="T1001" s="44"/>
      <c r="U1001" s="44"/>
      <c r="V1001" s="42"/>
      <c r="W1001" s="42"/>
      <c r="X1001" s="42"/>
      <c r="Y1001" s="43"/>
      <c r="Z1001" s="42"/>
      <c r="AA1001" s="42"/>
      <c r="AB1001" s="42"/>
      <c r="AD1001" s="52"/>
      <c r="AE1001" s="35"/>
      <c r="AK1001" s="52"/>
      <c r="BL1001" s="52"/>
      <c r="BM1001" s="52"/>
      <c r="BN1001" s="52"/>
      <c r="BO1001" s="52"/>
      <c r="BP1001" s="52"/>
      <c r="BQ1001" s="52"/>
      <c r="BS1001" s="52"/>
    </row>
    <row r="1002" spans="1:71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3"/>
      <c r="M1002" s="42"/>
      <c r="N1002" s="42"/>
      <c r="O1002" s="42"/>
      <c r="P1002" s="42"/>
      <c r="R1002" s="42"/>
      <c r="S1002" s="42"/>
      <c r="T1002" s="44"/>
      <c r="U1002" s="44"/>
      <c r="V1002" s="42"/>
      <c r="W1002" s="42"/>
      <c r="X1002" s="42"/>
      <c r="Y1002" s="43"/>
      <c r="Z1002" s="42"/>
      <c r="AA1002" s="42"/>
      <c r="AB1002" s="42"/>
      <c r="AD1002" s="52"/>
      <c r="AE1002" s="35"/>
      <c r="AK1002" s="52"/>
      <c r="BL1002" s="52"/>
      <c r="BM1002" s="52"/>
      <c r="BN1002" s="52"/>
      <c r="BO1002" s="52"/>
      <c r="BP1002" s="52"/>
      <c r="BQ1002" s="52"/>
      <c r="BS1002" s="52"/>
    </row>
    <row r="1003" spans="1:71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3"/>
      <c r="M1003" s="42"/>
      <c r="N1003" s="42"/>
      <c r="O1003" s="42"/>
      <c r="P1003" s="42"/>
      <c r="R1003" s="42"/>
      <c r="S1003" s="42"/>
      <c r="T1003" s="44"/>
      <c r="U1003" s="44"/>
      <c r="V1003" s="42"/>
      <c r="W1003" s="42"/>
      <c r="X1003" s="42"/>
      <c r="Y1003" s="43"/>
      <c r="Z1003" s="42"/>
      <c r="AA1003" s="42"/>
      <c r="AB1003" s="42"/>
      <c r="AD1003" s="52"/>
      <c r="AE1003" s="35"/>
      <c r="AK1003" s="52"/>
      <c r="BL1003" s="52"/>
      <c r="BM1003" s="52"/>
      <c r="BN1003" s="52"/>
      <c r="BO1003" s="52"/>
      <c r="BP1003" s="52"/>
      <c r="BQ1003" s="52"/>
      <c r="BS1003" s="52"/>
    </row>
    <row r="1004" spans="1:71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3"/>
      <c r="M1004" s="42"/>
      <c r="N1004" s="42"/>
      <c r="O1004" s="42"/>
      <c r="P1004" s="42"/>
      <c r="R1004" s="42"/>
      <c r="S1004" s="42"/>
      <c r="T1004" s="44"/>
      <c r="U1004" s="44"/>
      <c r="V1004" s="42"/>
      <c r="W1004" s="42"/>
      <c r="X1004" s="42"/>
      <c r="Y1004" s="43"/>
      <c r="Z1004" s="42"/>
      <c r="AA1004" s="42"/>
      <c r="AB1004" s="42"/>
      <c r="AD1004" s="52"/>
      <c r="AE1004" s="35"/>
      <c r="AK1004" s="52"/>
      <c r="BL1004" s="52"/>
      <c r="BM1004" s="52"/>
      <c r="BN1004" s="52"/>
      <c r="BO1004" s="52"/>
      <c r="BP1004" s="52"/>
      <c r="BQ1004" s="52"/>
      <c r="BS1004" s="52"/>
    </row>
    <row r="1005" spans="1:71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3"/>
      <c r="M1005" s="42"/>
      <c r="N1005" s="42"/>
      <c r="O1005" s="42"/>
      <c r="P1005" s="42"/>
      <c r="R1005" s="42"/>
      <c r="S1005" s="42"/>
      <c r="T1005" s="44"/>
      <c r="U1005" s="44"/>
      <c r="V1005" s="42"/>
      <c r="W1005" s="42"/>
      <c r="X1005" s="42"/>
      <c r="Y1005" s="43"/>
      <c r="Z1005" s="42"/>
      <c r="AA1005" s="42"/>
      <c r="AB1005" s="42"/>
      <c r="AD1005" s="52"/>
      <c r="AE1005" s="35"/>
      <c r="AK1005" s="52"/>
      <c r="BL1005" s="52"/>
      <c r="BM1005" s="52"/>
      <c r="BN1005" s="52"/>
      <c r="BO1005" s="52"/>
      <c r="BP1005" s="52"/>
      <c r="BQ1005" s="52"/>
      <c r="BS1005" s="52"/>
    </row>
    <row r="1006" spans="1:71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3"/>
      <c r="M1006" s="42"/>
      <c r="N1006" s="42"/>
      <c r="O1006" s="42"/>
      <c r="P1006" s="42"/>
      <c r="R1006" s="42"/>
      <c r="S1006" s="42"/>
      <c r="T1006" s="44"/>
      <c r="U1006" s="44"/>
      <c r="V1006" s="42"/>
      <c r="W1006" s="42"/>
      <c r="X1006" s="42"/>
      <c r="Y1006" s="43"/>
      <c r="Z1006" s="42"/>
      <c r="AA1006" s="42"/>
      <c r="AB1006" s="42"/>
      <c r="AD1006" s="52"/>
      <c r="AE1006" s="35"/>
      <c r="AK1006" s="52"/>
      <c r="BL1006" s="52"/>
      <c r="BM1006" s="52"/>
      <c r="BN1006" s="52"/>
      <c r="BO1006" s="52"/>
      <c r="BP1006" s="52"/>
      <c r="BQ1006" s="52"/>
      <c r="BS1006" s="52"/>
    </row>
    <row r="1007" spans="1:71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3"/>
      <c r="M1007" s="42"/>
      <c r="N1007" s="42"/>
      <c r="O1007" s="42"/>
      <c r="P1007" s="42"/>
      <c r="R1007" s="42"/>
      <c r="S1007" s="42"/>
      <c r="T1007" s="44"/>
      <c r="U1007" s="44"/>
      <c r="V1007" s="42"/>
      <c r="W1007" s="42"/>
      <c r="X1007" s="42"/>
      <c r="Y1007" s="43"/>
      <c r="Z1007" s="42"/>
      <c r="AA1007" s="42"/>
      <c r="AB1007" s="42"/>
      <c r="AD1007" s="52"/>
      <c r="AE1007" s="35"/>
      <c r="AK1007" s="52"/>
      <c r="BL1007" s="52"/>
      <c r="BM1007" s="52"/>
      <c r="BN1007" s="52"/>
      <c r="BO1007" s="52"/>
      <c r="BP1007" s="52"/>
      <c r="BQ1007" s="52"/>
      <c r="BS1007" s="52"/>
    </row>
  </sheetData>
  <pageMargins left="0.7" right="0.7" top="0.75" bottom="0.75" header="0.511811023622047" footer="0.511811023622047"/>
  <pageSetup paperSize="8" orientation="landscap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4" sqref="F4"/>
    </sheetView>
  </sheetViews>
  <sheetFormatPr defaultColWidth="9.14166666666667" defaultRowHeight="14.25" outlineLevelRow="3" outlineLevelCol="5"/>
  <cols>
    <col min="1" max="1" width="9.14166666666667" style="35"/>
    <col min="2" max="2" width="23.2833333333333" style="35" customWidth="1"/>
    <col min="3" max="3" width="25.5666666666667" style="35" customWidth="1"/>
    <col min="4" max="4" width="28.4166666666667" style="35" customWidth="1"/>
    <col min="5" max="5" width="27.15" style="35" customWidth="1"/>
    <col min="6" max="6" width="27.7166666666667" style="35" customWidth="1"/>
    <col min="7" max="7" width="29.8583333333333" style="35" customWidth="1"/>
    <col min="8" max="1024" width="9.14166666666667" style="35"/>
  </cols>
  <sheetData>
    <row r="1" ht="27" customHeight="1" spans="2:6">
      <c r="B1" s="36" t="s">
        <v>152</v>
      </c>
      <c r="C1" s="36" t="s">
        <v>153</v>
      </c>
      <c r="D1" s="37" t="s">
        <v>154</v>
      </c>
      <c r="E1" s="36" t="s">
        <v>155</v>
      </c>
      <c r="F1" s="36" t="s">
        <v>156</v>
      </c>
    </row>
    <row r="2" spans="1:6">
      <c r="A2" s="36" t="s">
        <v>157</v>
      </c>
      <c r="B2" s="34">
        <f>+COUNTA(Fognat_tronchi!B:B)+COUNTA(Collett_tronchi!B:B)-4</f>
        <v>0</v>
      </c>
      <c r="C2" s="34">
        <f>+SUM(Fognat_tronchi!H:H)+SUM(Collett_tronchi!I:I)</f>
        <v>0</v>
      </c>
      <c r="D2" s="34">
        <f>+SUM(Fognature!E:E)</f>
        <v>0</v>
      </c>
      <c r="E2" s="34">
        <f>+SUM(Fognature!R:R)+SUM(Collettori!K:K)</f>
        <v>0</v>
      </c>
      <c r="F2" s="34">
        <f>+SUM(Fognature!F:F)</f>
        <v>0</v>
      </c>
    </row>
    <row r="3" spans="1:6">
      <c r="A3" s="36" t="s">
        <v>158</v>
      </c>
      <c r="B3" s="34">
        <f>+COUNTA(SHP_Fognatura!D:D)-4</f>
        <v>0</v>
      </c>
      <c r="C3" s="34">
        <f>+SUM(SHP_Fognatura!L:L)/1000</f>
        <v>0</v>
      </c>
      <c r="D3" s="34">
        <f>+SUMIF(SHP_Fognatura!O:O,"FOGNATURA",SHP_Fognatura!Y:Y)/1000</f>
        <v>0</v>
      </c>
      <c r="E3" s="34">
        <f>+SUM(SHP_Fognatura!AA:AA)</f>
        <v>0</v>
      </c>
      <c r="F3" s="34">
        <f>+SUMIF(SHP_Fognatura!O:O,"FOGNATURA",SHP_Fognatura!Z:Z)</f>
        <v>0</v>
      </c>
    </row>
    <row r="4" spans="2:6">
      <c r="B4" s="38" t="str">
        <f>+IF(ABS(B$2-B$3)=0,"OK","ERRORE")</f>
        <v>OK</v>
      </c>
      <c r="C4" s="38" t="str">
        <f>+IF(ABS(C$2-C$3)&lt;1,"OK","ERRORE")</f>
        <v>OK</v>
      </c>
      <c r="D4" s="38" t="str">
        <f>+IF(ABS(D$2-D$3)&lt;0.1,"OK","ERRORE")</f>
        <v>OK</v>
      </c>
      <c r="E4" s="38" t="str">
        <f>+IF(ABS(E$2-E$3)=0,"OK","ERRORE")</f>
        <v>OK</v>
      </c>
      <c r="F4" s="38" t="str">
        <f>+IF(ABS(F$2-F$3)=0,"OK","ERRORE")</f>
        <v>OK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3"/>
  <sheetViews>
    <sheetView topLeftCell="C1" workbookViewId="0">
      <selection activeCell="A4" sqref="A4"/>
    </sheetView>
  </sheetViews>
  <sheetFormatPr defaultColWidth="8.54166666666667" defaultRowHeight="14.25"/>
  <cols>
    <col min="2" max="2" width="16.5666666666667" customWidth="1"/>
    <col min="3" max="3" width="57.7166666666667" customWidth="1"/>
    <col min="4" max="4" width="11.2833333333333" customWidth="1"/>
    <col min="5" max="5" width="14.7083333333333" customWidth="1"/>
    <col min="6" max="6" width="15" customWidth="1"/>
  </cols>
  <sheetData>
    <row r="1" ht="90" spans="1:27">
      <c r="A1" s="16" t="s">
        <v>159</v>
      </c>
      <c r="B1" s="16" t="s">
        <v>160</v>
      </c>
      <c r="C1" s="16" t="s">
        <v>161</v>
      </c>
      <c r="D1" s="16" t="s">
        <v>162</v>
      </c>
      <c r="E1" s="22" t="s">
        <v>163</v>
      </c>
      <c r="F1" s="22" t="s">
        <v>164</v>
      </c>
      <c r="G1" s="27" t="s">
        <v>165</v>
      </c>
      <c r="H1" s="27" t="s">
        <v>166</v>
      </c>
      <c r="I1" s="22" t="s">
        <v>167</v>
      </c>
      <c r="J1" s="27" t="s">
        <v>168</v>
      </c>
      <c r="K1" s="16" t="s">
        <v>169</v>
      </c>
      <c r="L1" s="16" t="s">
        <v>170</v>
      </c>
      <c r="M1" s="16" t="s">
        <v>171</v>
      </c>
      <c r="N1" s="16" t="s">
        <v>172</v>
      </c>
      <c r="O1" s="16" t="s">
        <v>173</v>
      </c>
      <c r="P1" s="16" t="s">
        <v>174</v>
      </c>
      <c r="Q1" s="22" t="s">
        <v>175</v>
      </c>
      <c r="R1" s="22" t="s">
        <v>176</v>
      </c>
      <c r="S1" s="16" t="s">
        <v>177</v>
      </c>
      <c r="T1" s="16" t="s">
        <v>178</v>
      </c>
      <c r="U1" s="16" t="s">
        <v>179</v>
      </c>
      <c r="V1" s="27" t="s">
        <v>180</v>
      </c>
      <c r="W1" s="22" t="s">
        <v>181</v>
      </c>
      <c r="X1" s="27" t="s">
        <v>182</v>
      </c>
      <c r="Y1" s="27" t="s">
        <v>183</v>
      </c>
      <c r="Z1" s="16" t="s">
        <v>184</v>
      </c>
      <c r="AA1" s="29" t="s">
        <v>185</v>
      </c>
    </row>
    <row r="2" ht="90" spans="1:27">
      <c r="A2" s="17" t="s">
        <v>186</v>
      </c>
      <c r="B2" s="17" t="s">
        <v>187</v>
      </c>
      <c r="C2" s="17" t="s">
        <v>188</v>
      </c>
      <c r="D2" s="17" t="s">
        <v>189</v>
      </c>
      <c r="E2" s="24" t="s">
        <v>190</v>
      </c>
      <c r="F2" s="24" t="s">
        <v>53</v>
      </c>
      <c r="G2" s="28" t="s">
        <v>191</v>
      </c>
      <c r="H2" s="28" t="s">
        <v>192</v>
      </c>
      <c r="I2" s="24" t="s">
        <v>193</v>
      </c>
      <c r="J2" s="28" t="s">
        <v>194</v>
      </c>
      <c r="K2" s="17" t="s">
        <v>195</v>
      </c>
      <c r="L2" s="17" t="s">
        <v>196</v>
      </c>
      <c r="M2" s="17" t="s">
        <v>197</v>
      </c>
      <c r="N2" s="17" t="s">
        <v>198</v>
      </c>
      <c r="O2" s="17" t="s">
        <v>199</v>
      </c>
      <c r="P2" s="17" t="s">
        <v>200</v>
      </c>
      <c r="Q2" s="24" t="s">
        <v>52</v>
      </c>
      <c r="R2" s="24" t="s">
        <v>53</v>
      </c>
      <c r="S2" s="17" t="s">
        <v>201</v>
      </c>
      <c r="T2" s="17" t="s">
        <v>202</v>
      </c>
      <c r="U2" s="17" t="s">
        <v>203</v>
      </c>
      <c r="V2" s="28" t="s">
        <v>204</v>
      </c>
      <c r="W2" s="24" t="s">
        <v>48</v>
      </c>
      <c r="X2" s="28" t="s">
        <v>205</v>
      </c>
      <c r="Y2" s="28" t="s">
        <v>206</v>
      </c>
      <c r="Z2" s="17" t="s">
        <v>207</v>
      </c>
      <c r="AA2" s="30"/>
    </row>
    <row r="3" spans="1:27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31"/>
    </row>
    <row r="4" spans="1:26">
      <c r="A4" s="19"/>
      <c r="B4" s="19"/>
      <c r="C4" s="19"/>
      <c r="D4" s="19"/>
      <c r="G4" s="19"/>
      <c r="H4" s="19"/>
      <c r="J4" s="19"/>
      <c r="K4" s="19"/>
      <c r="L4" s="19"/>
      <c r="M4" s="19"/>
      <c r="N4" s="19"/>
      <c r="O4" s="19"/>
      <c r="P4" s="19"/>
      <c r="S4" s="19"/>
      <c r="T4" s="19"/>
      <c r="U4" s="19"/>
      <c r="V4" s="19"/>
      <c r="Z4" s="32"/>
    </row>
    <row r="5" spans="1:26">
      <c r="A5" s="19"/>
      <c r="B5" s="19"/>
      <c r="C5" s="19"/>
      <c r="D5" s="19"/>
      <c r="G5" s="19"/>
      <c r="H5" s="19"/>
      <c r="J5" s="19"/>
      <c r="K5" s="19"/>
      <c r="L5" s="19"/>
      <c r="M5" s="19"/>
      <c r="N5" s="19"/>
      <c r="O5" s="19"/>
      <c r="P5" s="19"/>
      <c r="S5" s="19"/>
      <c r="T5" s="19"/>
      <c r="U5" s="19"/>
      <c r="V5" s="19"/>
      <c r="Z5" s="32"/>
    </row>
    <row r="6" spans="1:26">
      <c r="A6" s="19"/>
      <c r="B6" s="19"/>
      <c r="C6" s="19"/>
      <c r="D6" s="19"/>
      <c r="G6" s="19"/>
      <c r="H6" s="19"/>
      <c r="J6" s="19"/>
      <c r="K6" s="19"/>
      <c r="L6" s="19"/>
      <c r="M6" s="19"/>
      <c r="N6" s="19"/>
      <c r="O6" s="19"/>
      <c r="P6" s="19"/>
      <c r="S6" s="19"/>
      <c r="T6" s="19"/>
      <c r="U6" s="19"/>
      <c r="V6" s="19"/>
      <c r="Z6" s="32"/>
    </row>
    <row r="7" spans="1:26">
      <c r="A7" s="19"/>
      <c r="B7" s="19"/>
      <c r="C7" s="19"/>
      <c r="D7" s="19"/>
      <c r="G7" s="19"/>
      <c r="H7" s="19"/>
      <c r="J7" s="19"/>
      <c r="K7" s="19"/>
      <c r="L7" s="19"/>
      <c r="M7" s="19"/>
      <c r="N7" s="19"/>
      <c r="O7" s="19"/>
      <c r="P7" s="19"/>
      <c r="S7" s="19"/>
      <c r="T7" s="19"/>
      <c r="U7" s="19"/>
      <c r="V7" s="19"/>
      <c r="Z7" s="32"/>
    </row>
    <row r="8" spans="1:26">
      <c r="A8" s="19"/>
      <c r="B8" s="19"/>
      <c r="C8" s="19"/>
      <c r="D8" s="19"/>
      <c r="G8" s="19"/>
      <c r="H8" s="19"/>
      <c r="J8" s="19"/>
      <c r="K8" s="19"/>
      <c r="L8" s="19"/>
      <c r="M8" s="19"/>
      <c r="N8" s="19"/>
      <c r="O8" s="19"/>
      <c r="P8" s="19"/>
      <c r="S8" s="19"/>
      <c r="T8" s="19"/>
      <c r="U8" s="19"/>
      <c r="V8" s="19"/>
      <c r="Z8" s="32"/>
    </row>
    <row r="9" spans="1:26">
      <c r="A9" s="19"/>
      <c r="B9" s="19"/>
      <c r="C9" s="19"/>
      <c r="D9" s="19"/>
      <c r="G9" s="19"/>
      <c r="H9" s="19"/>
      <c r="J9" s="19"/>
      <c r="K9" s="19"/>
      <c r="L9" s="19"/>
      <c r="M9" s="19"/>
      <c r="N9" s="19"/>
      <c r="O9" s="19"/>
      <c r="P9" s="19"/>
      <c r="S9" s="19"/>
      <c r="T9" s="19"/>
      <c r="U9" s="19"/>
      <c r="V9" s="19"/>
      <c r="Z9" s="32"/>
    </row>
    <row r="10" spans="1:26">
      <c r="A10" s="19"/>
      <c r="B10" s="19"/>
      <c r="C10" s="19"/>
      <c r="D10" s="19"/>
      <c r="G10" s="19"/>
      <c r="H10" s="19"/>
      <c r="J10" s="19"/>
      <c r="K10" s="19"/>
      <c r="L10" s="19"/>
      <c r="M10" s="19"/>
      <c r="N10" s="19"/>
      <c r="O10" s="19"/>
      <c r="P10" s="19"/>
      <c r="S10" s="19"/>
      <c r="T10" s="19"/>
      <c r="U10" s="19"/>
      <c r="V10" s="19"/>
      <c r="Z10" s="32"/>
    </row>
    <row r="11" spans="1:26">
      <c r="A11" s="19"/>
      <c r="B11" s="19"/>
      <c r="C11" s="19"/>
      <c r="D11" s="19"/>
      <c r="G11" s="19"/>
      <c r="H11" s="19"/>
      <c r="J11" s="19"/>
      <c r="K11" s="19"/>
      <c r="L11" s="19"/>
      <c r="M11" s="19"/>
      <c r="N11" s="19"/>
      <c r="O11" s="19"/>
      <c r="P11" s="19"/>
      <c r="S11" s="19"/>
      <c r="T11" s="19"/>
      <c r="U11" s="19"/>
      <c r="V11" s="19"/>
      <c r="Z11" s="32"/>
    </row>
    <row r="12" spans="1:26">
      <c r="A12" s="19"/>
      <c r="B12" s="19"/>
      <c r="C12" s="19"/>
      <c r="D12" s="19"/>
      <c r="G12" s="19"/>
      <c r="H12" s="19"/>
      <c r="J12" s="19"/>
      <c r="K12" s="19"/>
      <c r="L12" s="19"/>
      <c r="M12" s="19"/>
      <c r="N12" s="19"/>
      <c r="O12" s="19"/>
      <c r="P12" s="19"/>
      <c r="S12" s="19"/>
      <c r="T12" s="19"/>
      <c r="U12" s="19"/>
      <c r="V12" s="19"/>
      <c r="Z12" s="32"/>
    </row>
    <row r="13" spans="1:26">
      <c r="A13" s="19"/>
      <c r="B13" s="19"/>
      <c r="C13" s="19"/>
      <c r="D13" s="19"/>
      <c r="G13" s="19"/>
      <c r="H13" s="19"/>
      <c r="J13" s="19"/>
      <c r="K13" s="19"/>
      <c r="L13" s="19"/>
      <c r="M13" s="19"/>
      <c r="N13" s="19"/>
      <c r="O13" s="19"/>
      <c r="P13" s="19"/>
      <c r="S13" s="19"/>
      <c r="T13" s="19"/>
      <c r="U13" s="19"/>
      <c r="V13" s="19"/>
      <c r="Z13" s="32"/>
    </row>
    <row r="14" spans="1:26">
      <c r="A14" s="19"/>
      <c r="B14" s="19"/>
      <c r="C14" s="19"/>
      <c r="D14" s="19"/>
      <c r="G14" s="19"/>
      <c r="H14" s="19"/>
      <c r="J14" s="19"/>
      <c r="K14" s="19"/>
      <c r="L14" s="19"/>
      <c r="M14" s="19"/>
      <c r="N14" s="19"/>
      <c r="O14" s="19"/>
      <c r="P14" s="19"/>
      <c r="S14" s="19"/>
      <c r="T14" s="19"/>
      <c r="U14" s="19"/>
      <c r="V14" s="19"/>
      <c r="Z14" s="32"/>
    </row>
    <row r="15" spans="1:26">
      <c r="A15" s="19"/>
      <c r="B15" s="19"/>
      <c r="C15" s="19"/>
      <c r="D15" s="19"/>
      <c r="G15" s="19"/>
      <c r="H15" s="19"/>
      <c r="J15" s="19"/>
      <c r="K15" s="19"/>
      <c r="L15" s="19"/>
      <c r="M15" s="19"/>
      <c r="N15" s="19"/>
      <c r="O15" s="19"/>
      <c r="P15" s="19"/>
      <c r="S15" s="19"/>
      <c r="T15" s="19"/>
      <c r="U15" s="19"/>
      <c r="V15" s="19"/>
      <c r="Z15" s="32"/>
    </row>
    <row r="16" spans="1:26">
      <c r="A16" s="19"/>
      <c r="B16" s="19"/>
      <c r="C16" s="19"/>
      <c r="D16" s="19"/>
      <c r="G16" s="19"/>
      <c r="H16" s="19"/>
      <c r="J16" s="19"/>
      <c r="K16" s="19"/>
      <c r="L16" s="19"/>
      <c r="M16" s="19"/>
      <c r="N16" s="19"/>
      <c r="O16" s="19"/>
      <c r="P16" s="19"/>
      <c r="S16" s="19"/>
      <c r="T16" s="19"/>
      <c r="U16" s="19"/>
      <c r="V16" s="19"/>
      <c r="Z16" s="32"/>
    </row>
    <row r="17" spans="1:26">
      <c r="A17" s="19"/>
      <c r="B17" s="19"/>
      <c r="C17" s="19"/>
      <c r="D17" s="19"/>
      <c r="G17" s="19"/>
      <c r="H17" s="19"/>
      <c r="J17" s="19"/>
      <c r="K17" s="19"/>
      <c r="L17" s="19"/>
      <c r="M17" s="19"/>
      <c r="N17" s="19"/>
      <c r="O17" s="19"/>
      <c r="P17" s="19"/>
      <c r="S17" s="19"/>
      <c r="T17" s="19"/>
      <c r="U17" s="19"/>
      <c r="V17" s="19"/>
      <c r="Z17" s="32"/>
    </row>
    <row r="18" spans="1:26">
      <c r="A18" s="19"/>
      <c r="B18" s="19"/>
      <c r="C18" s="19"/>
      <c r="D18" s="19"/>
      <c r="G18" s="19"/>
      <c r="H18" s="19"/>
      <c r="J18" s="19"/>
      <c r="K18" s="19"/>
      <c r="L18" s="19"/>
      <c r="M18" s="19"/>
      <c r="N18" s="19"/>
      <c r="O18" s="19"/>
      <c r="P18" s="19"/>
      <c r="S18" s="19"/>
      <c r="T18" s="19"/>
      <c r="U18" s="19"/>
      <c r="V18" s="19"/>
      <c r="Z18" s="32"/>
    </row>
    <row r="19" spans="1:26">
      <c r="A19" s="19"/>
      <c r="B19" s="19"/>
      <c r="C19" s="19"/>
      <c r="D19" s="19"/>
      <c r="G19" s="19"/>
      <c r="H19" s="19"/>
      <c r="J19" s="19"/>
      <c r="K19" s="19"/>
      <c r="L19" s="19"/>
      <c r="M19" s="19"/>
      <c r="N19" s="19"/>
      <c r="O19" s="19"/>
      <c r="P19" s="19"/>
      <c r="S19" s="19"/>
      <c r="T19" s="19"/>
      <c r="U19" s="19"/>
      <c r="V19" s="19"/>
      <c r="Z19" s="32"/>
    </row>
    <row r="20" spans="1:26">
      <c r="A20" s="19"/>
      <c r="B20" s="19"/>
      <c r="C20" s="19"/>
      <c r="D20" s="19"/>
      <c r="G20" s="19"/>
      <c r="H20" s="19"/>
      <c r="J20" s="19"/>
      <c r="K20" s="19"/>
      <c r="L20" s="19"/>
      <c r="M20" s="19"/>
      <c r="N20" s="19"/>
      <c r="O20" s="19"/>
      <c r="P20" s="19"/>
      <c r="S20" s="19"/>
      <c r="T20" s="19"/>
      <c r="U20" s="19"/>
      <c r="V20" s="19"/>
      <c r="Z20" s="32"/>
    </row>
    <row r="21" spans="1:26">
      <c r="A21" s="19"/>
      <c r="B21" s="19"/>
      <c r="C21" s="19"/>
      <c r="D21" s="19"/>
      <c r="G21" s="19"/>
      <c r="H21" s="19"/>
      <c r="J21" s="19"/>
      <c r="K21" s="19"/>
      <c r="L21" s="19"/>
      <c r="M21" s="19"/>
      <c r="N21" s="19"/>
      <c r="O21" s="19"/>
      <c r="P21" s="19"/>
      <c r="S21" s="19"/>
      <c r="T21" s="19"/>
      <c r="U21" s="19"/>
      <c r="V21" s="19"/>
      <c r="Z21" s="32"/>
    </row>
    <row r="22" spans="1:26">
      <c r="A22" s="19"/>
      <c r="B22" s="19"/>
      <c r="C22" s="19"/>
      <c r="D22" s="19"/>
      <c r="G22" s="19"/>
      <c r="H22" s="19"/>
      <c r="J22" s="19"/>
      <c r="K22" s="19"/>
      <c r="L22" s="19"/>
      <c r="M22" s="19"/>
      <c r="N22" s="19"/>
      <c r="O22" s="19"/>
      <c r="P22" s="19"/>
      <c r="S22" s="19"/>
      <c r="T22" s="19"/>
      <c r="U22" s="19"/>
      <c r="V22" s="19"/>
      <c r="Z22" s="32"/>
    </row>
    <row r="23" spans="1:26">
      <c r="A23" s="19"/>
      <c r="B23" s="19"/>
      <c r="C23" s="19"/>
      <c r="D23" s="19"/>
      <c r="G23" s="19"/>
      <c r="H23" s="19"/>
      <c r="J23" s="19"/>
      <c r="K23" s="19"/>
      <c r="L23" s="19"/>
      <c r="M23" s="19"/>
      <c r="N23" s="19"/>
      <c r="O23" s="19"/>
      <c r="P23" s="19"/>
      <c r="S23" s="19"/>
      <c r="T23" s="19"/>
      <c r="U23" s="19"/>
      <c r="V23" s="19"/>
      <c r="Z23" s="32"/>
    </row>
    <row r="24" spans="1:26">
      <c r="A24" s="19"/>
      <c r="B24" s="19"/>
      <c r="C24" s="19"/>
      <c r="D24" s="19"/>
      <c r="G24" s="19"/>
      <c r="H24" s="19"/>
      <c r="J24" s="19"/>
      <c r="K24" s="19"/>
      <c r="L24" s="19"/>
      <c r="M24" s="19"/>
      <c r="N24" s="19"/>
      <c r="O24" s="19"/>
      <c r="P24" s="19"/>
      <c r="S24" s="19"/>
      <c r="T24" s="19"/>
      <c r="U24" s="19"/>
      <c r="V24" s="19"/>
      <c r="Z24" s="32"/>
    </row>
    <row r="25" spans="1:26">
      <c r="A25" s="19"/>
      <c r="B25" s="19"/>
      <c r="C25" s="19"/>
      <c r="D25" s="34"/>
      <c r="G25" s="19"/>
      <c r="H25" s="19"/>
      <c r="J25" s="19"/>
      <c r="K25" s="19"/>
      <c r="L25" s="19"/>
      <c r="M25" s="19"/>
      <c r="N25" s="19"/>
      <c r="O25" s="34"/>
      <c r="P25" s="19"/>
      <c r="S25" s="19"/>
      <c r="T25" s="19"/>
      <c r="U25" s="19"/>
      <c r="V25" s="19"/>
      <c r="Z25" s="32"/>
    </row>
    <row r="26" spans="1:26">
      <c r="A26" s="19"/>
      <c r="B26" s="19"/>
      <c r="C26" s="19"/>
      <c r="D26" s="19"/>
      <c r="G26" s="19"/>
      <c r="H26" s="19"/>
      <c r="J26" s="19"/>
      <c r="K26" s="19"/>
      <c r="L26" s="19"/>
      <c r="M26" s="19"/>
      <c r="N26" s="19"/>
      <c r="O26" s="19"/>
      <c r="P26" s="19"/>
      <c r="S26" s="19"/>
      <c r="T26" s="19"/>
      <c r="U26" s="19"/>
      <c r="V26" s="19"/>
      <c r="Z26" s="32"/>
    </row>
    <row r="27" spans="1:26">
      <c r="A27" s="19"/>
      <c r="B27" s="19"/>
      <c r="C27" s="19"/>
      <c r="D27" s="19"/>
      <c r="G27" s="19"/>
      <c r="H27" s="19"/>
      <c r="J27" s="19"/>
      <c r="K27" s="19"/>
      <c r="L27" s="19"/>
      <c r="M27" s="19"/>
      <c r="N27" s="19"/>
      <c r="O27" s="19"/>
      <c r="P27" s="19"/>
      <c r="S27" s="19"/>
      <c r="T27" s="19"/>
      <c r="U27" s="19"/>
      <c r="V27" s="19"/>
      <c r="Z27" s="32"/>
    </row>
    <row r="28" spans="1:26">
      <c r="A28" s="19"/>
      <c r="B28" s="19"/>
      <c r="C28" s="19"/>
      <c r="D28" s="19"/>
      <c r="G28" s="19"/>
      <c r="H28" s="19"/>
      <c r="J28" s="19"/>
      <c r="K28" s="19"/>
      <c r="L28" s="19"/>
      <c r="M28" s="19"/>
      <c r="N28" s="19"/>
      <c r="O28" s="19"/>
      <c r="P28" s="19"/>
      <c r="S28" s="19"/>
      <c r="T28" s="19"/>
      <c r="U28" s="19"/>
      <c r="V28" s="19"/>
      <c r="Z28" s="32"/>
    </row>
    <row r="29" spans="1:26">
      <c r="A29" s="19"/>
      <c r="B29" s="19"/>
      <c r="C29" s="19"/>
      <c r="D29" s="19"/>
      <c r="G29" s="19"/>
      <c r="H29" s="19"/>
      <c r="J29" s="19"/>
      <c r="K29" s="19"/>
      <c r="L29" s="19"/>
      <c r="M29" s="19"/>
      <c r="N29" s="19"/>
      <c r="O29" s="19"/>
      <c r="P29" s="19"/>
      <c r="S29" s="19"/>
      <c r="T29" s="19"/>
      <c r="U29" s="19"/>
      <c r="V29" s="19"/>
      <c r="Z29" s="32"/>
    </row>
    <row r="30" spans="1:26">
      <c r="A30" s="19"/>
      <c r="B30" s="19"/>
      <c r="C30" s="19"/>
      <c r="D30" s="19"/>
      <c r="G30" s="19"/>
      <c r="H30" s="19"/>
      <c r="J30" s="19"/>
      <c r="K30" s="19"/>
      <c r="L30" s="19"/>
      <c r="M30" s="19"/>
      <c r="N30" s="19"/>
      <c r="O30" s="19"/>
      <c r="P30" s="19"/>
      <c r="S30" s="19"/>
      <c r="T30" s="19"/>
      <c r="U30" s="19"/>
      <c r="V30" s="19"/>
      <c r="Z30" s="32"/>
    </row>
    <row r="31" spans="1:26">
      <c r="A31" s="19"/>
      <c r="B31" s="19"/>
      <c r="C31" s="19"/>
      <c r="D31" s="19"/>
      <c r="G31" s="19"/>
      <c r="H31" s="19"/>
      <c r="J31" s="19"/>
      <c r="K31" s="19"/>
      <c r="L31" s="19"/>
      <c r="M31" s="19"/>
      <c r="N31" s="19"/>
      <c r="O31" s="19"/>
      <c r="P31" s="19"/>
      <c r="S31" s="19"/>
      <c r="T31" s="19"/>
      <c r="U31" s="19"/>
      <c r="V31" s="19"/>
      <c r="Z31" s="32"/>
    </row>
    <row r="32" spans="1:26">
      <c r="A32" s="19"/>
      <c r="B32" s="19"/>
      <c r="C32" s="19"/>
      <c r="D32" s="19"/>
      <c r="G32" s="19"/>
      <c r="H32" s="19"/>
      <c r="J32" s="19"/>
      <c r="K32" s="19"/>
      <c r="L32" s="19"/>
      <c r="M32" s="19"/>
      <c r="N32" s="19"/>
      <c r="O32" s="19"/>
      <c r="P32" s="19"/>
      <c r="S32" s="19"/>
      <c r="T32" s="19"/>
      <c r="U32" s="19"/>
      <c r="V32" s="19"/>
      <c r="Z32" s="32"/>
    </row>
    <row r="33" spans="1:26">
      <c r="A33" s="19"/>
      <c r="B33" s="19"/>
      <c r="C33" s="19"/>
      <c r="D33" s="19"/>
      <c r="G33" s="19"/>
      <c r="H33" s="19"/>
      <c r="J33" s="19"/>
      <c r="K33" s="19"/>
      <c r="L33" s="19"/>
      <c r="M33" s="19"/>
      <c r="N33" s="19"/>
      <c r="O33" s="19"/>
      <c r="P33" s="19"/>
      <c r="S33" s="19"/>
      <c r="T33" s="19"/>
      <c r="U33" s="19"/>
      <c r="V33" s="19"/>
      <c r="Z33" s="32"/>
    </row>
    <row r="34" spans="1:26">
      <c r="A34" s="19"/>
      <c r="B34" s="19"/>
      <c r="C34" s="19"/>
      <c r="D34" s="19"/>
      <c r="G34" s="19"/>
      <c r="H34" s="19"/>
      <c r="J34" s="19"/>
      <c r="K34" s="19"/>
      <c r="L34" s="19"/>
      <c r="M34" s="19"/>
      <c r="N34" s="19"/>
      <c r="O34" s="19"/>
      <c r="P34" s="19"/>
      <c r="S34" s="19"/>
      <c r="T34" s="19"/>
      <c r="U34" s="19"/>
      <c r="V34" s="19"/>
      <c r="Z34" s="32"/>
    </row>
    <row r="35" spans="1:26">
      <c r="A35" s="19"/>
      <c r="B35" s="19"/>
      <c r="C35" s="19"/>
      <c r="D35" s="19"/>
      <c r="G35" s="19"/>
      <c r="H35" s="19"/>
      <c r="J35" s="19"/>
      <c r="K35" s="19"/>
      <c r="L35" s="19"/>
      <c r="M35" s="19"/>
      <c r="N35" s="19"/>
      <c r="O35" s="19"/>
      <c r="P35" s="19"/>
      <c r="S35" s="19"/>
      <c r="T35" s="19"/>
      <c r="U35" s="19"/>
      <c r="V35" s="19"/>
      <c r="Z35" s="32"/>
    </row>
    <row r="36" spans="1:26">
      <c r="A36" s="19"/>
      <c r="B36" s="19"/>
      <c r="C36" s="19"/>
      <c r="D36" s="19"/>
      <c r="G36" s="19"/>
      <c r="H36" s="19"/>
      <c r="J36" s="19"/>
      <c r="K36" s="19"/>
      <c r="L36" s="19"/>
      <c r="M36" s="19"/>
      <c r="N36" s="19"/>
      <c r="O36" s="19"/>
      <c r="P36" s="19"/>
      <c r="S36" s="19"/>
      <c r="T36" s="19"/>
      <c r="U36" s="19"/>
      <c r="V36" s="19"/>
      <c r="Z36" s="32"/>
    </row>
    <row r="37" spans="1:26">
      <c r="A37" s="19"/>
      <c r="B37" s="19"/>
      <c r="C37" s="19"/>
      <c r="D37" s="19"/>
      <c r="G37" s="19"/>
      <c r="H37" s="19"/>
      <c r="J37" s="19"/>
      <c r="K37" s="19"/>
      <c r="L37" s="19"/>
      <c r="M37" s="19"/>
      <c r="N37" s="19"/>
      <c r="O37" s="19"/>
      <c r="P37" s="19"/>
      <c r="S37" s="19"/>
      <c r="T37" s="19"/>
      <c r="U37" s="19"/>
      <c r="V37" s="19"/>
      <c r="Z37" s="32"/>
    </row>
    <row r="38" spans="1:26">
      <c r="A38" s="19"/>
      <c r="B38" s="19"/>
      <c r="C38" s="19"/>
      <c r="D38" s="19"/>
      <c r="G38" s="19"/>
      <c r="H38" s="19"/>
      <c r="J38" s="19"/>
      <c r="K38" s="19"/>
      <c r="L38" s="19"/>
      <c r="M38" s="19"/>
      <c r="N38" s="19"/>
      <c r="O38" s="19"/>
      <c r="P38" s="19"/>
      <c r="S38" s="19"/>
      <c r="T38" s="19"/>
      <c r="U38" s="19"/>
      <c r="V38" s="19"/>
      <c r="Z38" s="32"/>
    </row>
    <row r="39" spans="1:26">
      <c r="A39" s="19"/>
      <c r="B39" s="19"/>
      <c r="C39" s="19"/>
      <c r="D39" s="19"/>
      <c r="G39" s="19"/>
      <c r="H39" s="19"/>
      <c r="J39" s="19"/>
      <c r="K39" s="19"/>
      <c r="L39" s="19"/>
      <c r="M39" s="19"/>
      <c r="N39" s="19"/>
      <c r="O39" s="19"/>
      <c r="P39" s="19"/>
      <c r="S39" s="19"/>
      <c r="T39" s="19"/>
      <c r="U39" s="19"/>
      <c r="V39" s="19"/>
      <c r="Z39" s="32"/>
    </row>
    <row r="40" spans="1:26">
      <c r="A40" s="19"/>
      <c r="B40" s="19"/>
      <c r="C40" s="19"/>
      <c r="D40" s="19"/>
      <c r="G40" s="19"/>
      <c r="H40" s="19"/>
      <c r="J40" s="19"/>
      <c r="K40" s="19"/>
      <c r="L40" s="19"/>
      <c r="M40" s="19"/>
      <c r="N40" s="19"/>
      <c r="O40" s="19"/>
      <c r="P40" s="19"/>
      <c r="S40" s="19"/>
      <c r="T40" s="19"/>
      <c r="U40" s="19"/>
      <c r="V40" s="19"/>
      <c r="Z40" s="32"/>
    </row>
    <row r="41" spans="1:26">
      <c r="A41" s="19"/>
      <c r="B41" s="19"/>
      <c r="C41" s="19"/>
      <c r="D41" s="19"/>
      <c r="G41" s="19"/>
      <c r="H41" s="19"/>
      <c r="J41" s="19"/>
      <c r="K41" s="19"/>
      <c r="L41" s="19"/>
      <c r="M41" s="19"/>
      <c r="N41" s="19"/>
      <c r="O41" s="19"/>
      <c r="P41" s="19"/>
      <c r="S41" s="19"/>
      <c r="T41" s="19"/>
      <c r="U41" s="19"/>
      <c r="V41" s="19"/>
      <c r="Z41" s="32"/>
    </row>
    <row r="42" spans="1:26">
      <c r="A42" s="19"/>
      <c r="B42" s="19"/>
      <c r="C42" s="19"/>
      <c r="D42" s="19"/>
      <c r="G42" s="19"/>
      <c r="H42" s="19"/>
      <c r="J42" s="19"/>
      <c r="K42" s="19"/>
      <c r="L42" s="19"/>
      <c r="M42" s="19"/>
      <c r="N42" s="19"/>
      <c r="O42" s="19"/>
      <c r="P42" s="19"/>
      <c r="S42" s="19"/>
      <c r="T42" s="19"/>
      <c r="U42" s="19"/>
      <c r="V42" s="19"/>
      <c r="Z42" s="32"/>
    </row>
    <row r="43" spans="1:26">
      <c r="A43" s="19"/>
      <c r="B43" s="19"/>
      <c r="C43" s="19"/>
      <c r="D43" s="19"/>
      <c r="G43" s="19"/>
      <c r="H43" s="19"/>
      <c r="J43" s="19"/>
      <c r="K43" s="19"/>
      <c r="L43" s="19"/>
      <c r="M43" s="19"/>
      <c r="N43" s="19"/>
      <c r="O43" s="19"/>
      <c r="P43" s="19"/>
      <c r="S43" s="19"/>
      <c r="T43" s="19"/>
      <c r="U43" s="19"/>
      <c r="V43" s="19"/>
      <c r="Z43" s="32"/>
    </row>
    <row r="44" spans="1:26">
      <c r="A44" s="19"/>
      <c r="B44" s="19"/>
      <c r="C44" s="19"/>
      <c r="D44" s="19"/>
      <c r="G44" s="19"/>
      <c r="H44" s="19"/>
      <c r="J44" s="19"/>
      <c r="K44" s="19"/>
      <c r="L44" s="19"/>
      <c r="M44" s="19"/>
      <c r="N44" s="19"/>
      <c r="O44" s="19"/>
      <c r="P44" s="19"/>
      <c r="S44" s="19"/>
      <c r="T44" s="19"/>
      <c r="U44" s="19"/>
      <c r="V44" s="19"/>
      <c r="Z44" s="32"/>
    </row>
    <row r="45" spans="1:26">
      <c r="A45" s="19"/>
      <c r="B45" s="19"/>
      <c r="C45" s="19"/>
      <c r="D45" s="19"/>
      <c r="G45" s="19"/>
      <c r="H45" s="19"/>
      <c r="J45" s="19"/>
      <c r="K45" s="19"/>
      <c r="L45" s="19"/>
      <c r="M45" s="19"/>
      <c r="N45" s="19"/>
      <c r="O45" s="19"/>
      <c r="P45" s="19"/>
      <c r="S45" s="19"/>
      <c r="T45" s="19"/>
      <c r="U45" s="19"/>
      <c r="V45" s="19"/>
      <c r="Z45" s="32"/>
    </row>
    <row r="46" spans="1:26">
      <c r="A46" s="19"/>
      <c r="B46" s="19"/>
      <c r="C46" s="19"/>
      <c r="D46" s="19"/>
      <c r="G46" s="19"/>
      <c r="H46" s="19"/>
      <c r="J46" s="19"/>
      <c r="K46" s="19"/>
      <c r="L46" s="19"/>
      <c r="M46" s="19"/>
      <c r="N46" s="19"/>
      <c r="O46" s="19"/>
      <c r="P46" s="19"/>
      <c r="S46" s="19"/>
      <c r="T46" s="19"/>
      <c r="U46" s="19"/>
      <c r="V46" s="19"/>
      <c r="Z46" s="32"/>
    </row>
    <row r="47" spans="1:26">
      <c r="A47" s="19"/>
      <c r="B47" s="19"/>
      <c r="C47" s="19"/>
      <c r="D47" s="19"/>
      <c r="G47" s="19"/>
      <c r="H47" s="19"/>
      <c r="J47" s="19"/>
      <c r="K47" s="19"/>
      <c r="L47" s="19"/>
      <c r="M47" s="19"/>
      <c r="N47" s="19"/>
      <c r="O47" s="19"/>
      <c r="P47" s="19"/>
      <c r="S47" s="19"/>
      <c r="T47" s="19"/>
      <c r="U47" s="19"/>
      <c r="V47" s="19"/>
      <c r="Z47" s="32"/>
    </row>
    <row r="48" spans="1:26">
      <c r="A48" s="19"/>
      <c r="B48" s="19"/>
      <c r="C48" s="19"/>
      <c r="D48" s="19"/>
      <c r="G48" s="19"/>
      <c r="H48" s="19"/>
      <c r="J48" s="19"/>
      <c r="K48" s="19"/>
      <c r="L48" s="19"/>
      <c r="M48" s="19"/>
      <c r="N48" s="19"/>
      <c r="O48" s="19"/>
      <c r="P48" s="19"/>
      <c r="S48" s="19"/>
      <c r="T48" s="19"/>
      <c r="U48" s="19"/>
      <c r="V48" s="19"/>
      <c r="Z48" s="32"/>
    </row>
    <row r="49" spans="1:26">
      <c r="A49" s="19"/>
      <c r="B49" s="19"/>
      <c r="C49" s="19"/>
      <c r="D49" s="19"/>
      <c r="G49" s="19"/>
      <c r="H49" s="19"/>
      <c r="J49" s="19"/>
      <c r="K49" s="19"/>
      <c r="L49" s="19"/>
      <c r="M49" s="19"/>
      <c r="N49" s="19"/>
      <c r="O49" s="19"/>
      <c r="P49" s="19"/>
      <c r="S49" s="19"/>
      <c r="T49" s="19"/>
      <c r="U49" s="19"/>
      <c r="V49" s="19"/>
      <c r="Z49" s="32"/>
    </row>
    <row r="50" spans="1:26">
      <c r="A50" s="19"/>
      <c r="B50" s="19"/>
      <c r="C50" s="19"/>
      <c r="D50" s="19"/>
      <c r="G50" s="19"/>
      <c r="H50" s="19"/>
      <c r="J50" s="19"/>
      <c r="K50" s="19"/>
      <c r="L50" s="19"/>
      <c r="M50" s="19"/>
      <c r="N50" s="19"/>
      <c r="O50" s="19"/>
      <c r="P50" s="19"/>
      <c r="S50" s="19"/>
      <c r="T50" s="19"/>
      <c r="U50" s="19"/>
      <c r="V50" s="19"/>
      <c r="Z50" s="32"/>
    </row>
    <row r="51" spans="1:26">
      <c r="A51" s="19"/>
      <c r="B51" s="19"/>
      <c r="C51" s="19"/>
      <c r="D51" s="19"/>
      <c r="G51" s="19"/>
      <c r="H51" s="19"/>
      <c r="J51" s="19"/>
      <c r="K51" s="19"/>
      <c r="L51" s="19"/>
      <c r="M51" s="19"/>
      <c r="N51" s="19"/>
      <c r="O51" s="19"/>
      <c r="P51" s="19"/>
      <c r="S51" s="19"/>
      <c r="T51" s="19"/>
      <c r="U51" s="19"/>
      <c r="V51" s="19"/>
      <c r="Z51" s="32"/>
    </row>
    <row r="52" spans="1:26">
      <c r="A52" s="19"/>
      <c r="B52" s="19"/>
      <c r="C52" s="19"/>
      <c r="D52" s="19"/>
      <c r="G52" s="19"/>
      <c r="H52" s="19"/>
      <c r="J52" s="19"/>
      <c r="K52" s="19"/>
      <c r="L52" s="19"/>
      <c r="M52" s="19"/>
      <c r="N52" s="19"/>
      <c r="O52" s="19"/>
      <c r="P52" s="19"/>
      <c r="S52" s="19"/>
      <c r="T52" s="19"/>
      <c r="U52" s="19"/>
      <c r="V52" s="19"/>
      <c r="Z52" s="32"/>
    </row>
    <row r="53" spans="1:26">
      <c r="A53" s="19"/>
      <c r="B53" s="19"/>
      <c r="C53" s="19"/>
      <c r="D53" s="19"/>
      <c r="G53" s="19"/>
      <c r="H53" s="19"/>
      <c r="J53" s="19"/>
      <c r="K53" s="19"/>
      <c r="L53" s="19"/>
      <c r="M53" s="19"/>
      <c r="N53" s="19"/>
      <c r="O53" s="19"/>
      <c r="P53" s="19"/>
      <c r="S53" s="19"/>
      <c r="T53" s="19"/>
      <c r="U53" s="19"/>
      <c r="V53" s="19"/>
      <c r="Z53" s="32"/>
    </row>
    <row r="54" spans="1:26">
      <c r="A54" s="19"/>
      <c r="B54" s="19"/>
      <c r="C54" s="19"/>
      <c r="D54" s="19"/>
      <c r="G54" s="19"/>
      <c r="H54" s="19"/>
      <c r="J54" s="19"/>
      <c r="K54" s="19"/>
      <c r="L54" s="19"/>
      <c r="M54" s="19"/>
      <c r="N54" s="19"/>
      <c r="O54" s="19"/>
      <c r="P54" s="19"/>
      <c r="S54" s="19"/>
      <c r="T54" s="19"/>
      <c r="U54" s="19"/>
      <c r="V54" s="19"/>
      <c r="Z54" s="32"/>
    </row>
    <row r="55" spans="1:26">
      <c r="A55" s="19"/>
      <c r="B55" s="19"/>
      <c r="C55" s="19"/>
      <c r="D55" s="19"/>
      <c r="G55" s="19"/>
      <c r="H55" s="19"/>
      <c r="J55" s="19"/>
      <c r="K55" s="19"/>
      <c r="L55" s="19"/>
      <c r="M55" s="19"/>
      <c r="N55" s="19"/>
      <c r="O55" s="19"/>
      <c r="P55" s="19"/>
      <c r="S55" s="19"/>
      <c r="T55" s="19"/>
      <c r="U55" s="19"/>
      <c r="V55" s="19"/>
      <c r="Z55" s="32"/>
    </row>
    <row r="56" spans="1:26">
      <c r="A56" s="19"/>
      <c r="B56" s="19"/>
      <c r="C56" s="19"/>
      <c r="D56" s="19"/>
      <c r="G56" s="19"/>
      <c r="H56" s="19"/>
      <c r="J56" s="19"/>
      <c r="K56" s="19"/>
      <c r="L56" s="19"/>
      <c r="M56" s="19"/>
      <c r="N56" s="19"/>
      <c r="O56" s="19"/>
      <c r="P56" s="19"/>
      <c r="S56" s="19"/>
      <c r="T56" s="19"/>
      <c r="U56" s="19"/>
      <c r="V56" s="19"/>
      <c r="Z56" s="32"/>
    </row>
    <row r="57" spans="1:26">
      <c r="A57" s="19"/>
      <c r="B57" s="19"/>
      <c r="C57" s="19"/>
      <c r="D57" s="19"/>
      <c r="G57" s="19"/>
      <c r="H57" s="19"/>
      <c r="J57" s="19"/>
      <c r="K57" s="19"/>
      <c r="L57" s="19"/>
      <c r="M57" s="19"/>
      <c r="N57" s="19"/>
      <c r="O57" s="19"/>
      <c r="P57" s="19"/>
      <c r="S57" s="19"/>
      <c r="T57" s="19"/>
      <c r="U57" s="19"/>
      <c r="V57" s="19"/>
      <c r="Z57" s="32"/>
    </row>
    <row r="58" spans="1:26">
      <c r="A58" s="19"/>
      <c r="B58" s="19"/>
      <c r="C58" s="19"/>
      <c r="D58" s="19"/>
      <c r="G58" s="19"/>
      <c r="H58" s="19"/>
      <c r="J58" s="19"/>
      <c r="K58" s="19"/>
      <c r="L58" s="19"/>
      <c r="M58" s="19"/>
      <c r="N58" s="19"/>
      <c r="O58" s="19"/>
      <c r="P58" s="19"/>
      <c r="S58" s="19"/>
      <c r="T58" s="19"/>
      <c r="U58" s="19"/>
      <c r="V58" s="19"/>
      <c r="Z58" s="32"/>
    </row>
    <row r="59" spans="1:26">
      <c r="A59" s="19"/>
      <c r="B59" s="19"/>
      <c r="C59" s="19"/>
      <c r="D59" s="19"/>
      <c r="G59" s="19"/>
      <c r="H59" s="19"/>
      <c r="J59" s="19"/>
      <c r="K59" s="19"/>
      <c r="L59" s="19"/>
      <c r="M59" s="19"/>
      <c r="N59" s="19"/>
      <c r="O59" s="19"/>
      <c r="P59" s="19"/>
      <c r="S59" s="19"/>
      <c r="T59" s="19"/>
      <c r="U59" s="19"/>
      <c r="V59" s="19"/>
      <c r="Z59" s="32"/>
    </row>
    <row r="60" spans="1:26">
      <c r="A60" s="19"/>
      <c r="B60" s="19"/>
      <c r="C60" s="19"/>
      <c r="D60" s="19"/>
      <c r="G60" s="19"/>
      <c r="H60" s="19"/>
      <c r="J60" s="19"/>
      <c r="K60" s="19"/>
      <c r="L60" s="19"/>
      <c r="M60" s="19"/>
      <c r="N60" s="19"/>
      <c r="O60" s="19"/>
      <c r="P60" s="19"/>
      <c r="S60" s="19"/>
      <c r="T60" s="19"/>
      <c r="U60" s="19"/>
      <c r="V60" s="19"/>
      <c r="Z60" s="32"/>
    </row>
    <row r="61" spans="1:26">
      <c r="A61" s="19"/>
      <c r="B61" s="19"/>
      <c r="C61" s="19"/>
      <c r="D61" s="19"/>
      <c r="G61" s="19"/>
      <c r="H61" s="19"/>
      <c r="J61" s="19"/>
      <c r="K61" s="19"/>
      <c r="L61" s="19"/>
      <c r="M61" s="19"/>
      <c r="N61" s="19"/>
      <c r="O61" s="19"/>
      <c r="P61" s="19"/>
      <c r="S61" s="19"/>
      <c r="T61" s="19"/>
      <c r="U61" s="19"/>
      <c r="V61" s="19"/>
      <c r="Z61" s="32"/>
    </row>
    <row r="62" spans="1:26">
      <c r="A62" s="19"/>
      <c r="B62" s="19"/>
      <c r="C62" s="19"/>
      <c r="D62" s="19"/>
      <c r="G62" s="19"/>
      <c r="H62" s="19"/>
      <c r="J62" s="19"/>
      <c r="K62" s="19"/>
      <c r="L62" s="19"/>
      <c r="M62" s="19"/>
      <c r="N62" s="19"/>
      <c r="O62" s="19"/>
      <c r="P62" s="19"/>
      <c r="S62" s="19"/>
      <c r="T62" s="19"/>
      <c r="U62" s="19"/>
      <c r="V62" s="19"/>
      <c r="Z62" s="32"/>
    </row>
    <row r="63" spans="1:26">
      <c r="A63" s="19"/>
      <c r="B63" s="19"/>
      <c r="C63" s="19"/>
      <c r="D63" s="19"/>
      <c r="G63" s="19"/>
      <c r="H63" s="19"/>
      <c r="J63" s="19"/>
      <c r="K63" s="19"/>
      <c r="L63" s="19"/>
      <c r="M63" s="19"/>
      <c r="N63" s="19"/>
      <c r="O63" s="19"/>
      <c r="P63" s="19"/>
      <c r="S63" s="19"/>
      <c r="T63" s="19"/>
      <c r="U63" s="19"/>
      <c r="V63" s="19"/>
      <c r="Z63" s="32"/>
    </row>
    <row r="64" spans="1:26">
      <c r="A64" s="19"/>
      <c r="B64" s="19"/>
      <c r="C64" s="19"/>
      <c r="D64" s="19"/>
      <c r="G64" s="19"/>
      <c r="H64" s="19"/>
      <c r="J64" s="19"/>
      <c r="K64" s="19"/>
      <c r="L64" s="19"/>
      <c r="M64" s="19"/>
      <c r="N64" s="19"/>
      <c r="O64" s="19"/>
      <c r="P64" s="19"/>
      <c r="S64" s="19"/>
      <c r="T64" s="19"/>
      <c r="U64" s="19"/>
      <c r="V64" s="19"/>
      <c r="Z64" s="32"/>
    </row>
    <row r="65" spans="1:26">
      <c r="A65" s="19"/>
      <c r="B65" s="19"/>
      <c r="C65" s="19"/>
      <c r="D65" s="19"/>
      <c r="G65" s="19"/>
      <c r="H65" s="19"/>
      <c r="J65" s="19"/>
      <c r="K65" s="19"/>
      <c r="L65" s="19"/>
      <c r="M65" s="19"/>
      <c r="N65" s="19"/>
      <c r="O65" s="19"/>
      <c r="P65" s="19"/>
      <c r="S65" s="19"/>
      <c r="T65" s="19"/>
      <c r="U65" s="19"/>
      <c r="V65" s="19"/>
      <c r="Z65" s="32"/>
    </row>
    <row r="66" spans="1:26">
      <c r="A66" s="19"/>
      <c r="B66" s="19"/>
      <c r="C66" s="19"/>
      <c r="D66" s="19"/>
      <c r="G66" s="19"/>
      <c r="H66" s="19"/>
      <c r="J66" s="19"/>
      <c r="K66" s="19"/>
      <c r="L66" s="19"/>
      <c r="M66" s="19"/>
      <c r="N66" s="19"/>
      <c r="O66" s="19"/>
      <c r="P66" s="19"/>
      <c r="S66" s="19"/>
      <c r="T66" s="19"/>
      <c r="U66" s="19"/>
      <c r="V66" s="19"/>
      <c r="Z66" s="32"/>
    </row>
    <row r="67" spans="1:26">
      <c r="A67" s="19"/>
      <c r="B67" s="19"/>
      <c r="C67" s="19"/>
      <c r="D67" s="19"/>
      <c r="G67" s="19"/>
      <c r="H67" s="19"/>
      <c r="J67" s="19"/>
      <c r="K67" s="19"/>
      <c r="L67" s="19"/>
      <c r="M67" s="19"/>
      <c r="N67" s="19"/>
      <c r="O67" s="19"/>
      <c r="P67" s="19"/>
      <c r="S67" s="19"/>
      <c r="T67" s="19"/>
      <c r="U67" s="19"/>
      <c r="V67" s="19"/>
      <c r="Z67" s="32"/>
    </row>
    <row r="68" spans="1:26">
      <c r="A68" s="19"/>
      <c r="B68" s="19"/>
      <c r="C68" s="19"/>
      <c r="D68" s="19"/>
      <c r="G68" s="19"/>
      <c r="H68" s="19"/>
      <c r="J68" s="19"/>
      <c r="K68" s="19"/>
      <c r="L68" s="19"/>
      <c r="M68" s="19"/>
      <c r="N68" s="19"/>
      <c r="O68" s="19"/>
      <c r="P68" s="19"/>
      <c r="S68" s="19"/>
      <c r="T68" s="19"/>
      <c r="U68" s="19"/>
      <c r="V68" s="19"/>
      <c r="Z68" s="32"/>
    </row>
    <row r="69" spans="1:26">
      <c r="A69" s="19"/>
      <c r="B69" s="19"/>
      <c r="C69" s="19"/>
      <c r="D69" s="19"/>
      <c r="G69" s="19"/>
      <c r="H69" s="19"/>
      <c r="J69" s="19"/>
      <c r="K69" s="19"/>
      <c r="L69" s="19"/>
      <c r="M69" s="19"/>
      <c r="N69" s="19"/>
      <c r="O69" s="19"/>
      <c r="P69" s="19"/>
      <c r="S69" s="19"/>
      <c r="T69" s="19"/>
      <c r="U69" s="19"/>
      <c r="V69" s="19"/>
      <c r="Z69" s="32"/>
    </row>
    <row r="70" spans="1:26">
      <c r="A70" s="19"/>
      <c r="B70" s="19"/>
      <c r="C70" s="19"/>
      <c r="D70" s="19"/>
      <c r="G70" s="19"/>
      <c r="H70" s="19"/>
      <c r="J70" s="19"/>
      <c r="K70" s="19"/>
      <c r="L70" s="19"/>
      <c r="M70" s="19"/>
      <c r="N70" s="19"/>
      <c r="O70" s="19"/>
      <c r="P70" s="19"/>
      <c r="S70" s="19"/>
      <c r="T70" s="19"/>
      <c r="U70" s="19"/>
      <c r="V70" s="19"/>
      <c r="Z70" s="32"/>
    </row>
    <row r="71" spans="1:26">
      <c r="A71" s="19"/>
      <c r="B71" s="19"/>
      <c r="C71" s="19"/>
      <c r="D71" s="19"/>
      <c r="G71" s="19"/>
      <c r="H71" s="19"/>
      <c r="J71" s="19"/>
      <c r="K71" s="19"/>
      <c r="L71" s="19"/>
      <c r="M71" s="19"/>
      <c r="N71" s="19"/>
      <c r="O71" s="19"/>
      <c r="P71" s="19"/>
      <c r="S71" s="19"/>
      <c r="T71" s="19"/>
      <c r="U71" s="19"/>
      <c r="V71" s="19"/>
      <c r="Z71" s="32"/>
    </row>
    <row r="72" spans="1:26">
      <c r="A72" s="19"/>
      <c r="B72" s="19"/>
      <c r="C72" s="19"/>
      <c r="D72" s="19"/>
      <c r="G72" s="19"/>
      <c r="H72" s="19"/>
      <c r="J72" s="19"/>
      <c r="K72" s="19"/>
      <c r="L72" s="19"/>
      <c r="M72" s="19"/>
      <c r="N72" s="19"/>
      <c r="O72" s="19"/>
      <c r="P72" s="19"/>
      <c r="S72" s="19"/>
      <c r="T72" s="19"/>
      <c r="U72" s="19"/>
      <c r="V72" s="19"/>
      <c r="Z72" s="32"/>
    </row>
    <row r="73" spans="1:26">
      <c r="A73" s="19"/>
      <c r="B73" s="19"/>
      <c r="C73" s="19"/>
      <c r="D73" s="19"/>
      <c r="G73" s="19"/>
      <c r="H73" s="19"/>
      <c r="J73" s="19"/>
      <c r="K73" s="19"/>
      <c r="L73" s="19"/>
      <c r="M73" s="19"/>
      <c r="N73" s="19"/>
      <c r="O73" s="19"/>
      <c r="P73" s="19"/>
      <c r="S73" s="19"/>
      <c r="T73" s="19"/>
      <c r="U73" s="19"/>
      <c r="V73" s="19"/>
      <c r="Z73" s="32"/>
    </row>
    <row r="74" spans="1:26">
      <c r="A74" s="19"/>
      <c r="B74" s="19"/>
      <c r="C74" s="19"/>
      <c r="D74" s="19"/>
      <c r="G74" s="19"/>
      <c r="H74" s="19"/>
      <c r="J74" s="19"/>
      <c r="K74" s="19"/>
      <c r="L74" s="19"/>
      <c r="M74" s="19"/>
      <c r="N74" s="19"/>
      <c r="O74" s="19"/>
      <c r="P74" s="19"/>
      <c r="S74" s="19"/>
      <c r="T74" s="19"/>
      <c r="U74" s="19"/>
      <c r="V74" s="19"/>
      <c r="Z74" s="32"/>
    </row>
    <row r="75" spans="1:26">
      <c r="A75" s="19"/>
      <c r="B75" s="19"/>
      <c r="C75" s="19"/>
      <c r="D75" s="19"/>
      <c r="G75" s="19"/>
      <c r="H75" s="19"/>
      <c r="J75" s="19"/>
      <c r="K75" s="19"/>
      <c r="L75" s="19"/>
      <c r="M75" s="19"/>
      <c r="N75" s="19"/>
      <c r="O75" s="19"/>
      <c r="P75" s="19"/>
      <c r="S75" s="19"/>
      <c r="T75" s="19"/>
      <c r="U75" s="19"/>
      <c r="V75" s="19"/>
      <c r="Z75" s="32"/>
    </row>
    <row r="76" spans="1:26">
      <c r="A76" s="19"/>
      <c r="B76" s="19"/>
      <c r="C76" s="19"/>
      <c r="D76" s="19"/>
      <c r="G76" s="19"/>
      <c r="H76" s="19"/>
      <c r="J76" s="19"/>
      <c r="K76" s="19"/>
      <c r="L76" s="19"/>
      <c r="M76" s="19"/>
      <c r="N76" s="19"/>
      <c r="O76" s="19"/>
      <c r="P76" s="19"/>
      <c r="S76" s="19"/>
      <c r="T76" s="19"/>
      <c r="U76" s="19"/>
      <c r="V76" s="19"/>
      <c r="Z76" s="32"/>
    </row>
    <row r="77" spans="1:26">
      <c r="A77" s="19"/>
      <c r="B77" s="19"/>
      <c r="C77" s="19"/>
      <c r="D77" s="19"/>
      <c r="G77" s="19"/>
      <c r="H77" s="19"/>
      <c r="J77" s="19"/>
      <c r="K77" s="19"/>
      <c r="L77" s="19"/>
      <c r="M77" s="19"/>
      <c r="N77" s="19"/>
      <c r="O77" s="19"/>
      <c r="P77" s="19"/>
      <c r="S77" s="19"/>
      <c r="T77" s="19"/>
      <c r="U77" s="19"/>
      <c r="V77" s="19"/>
      <c r="Z77" s="32"/>
    </row>
    <row r="78" spans="1:26">
      <c r="A78" s="19"/>
      <c r="B78" s="19"/>
      <c r="C78" s="19"/>
      <c r="D78" s="19"/>
      <c r="G78" s="19"/>
      <c r="H78" s="19"/>
      <c r="J78" s="19"/>
      <c r="K78" s="19"/>
      <c r="L78" s="19"/>
      <c r="M78" s="19"/>
      <c r="N78" s="19"/>
      <c r="O78" s="19"/>
      <c r="P78" s="19"/>
      <c r="S78" s="19"/>
      <c r="T78" s="19"/>
      <c r="U78" s="19"/>
      <c r="V78" s="19"/>
      <c r="Z78" s="32"/>
    </row>
    <row r="79" spans="1:26">
      <c r="A79" s="19"/>
      <c r="B79" s="19"/>
      <c r="C79" s="19"/>
      <c r="D79" s="19"/>
      <c r="G79" s="19"/>
      <c r="H79" s="19"/>
      <c r="J79" s="19"/>
      <c r="K79" s="19"/>
      <c r="L79" s="19"/>
      <c r="M79" s="19"/>
      <c r="N79" s="19"/>
      <c r="O79" s="19"/>
      <c r="P79" s="19"/>
      <c r="S79" s="19"/>
      <c r="T79" s="19"/>
      <c r="U79" s="19"/>
      <c r="V79" s="19"/>
      <c r="Z79" s="32"/>
    </row>
    <row r="80" spans="1:26">
      <c r="A80" s="19"/>
      <c r="B80" s="19"/>
      <c r="C80" s="19"/>
      <c r="D80" s="19"/>
      <c r="G80" s="19"/>
      <c r="H80" s="19"/>
      <c r="J80" s="19"/>
      <c r="K80" s="19"/>
      <c r="L80" s="19"/>
      <c r="M80" s="19"/>
      <c r="N80" s="19"/>
      <c r="O80" s="19"/>
      <c r="P80" s="19"/>
      <c r="S80" s="19"/>
      <c r="T80" s="19"/>
      <c r="U80" s="19"/>
      <c r="V80" s="19"/>
      <c r="Z80" s="32"/>
    </row>
    <row r="81" spans="1:26">
      <c r="A81" s="19"/>
      <c r="B81" s="19"/>
      <c r="C81" s="19"/>
      <c r="D81" s="19"/>
      <c r="G81" s="19"/>
      <c r="H81" s="19"/>
      <c r="J81" s="19"/>
      <c r="K81" s="19"/>
      <c r="L81" s="19"/>
      <c r="M81" s="19"/>
      <c r="N81" s="19"/>
      <c r="O81" s="19"/>
      <c r="P81" s="19"/>
      <c r="S81" s="19"/>
      <c r="T81" s="19"/>
      <c r="U81" s="19"/>
      <c r="V81" s="19"/>
      <c r="Z81" s="32"/>
    </row>
    <row r="82" spans="1:26">
      <c r="A82" s="19"/>
      <c r="B82" s="19"/>
      <c r="C82" s="19"/>
      <c r="D82" s="19"/>
      <c r="G82" s="19"/>
      <c r="H82" s="19"/>
      <c r="J82" s="19"/>
      <c r="K82" s="19"/>
      <c r="L82" s="19"/>
      <c r="M82" s="19"/>
      <c r="N82" s="19"/>
      <c r="O82" s="19"/>
      <c r="P82" s="19"/>
      <c r="S82" s="19"/>
      <c r="T82" s="19"/>
      <c r="U82" s="19"/>
      <c r="V82" s="19"/>
      <c r="Z82" s="32"/>
    </row>
    <row r="83" spans="1:26">
      <c r="A83" s="19"/>
      <c r="B83" s="19"/>
      <c r="C83" s="19"/>
      <c r="D83" s="19"/>
      <c r="G83" s="19"/>
      <c r="H83" s="19"/>
      <c r="J83" s="19"/>
      <c r="K83" s="19"/>
      <c r="L83" s="19"/>
      <c r="M83" s="19"/>
      <c r="N83" s="19"/>
      <c r="O83" s="19"/>
      <c r="P83" s="19"/>
      <c r="S83" s="19"/>
      <c r="T83" s="19"/>
      <c r="U83" s="19"/>
      <c r="V83" s="19"/>
      <c r="Z83" s="32"/>
    </row>
    <row r="84" spans="1:26">
      <c r="A84" s="19"/>
      <c r="B84" s="19"/>
      <c r="C84" s="19"/>
      <c r="D84" s="19"/>
      <c r="G84" s="19"/>
      <c r="H84" s="19"/>
      <c r="J84" s="19"/>
      <c r="K84" s="19"/>
      <c r="L84" s="19"/>
      <c r="M84" s="19"/>
      <c r="N84" s="19"/>
      <c r="O84" s="19"/>
      <c r="P84" s="19"/>
      <c r="S84" s="19"/>
      <c r="T84" s="19"/>
      <c r="U84" s="19"/>
      <c r="V84" s="19"/>
      <c r="Z84" s="32"/>
    </row>
    <row r="85" spans="1:26">
      <c r="A85" s="19"/>
      <c r="B85" s="19"/>
      <c r="C85" s="19"/>
      <c r="D85" s="19"/>
      <c r="G85" s="19"/>
      <c r="H85" s="19"/>
      <c r="J85" s="19"/>
      <c r="K85" s="19"/>
      <c r="L85" s="19"/>
      <c r="M85" s="19"/>
      <c r="N85" s="19"/>
      <c r="O85" s="19"/>
      <c r="P85" s="19"/>
      <c r="S85" s="19"/>
      <c r="T85" s="19"/>
      <c r="U85" s="19"/>
      <c r="V85" s="19"/>
      <c r="Z85" s="32"/>
    </row>
    <row r="86" spans="1:26">
      <c r="A86" s="19"/>
      <c r="B86" s="19"/>
      <c r="C86" s="19"/>
      <c r="D86" s="19"/>
      <c r="G86" s="19"/>
      <c r="H86" s="19"/>
      <c r="J86" s="19"/>
      <c r="K86" s="19"/>
      <c r="L86" s="19"/>
      <c r="M86" s="19"/>
      <c r="N86" s="19"/>
      <c r="O86" s="19"/>
      <c r="P86" s="19"/>
      <c r="S86" s="19"/>
      <c r="T86" s="19"/>
      <c r="U86" s="19"/>
      <c r="V86" s="19"/>
      <c r="Z86" s="32"/>
    </row>
    <row r="87" spans="1:26">
      <c r="A87" s="19"/>
      <c r="B87" s="19"/>
      <c r="C87" s="19"/>
      <c r="D87" s="19"/>
      <c r="G87" s="19"/>
      <c r="H87" s="19"/>
      <c r="J87" s="19"/>
      <c r="K87" s="19"/>
      <c r="L87" s="19"/>
      <c r="M87" s="19"/>
      <c r="N87" s="19"/>
      <c r="O87" s="19"/>
      <c r="P87" s="19"/>
      <c r="S87" s="19"/>
      <c r="T87" s="19"/>
      <c r="U87" s="19"/>
      <c r="V87" s="19"/>
      <c r="Z87" s="32"/>
    </row>
    <row r="88" spans="1:26">
      <c r="A88" s="19"/>
      <c r="B88" s="19"/>
      <c r="C88" s="19"/>
      <c r="D88" s="19"/>
      <c r="G88" s="19"/>
      <c r="H88" s="19"/>
      <c r="J88" s="19"/>
      <c r="K88" s="19"/>
      <c r="L88" s="19"/>
      <c r="M88" s="19"/>
      <c r="N88" s="19"/>
      <c r="O88" s="19"/>
      <c r="P88" s="19"/>
      <c r="S88" s="19"/>
      <c r="T88" s="19"/>
      <c r="U88" s="19"/>
      <c r="V88" s="19"/>
      <c r="Z88" s="32"/>
    </row>
    <row r="89" spans="1:26">
      <c r="A89" s="19"/>
      <c r="B89" s="19"/>
      <c r="C89" s="19"/>
      <c r="D89" s="19"/>
      <c r="G89" s="19"/>
      <c r="H89" s="19"/>
      <c r="J89" s="19"/>
      <c r="K89" s="19"/>
      <c r="L89" s="19"/>
      <c r="M89" s="19"/>
      <c r="N89" s="19"/>
      <c r="O89" s="19"/>
      <c r="P89" s="19"/>
      <c r="S89" s="19"/>
      <c r="T89" s="19"/>
      <c r="U89" s="19"/>
      <c r="V89" s="19"/>
      <c r="Z89" s="32"/>
    </row>
    <row r="90" spans="1:26">
      <c r="A90" s="19"/>
      <c r="B90" s="19"/>
      <c r="C90" s="19"/>
      <c r="D90" s="19"/>
      <c r="G90" s="19"/>
      <c r="H90" s="19"/>
      <c r="J90" s="19"/>
      <c r="K90" s="19"/>
      <c r="L90" s="19"/>
      <c r="M90" s="19"/>
      <c r="N90" s="19"/>
      <c r="O90" s="19"/>
      <c r="P90" s="19"/>
      <c r="S90" s="19"/>
      <c r="T90" s="19"/>
      <c r="U90" s="19"/>
      <c r="V90" s="19"/>
      <c r="Z90" s="32"/>
    </row>
    <row r="91" spans="1:26">
      <c r="A91" s="19"/>
      <c r="B91" s="19"/>
      <c r="C91" s="19"/>
      <c r="D91" s="19"/>
      <c r="G91" s="19"/>
      <c r="H91" s="19"/>
      <c r="J91" s="19"/>
      <c r="K91" s="19"/>
      <c r="L91" s="19"/>
      <c r="M91" s="19"/>
      <c r="N91" s="19"/>
      <c r="O91" s="19"/>
      <c r="P91" s="19"/>
      <c r="S91" s="19"/>
      <c r="T91" s="19"/>
      <c r="U91" s="19"/>
      <c r="V91" s="19"/>
      <c r="Z91" s="32"/>
    </row>
    <row r="92" spans="1:26">
      <c r="A92" s="19"/>
      <c r="B92" s="19"/>
      <c r="C92" s="19"/>
      <c r="D92" s="19"/>
      <c r="G92" s="19"/>
      <c r="H92" s="19"/>
      <c r="J92" s="19"/>
      <c r="K92" s="19"/>
      <c r="L92" s="19"/>
      <c r="M92" s="19"/>
      <c r="N92" s="19"/>
      <c r="O92" s="19"/>
      <c r="P92" s="19"/>
      <c r="S92" s="19"/>
      <c r="T92" s="19"/>
      <c r="U92" s="19"/>
      <c r="V92" s="19"/>
      <c r="Z92" s="32"/>
    </row>
    <row r="93" spans="1:26">
      <c r="A93" s="19"/>
      <c r="B93" s="19"/>
      <c r="C93" s="19"/>
      <c r="D93" s="19"/>
      <c r="G93" s="19"/>
      <c r="H93" s="19"/>
      <c r="J93" s="19"/>
      <c r="K93" s="19"/>
      <c r="L93" s="19"/>
      <c r="M93" s="19"/>
      <c r="N93" s="19"/>
      <c r="O93" s="19"/>
      <c r="P93" s="19"/>
      <c r="S93" s="19"/>
      <c r="T93" s="19"/>
      <c r="U93" s="19"/>
      <c r="V93" s="19"/>
      <c r="Z93" s="32"/>
    </row>
    <row r="94" spans="1:26">
      <c r="A94" s="19"/>
      <c r="B94" s="19"/>
      <c r="C94" s="19"/>
      <c r="D94" s="19"/>
      <c r="G94" s="19"/>
      <c r="H94" s="19"/>
      <c r="J94" s="19"/>
      <c r="K94" s="19"/>
      <c r="L94" s="19"/>
      <c r="M94" s="19"/>
      <c r="N94" s="19"/>
      <c r="O94" s="19"/>
      <c r="P94" s="19"/>
      <c r="S94" s="19"/>
      <c r="T94" s="19"/>
      <c r="U94" s="19"/>
      <c r="V94" s="19"/>
      <c r="Z94" s="32"/>
    </row>
    <row r="95" spans="1:26">
      <c r="A95" s="19"/>
      <c r="B95" s="19"/>
      <c r="C95" s="19"/>
      <c r="D95" s="19"/>
      <c r="G95" s="19"/>
      <c r="H95" s="19"/>
      <c r="J95" s="19"/>
      <c r="K95" s="19"/>
      <c r="L95" s="19"/>
      <c r="M95" s="19"/>
      <c r="N95" s="19"/>
      <c r="O95" s="19"/>
      <c r="P95" s="19"/>
      <c r="S95" s="19"/>
      <c r="T95" s="19"/>
      <c r="U95" s="19"/>
      <c r="V95" s="19"/>
      <c r="Z95" s="32"/>
    </row>
    <row r="96" spans="1:26">
      <c r="A96" s="19"/>
      <c r="B96" s="19"/>
      <c r="C96" s="19"/>
      <c r="D96" s="19"/>
      <c r="G96" s="19"/>
      <c r="H96" s="19"/>
      <c r="J96" s="19"/>
      <c r="K96" s="19"/>
      <c r="L96" s="19"/>
      <c r="M96" s="19"/>
      <c r="N96" s="19"/>
      <c r="O96" s="19"/>
      <c r="P96" s="19"/>
      <c r="S96" s="19"/>
      <c r="T96" s="19"/>
      <c r="U96" s="19"/>
      <c r="V96" s="19"/>
      <c r="Z96" s="32"/>
    </row>
    <row r="97" spans="1:26">
      <c r="A97" s="19"/>
      <c r="B97" s="19"/>
      <c r="C97" s="19"/>
      <c r="D97" s="19"/>
      <c r="G97" s="19"/>
      <c r="H97" s="19"/>
      <c r="J97" s="19"/>
      <c r="K97" s="19"/>
      <c r="L97" s="19"/>
      <c r="M97" s="19"/>
      <c r="N97" s="19"/>
      <c r="O97" s="19"/>
      <c r="P97" s="19"/>
      <c r="S97" s="19"/>
      <c r="T97" s="19"/>
      <c r="U97" s="19"/>
      <c r="V97" s="19"/>
      <c r="Z97" s="32"/>
    </row>
    <row r="98" spans="1:26">
      <c r="A98" s="19"/>
      <c r="B98" s="19"/>
      <c r="C98" s="19"/>
      <c r="D98" s="19"/>
      <c r="G98" s="19"/>
      <c r="H98" s="19"/>
      <c r="J98" s="19"/>
      <c r="K98" s="19"/>
      <c r="L98" s="19"/>
      <c r="M98" s="19"/>
      <c r="N98" s="19"/>
      <c r="O98" s="19"/>
      <c r="P98" s="19"/>
      <c r="S98" s="19"/>
      <c r="T98" s="19"/>
      <c r="U98" s="19"/>
      <c r="V98" s="19"/>
      <c r="Z98" s="32"/>
    </row>
    <row r="99" spans="1:26">
      <c r="A99" s="19"/>
      <c r="B99" s="19"/>
      <c r="C99" s="19"/>
      <c r="D99" s="19"/>
      <c r="G99" s="19"/>
      <c r="H99" s="19"/>
      <c r="J99" s="19"/>
      <c r="K99" s="19"/>
      <c r="L99" s="19"/>
      <c r="M99" s="19"/>
      <c r="N99" s="19"/>
      <c r="O99" s="19"/>
      <c r="P99" s="19"/>
      <c r="S99" s="19"/>
      <c r="T99" s="19"/>
      <c r="U99" s="19"/>
      <c r="V99" s="19"/>
      <c r="Z99" s="32"/>
    </row>
    <row r="100" spans="1:26">
      <c r="A100" s="19"/>
      <c r="B100" s="19"/>
      <c r="C100" s="19"/>
      <c r="D100" s="19"/>
      <c r="G100" s="19"/>
      <c r="H100" s="19"/>
      <c r="J100" s="19"/>
      <c r="K100" s="19"/>
      <c r="L100" s="19"/>
      <c r="M100" s="19"/>
      <c r="N100" s="19"/>
      <c r="O100" s="19"/>
      <c r="P100" s="19"/>
      <c r="S100" s="19"/>
      <c r="T100" s="19"/>
      <c r="U100" s="19"/>
      <c r="V100" s="19"/>
      <c r="Z100" s="32"/>
    </row>
    <row r="101" spans="1:26">
      <c r="A101" s="19"/>
      <c r="B101" s="19"/>
      <c r="C101" s="19"/>
      <c r="D101" s="19"/>
      <c r="G101" s="19"/>
      <c r="H101" s="19"/>
      <c r="J101" s="19"/>
      <c r="K101" s="19"/>
      <c r="L101" s="19"/>
      <c r="M101" s="19"/>
      <c r="N101" s="19"/>
      <c r="O101" s="19"/>
      <c r="P101" s="19"/>
      <c r="S101" s="19"/>
      <c r="T101" s="19"/>
      <c r="U101" s="19"/>
      <c r="V101" s="19"/>
      <c r="Z101" s="32"/>
    </row>
    <row r="102" spans="1:26">
      <c r="A102" s="19"/>
      <c r="B102" s="19"/>
      <c r="C102" s="19"/>
      <c r="D102" s="19"/>
      <c r="G102" s="19"/>
      <c r="H102" s="19"/>
      <c r="J102" s="19"/>
      <c r="K102" s="19"/>
      <c r="L102" s="19"/>
      <c r="M102" s="19"/>
      <c r="N102" s="19"/>
      <c r="O102" s="19"/>
      <c r="P102" s="19"/>
      <c r="S102" s="19"/>
      <c r="T102" s="19"/>
      <c r="U102" s="19"/>
      <c r="V102" s="19"/>
      <c r="Z102" s="32"/>
    </row>
    <row r="103" spans="1:26">
      <c r="A103" s="19"/>
      <c r="B103" s="19"/>
      <c r="C103" s="19"/>
      <c r="D103" s="19"/>
      <c r="G103" s="19"/>
      <c r="H103" s="19"/>
      <c r="J103" s="19"/>
      <c r="K103" s="19"/>
      <c r="L103" s="19"/>
      <c r="M103" s="19"/>
      <c r="N103" s="19"/>
      <c r="O103" s="19"/>
      <c r="P103" s="19"/>
      <c r="S103" s="19"/>
      <c r="T103" s="19"/>
      <c r="U103" s="19"/>
      <c r="V103" s="19"/>
      <c r="Z103" s="32"/>
    </row>
    <row r="104" spans="1:26">
      <c r="A104" s="19"/>
      <c r="B104" s="19"/>
      <c r="C104" s="19"/>
      <c r="D104" s="19"/>
      <c r="G104" s="19"/>
      <c r="H104" s="19"/>
      <c r="J104" s="19"/>
      <c r="K104" s="19"/>
      <c r="L104" s="19"/>
      <c r="M104" s="19"/>
      <c r="N104" s="19"/>
      <c r="O104" s="19"/>
      <c r="P104" s="19"/>
      <c r="S104" s="19"/>
      <c r="T104" s="19"/>
      <c r="U104" s="19"/>
      <c r="V104" s="19"/>
      <c r="Z104" s="32"/>
    </row>
    <row r="105" spans="1:26">
      <c r="A105" s="19"/>
      <c r="B105" s="19"/>
      <c r="C105" s="19"/>
      <c r="D105" s="19"/>
      <c r="G105" s="19"/>
      <c r="H105" s="19"/>
      <c r="J105" s="19"/>
      <c r="K105" s="19"/>
      <c r="L105" s="19"/>
      <c r="M105" s="19"/>
      <c r="N105" s="19"/>
      <c r="O105" s="19"/>
      <c r="P105" s="19"/>
      <c r="S105" s="19"/>
      <c r="T105" s="19"/>
      <c r="U105" s="19"/>
      <c r="V105" s="19"/>
      <c r="Z105" s="32"/>
    </row>
    <row r="106" spans="1:26">
      <c r="A106" s="19"/>
      <c r="B106" s="19"/>
      <c r="C106" s="19"/>
      <c r="D106" s="19"/>
      <c r="G106" s="19"/>
      <c r="H106" s="19"/>
      <c r="J106" s="19"/>
      <c r="K106" s="19"/>
      <c r="L106" s="19"/>
      <c r="M106" s="19"/>
      <c r="N106" s="19"/>
      <c r="O106" s="19"/>
      <c r="P106" s="19"/>
      <c r="S106" s="19"/>
      <c r="T106" s="19"/>
      <c r="U106" s="19"/>
      <c r="V106" s="19"/>
      <c r="Z106" s="32"/>
    </row>
    <row r="107" spans="1:26">
      <c r="A107" s="19"/>
      <c r="B107" s="19"/>
      <c r="C107" s="19"/>
      <c r="D107" s="19"/>
      <c r="G107" s="19"/>
      <c r="H107" s="19"/>
      <c r="J107" s="19"/>
      <c r="K107" s="19"/>
      <c r="L107" s="19"/>
      <c r="M107" s="19"/>
      <c r="N107" s="19"/>
      <c r="O107" s="19"/>
      <c r="P107" s="19"/>
      <c r="S107" s="19"/>
      <c r="T107" s="19"/>
      <c r="U107" s="19"/>
      <c r="V107" s="19"/>
      <c r="Z107" s="32"/>
    </row>
    <row r="108" spans="1:26">
      <c r="A108" s="19"/>
      <c r="B108" s="19"/>
      <c r="C108" s="19"/>
      <c r="D108" s="19"/>
      <c r="G108" s="19"/>
      <c r="H108" s="19"/>
      <c r="J108" s="19"/>
      <c r="K108" s="19"/>
      <c r="L108" s="19"/>
      <c r="M108" s="19"/>
      <c r="N108" s="19"/>
      <c r="O108" s="19"/>
      <c r="P108" s="19"/>
      <c r="S108" s="19"/>
      <c r="T108" s="19"/>
      <c r="U108" s="19"/>
      <c r="V108" s="19"/>
      <c r="Z108" s="32"/>
    </row>
    <row r="109" spans="1:26">
      <c r="A109" s="19"/>
      <c r="B109" s="19"/>
      <c r="C109" s="19"/>
      <c r="D109" s="19"/>
      <c r="G109" s="19"/>
      <c r="H109" s="19"/>
      <c r="J109" s="19"/>
      <c r="K109" s="19"/>
      <c r="L109" s="19"/>
      <c r="M109" s="19"/>
      <c r="N109" s="19"/>
      <c r="O109" s="19"/>
      <c r="P109" s="19"/>
      <c r="S109" s="19"/>
      <c r="T109" s="19"/>
      <c r="U109" s="19"/>
      <c r="V109" s="19"/>
      <c r="Z109" s="32"/>
    </row>
    <row r="110" spans="1:26">
      <c r="A110" s="19"/>
      <c r="B110" s="19"/>
      <c r="C110" s="19"/>
      <c r="D110" s="19"/>
      <c r="G110" s="19"/>
      <c r="H110" s="19"/>
      <c r="J110" s="19"/>
      <c r="K110" s="19"/>
      <c r="L110" s="19"/>
      <c r="M110" s="19"/>
      <c r="N110" s="19"/>
      <c r="O110" s="19"/>
      <c r="P110" s="19"/>
      <c r="S110" s="19"/>
      <c r="T110" s="19"/>
      <c r="U110" s="19"/>
      <c r="V110" s="19"/>
      <c r="Z110" s="32"/>
    </row>
    <row r="111" spans="1:26">
      <c r="A111" s="19"/>
      <c r="B111" s="19"/>
      <c r="C111" s="19"/>
      <c r="D111" s="19"/>
      <c r="G111" s="19"/>
      <c r="H111" s="19"/>
      <c r="J111" s="19"/>
      <c r="K111" s="19"/>
      <c r="L111" s="19"/>
      <c r="M111" s="19"/>
      <c r="N111" s="19"/>
      <c r="O111" s="19"/>
      <c r="P111" s="19"/>
      <c r="S111" s="19"/>
      <c r="T111" s="19"/>
      <c r="U111" s="19"/>
      <c r="V111" s="19"/>
      <c r="Z111" s="32"/>
    </row>
    <row r="112" spans="1:26">
      <c r="A112" s="19"/>
      <c r="B112" s="19"/>
      <c r="C112" s="19"/>
      <c r="D112" s="19"/>
      <c r="G112" s="19"/>
      <c r="H112" s="19"/>
      <c r="J112" s="19"/>
      <c r="K112" s="19"/>
      <c r="L112" s="19"/>
      <c r="M112" s="19"/>
      <c r="N112" s="19"/>
      <c r="O112" s="19"/>
      <c r="P112" s="19"/>
      <c r="S112" s="19"/>
      <c r="T112" s="19"/>
      <c r="U112" s="19"/>
      <c r="V112" s="19"/>
      <c r="Z112" s="32"/>
    </row>
    <row r="113" spans="1:26">
      <c r="A113" s="19"/>
      <c r="B113" s="19"/>
      <c r="C113" s="19"/>
      <c r="D113" s="19"/>
      <c r="G113" s="19"/>
      <c r="H113" s="19"/>
      <c r="J113" s="19"/>
      <c r="K113" s="19"/>
      <c r="L113" s="19"/>
      <c r="M113" s="19"/>
      <c r="N113" s="19"/>
      <c r="O113" s="19"/>
      <c r="P113" s="19"/>
      <c r="S113" s="19"/>
      <c r="T113" s="19"/>
      <c r="U113" s="19"/>
      <c r="V113" s="19"/>
      <c r="Z113" s="32"/>
    </row>
    <row r="114" spans="1:26">
      <c r="A114" s="19"/>
      <c r="B114" s="19"/>
      <c r="C114" s="19"/>
      <c r="D114" s="19"/>
      <c r="G114" s="19"/>
      <c r="H114" s="19"/>
      <c r="J114" s="19"/>
      <c r="K114" s="19"/>
      <c r="L114" s="19"/>
      <c r="M114" s="19"/>
      <c r="N114" s="19"/>
      <c r="O114" s="19"/>
      <c r="P114" s="19"/>
      <c r="S114" s="19"/>
      <c r="T114" s="19"/>
      <c r="U114" s="19"/>
      <c r="V114" s="19"/>
      <c r="Z114" s="32"/>
    </row>
    <row r="115" spans="1:26">
      <c r="A115" s="19"/>
      <c r="B115" s="19"/>
      <c r="C115" s="19"/>
      <c r="D115" s="19"/>
      <c r="G115" s="19"/>
      <c r="H115" s="19"/>
      <c r="J115" s="19"/>
      <c r="K115" s="19"/>
      <c r="L115" s="19"/>
      <c r="M115" s="19"/>
      <c r="N115" s="19"/>
      <c r="O115" s="19"/>
      <c r="P115" s="19"/>
      <c r="S115" s="19"/>
      <c r="T115" s="19"/>
      <c r="U115" s="19"/>
      <c r="V115" s="19"/>
      <c r="Z115" s="32"/>
    </row>
    <row r="116" spans="1:26">
      <c r="A116" s="19"/>
      <c r="B116" s="19"/>
      <c r="C116" s="19"/>
      <c r="D116" s="19"/>
      <c r="G116" s="19"/>
      <c r="H116" s="19"/>
      <c r="J116" s="19"/>
      <c r="K116" s="19"/>
      <c r="L116" s="19"/>
      <c r="M116" s="19"/>
      <c r="N116" s="19"/>
      <c r="O116" s="19"/>
      <c r="P116" s="19"/>
      <c r="S116" s="19"/>
      <c r="T116" s="19"/>
      <c r="U116" s="19"/>
      <c r="V116" s="19"/>
      <c r="Z116" s="32"/>
    </row>
    <row r="117" spans="1:26">
      <c r="A117" s="19"/>
      <c r="B117" s="19"/>
      <c r="C117" s="19"/>
      <c r="D117" s="19"/>
      <c r="G117" s="19"/>
      <c r="H117" s="19"/>
      <c r="J117" s="19"/>
      <c r="K117" s="19"/>
      <c r="L117" s="19"/>
      <c r="M117" s="19"/>
      <c r="N117" s="19"/>
      <c r="O117" s="19"/>
      <c r="P117" s="19"/>
      <c r="S117" s="19"/>
      <c r="T117" s="19"/>
      <c r="U117" s="19"/>
      <c r="V117" s="19"/>
      <c r="Z117" s="32"/>
    </row>
    <row r="118" spans="1:26">
      <c r="A118" s="19"/>
      <c r="B118" s="19"/>
      <c r="C118" s="19"/>
      <c r="D118" s="19"/>
      <c r="G118" s="19"/>
      <c r="H118" s="19"/>
      <c r="J118" s="19"/>
      <c r="K118" s="19"/>
      <c r="L118" s="19"/>
      <c r="M118" s="19"/>
      <c r="N118" s="19"/>
      <c r="O118" s="19"/>
      <c r="P118" s="19"/>
      <c r="S118" s="19"/>
      <c r="T118" s="19"/>
      <c r="U118" s="19"/>
      <c r="V118" s="19"/>
      <c r="Z118" s="32"/>
    </row>
    <row r="119" spans="1:26">
      <c r="A119" s="19"/>
      <c r="B119" s="19"/>
      <c r="C119" s="19"/>
      <c r="D119" s="19"/>
      <c r="G119" s="19"/>
      <c r="H119" s="19"/>
      <c r="J119" s="19"/>
      <c r="K119" s="19"/>
      <c r="L119" s="19"/>
      <c r="M119" s="19"/>
      <c r="N119" s="19"/>
      <c r="O119" s="19"/>
      <c r="P119" s="19"/>
      <c r="S119" s="19"/>
      <c r="T119" s="19"/>
      <c r="U119" s="19"/>
      <c r="V119" s="19"/>
      <c r="Z119" s="32"/>
    </row>
    <row r="120" spans="1:26">
      <c r="A120" s="19"/>
      <c r="B120" s="19"/>
      <c r="C120" s="19"/>
      <c r="D120" s="19"/>
      <c r="G120" s="19"/>
      <c r="H120" s="19"/>
      <c r="J120" s="19"/>
      <c r="K120" s="19"/>
      <c r="L120" s="19"/>
      <c r="M120" s="19"/>
      <c r="N120" s="19"/>
      <c r="O120" s="19"/>
      <c r="P120" s="19"/>
      <c r="S120" s="19"/>
      <c r="T120" s="19"/>
      <c r="U120" s="19"/>
      <c r="V120" s="19"/>
      <c r="Z120" s="32"/>
    </row>
    <row r="121" spans="1:26">
      <c r="A121" s="19"/>
      <c r="B121" s="19"/>
      <c r="C121" s="19"/>
      <c r="D121" s="19"/>
      <c r="G121" s="19"/>
      <c r="H121" s="19"/>
      <c r="J121" s="19"/>
      <c r="K121" s="19"/>
      <c r="L121" s="19"/>
      <c r="M121" s="19"/>
      <c r="N121" s="19"/>
      <c r="O121" s="19"/>
      <c r="P121" s="19"/>
      <c r="S121" s="19"/>
      <c r="T121" s="19"/>
      <c r="U121" s="19"/>
      <c r="V121" s="19"/>
      <c r="Z121" s="32"/>
    </row>
    <row r="122" spans="1:26">
      <c r="A122" s="19"/>
      <c r="B122" s="19"/>
      <c r="C122" s="19"/>
      <c r="D122" s="19"/>
      <c r="G122" s="19"/>
      <c r="H122" s="19"/>
      <c r="J122" s="19"/>
      <c r="K122" s="19"/>
      <c r="L122" s="19"/>
      <c r="M122" s="19"/>
      <c r="N122" s="19"/>
      <c r="O122" s="19"/>
      <c r="P122" s="19"/>
      <c r="S122" s="19"/>
      <c r="T122" s="19"/>
      <c r="U122" s="19"/>
      <c r="V122" s="19"/>
      <c r="Z122" s="32"/>
    </row>
    <row r="123" spans="1:26">
      <c r="A123" s="19"/>
      <c r="B123" s="19"/>
      <c r="C123" s="19"/>
      <c r="D123" s="19"/>
      <c r="G123" s="19"/>
      <c r="H123" s="19"/>
      <c r="J123" s="19"/>
      <c r="K123" s="19"/>
      <c r="L123" s="19"/>
      <c r="M123" s="19"/>
      <c r="N123" s="19"/>
      <c r="O123" s="19"/>
      <c r="P123" s="19"/>
      <c r="S123" s="19"/>
      <c r="T123" s="19"/>
      <c r="U123" s="19"/>
      <c r="V123" s="19"/>
      <c r="Z123" s="32"/>
    </row>
    <row r="124" spans="1:26">
      <c r="A124" s="19"/>
      <c r="B124" s="19"/>
      <c r="C124" s="19"/>
      <c r="D124" s="19"/>
      <c r="G124" s="19"/>
      <c r="H124" s="19"/>
      <c r="J124" s="19"/>
      <c r="K124" s="19"/>
      <c r="L124" s="19"/>
      <c r="M124" s="19"/>
      <c r="N124" s="19"/>
      <c r="O124" s="19"/>
      <c r="P124" s="19"/>
      <c r="S124" s="19"/>
      <c r="T124" s="19"/>
      <c r="U124" s="19"/>
      <c r="V124" s="19"/>
      <c r="Z124" s="32"/>
    </row>
    <row r="125" spans="1:26">
      <c r="A125" s="19"/>
      <c r="B125" s="19"/>
      <c r="C125" s="19"/>
      <c r="D125" s="19"/>
      <c r="G125" s="19"/>
      <c r="H125" s="19"/>
      <c r="J125" s="19"/>
      <c r="K125" s="19"/>
      <c r="L125" s="19"/>
      <c r="M125" s="19"/>
      <c r="N125" s="19"/>
      <c r="O125" s="19"/>
      <c r="P125" s="19"/>
      <c r="S125" s="19"/>
      <c r="T125" s="19"/>
      <c r="U125" s="19"/>
      <c r="V125" s="19"/>
      <c r="Z125" s="32"/>
    </row>
    <row r="126" spans="1:26">
      <c r="A126" s="19"/>
      <c r="B126" s="19"/>
      <c r="C126" s="19"/>
      <c r="D126" s="19"/>
      <c r="G126" s="19"/>
      <c r="H126" s="19"/>
      <c r="J126" s="19"/>
      <c r="K126" s="19"/>
      <c r="L126" s="19"/>
      <c r="M126" s="19"/>
      <c r="N126" s="19"/>
      <c r="O126" s="19"/>
      <c r="P126" s="19"/>
      <c r="S126" s="19"/>
      <c r="T126" s="19"/>
      <c r="U126" s="19"/>
      <c r="V126" s="19"/>
      <c r="Z126" s="32"/>
    </row>
    <row r="127" spans="1:26">
      <c r="A127" s="19"/>
      <c r="B127" s="19"/>
      <c r="C127" s="19"/>
      <c r="D127" s="19"/>
      <c r="G127" s="19"/>
      <c r="H127" s="19"/>
      <c r="J127" s="19"/>
      <c r="K127" s="19"/>
      <c r="L127" s="19"/>
      <c r="M127" s="19"/>
      <c r="N127" s="19"/>
      <c r="O127" s="19"/>
      <c r="P127" s="19"/>
      <c r="S127" s="19"/>
      <c r="T127" s="19"/>
      <c r="U127" s="19"/>
      <c r="V127" s="19"/>
      <c r="Z127" s="32"/>
    </row>
    <row r="128" spans="1:26">
      <c r="A128" s="19"/>
      <c r="B128" s="19"/>
      <c r="C128" s="19"/>
      <c r="D128" s="19"/>
      <c r="G128" s="19"/>
      <c r="H128" s="19"/>
      <c r="J128" s="19"/>
      <c r="K128" s="19"/>
      <c r="L128" s="19"/>
      <c r="M128" s="19"/>
      <c r="N128" s="19"/>
      <c r="O128" s="19"/>
      <c r="P128" s="19"/>
      <c r="S128" s="19"/>
      <c r="T128" s="19"/>
      <c r="U128" s="19"/>
      <c r="V128" s="19"/>
      <c r="Z128" s="32"/>
    </row>
    <row r="129" spans="1:26">
      <c r="A129" s="19"/>
      <c r="B129" s="19"/>
      <c r="C129" s="19"/>
      <c r="D129" s="19"/>
      <c r="G129" s="19"/>
      <c r="H129" s="19"/>
      <c r="J129" s="19"/>
      <c r="K129" s="19"/>
      <c r="L129" s="19"/>
      <c r="M129" s="19"/>
      <c r="N129" s="19"/>
      <c r="O129" s="19"/>
      <c r="P129" s="19"/>
      <c r="S129" s="19"/>
      <c r="T129" s="19"/>
      <c r="U129" s="19"/>
      <c r="V129" s="19"/>
      <c r="Z129" s="32"/>
    </row>
    <row r="130" spans="1:26">
      <c r="A130" s="19"/>
      <c r="B130" s="19"/>
      <c r="C130" s="19"/>
      <c r="D130" s="19"/>
      <c r="G130" s="19"/>
      <c r="H130" s="19"/>
      <c r="J130" s="19"/>
      <c r="K130" s="19"/>
      <c r="L130" s="19"/>
      <c r="M130" s="19"/>
      <c r="N130" s="19"/>
      <c r="O130" s="19"/>
      <c r="P130" s="19"/>
      <c r="S130" s="19"/>
      <c r="T130" s="19"/>
      <c r="U130" s="19"/>
      <c r="V130" s="19"/>
      <c r="Z130" s="32"/>
    </row>
    <row r="131" spans="1:26">
      <c r="A131" s="19"/>
      <c r="B131" s="19"/>
      <c r="C131" s="19"/>
      <c r="D131" s="19"/>
      <c r="G131" s="19"/>
      <c r="H131" s="19"/>
      <c r="J131" s="19"/>
      <c r="K131" s="19"/>
      <c r="L131" s="19"/>
      <c r="M131" s="19"/>
      <c r="N131" s="19"/>
      <c r="O131" s="19"/>
      <c r="P131" s="19"/>
      <c r="S131" s="19"/>
      <c r="T131" s="19"/>
      <c r="U131" s="19"/>
      <c r="V131" s="19"/>
      <c r="Z131" s="32"/>
    </row>
    <row r="132" spans="1:26">
      <c r="A132" s="19"/>
      <c r="B132" s="19"/>
      <c r="C132" s="19"/>
      <c r="D132" s="19"/>
      <c r="G132" s="19"/>
      <c r="H132" s="19"/>
      <c r="J132" s="19"/>
      <c r="K132" s="19"/>
      <c r="L132" s="19"/>
      <c r="M132" s="19"/>
      <c r="N132" s="19"/>
      <c r="O132" s="19"/>
      <c r="P132" s="19"/>
      <c r="S132" s="19"/>
      <c r="T132" s="19"/>
      <c r="U132" s="19"/>
      <c r="V132" s="19"/>
      <c r="Z132" s="32"/>
    </row>
    <row r="133" spans="1:26">
      <c r="A133" s="19"/>
      <c r="B133" s="19"/>
      <c r="C133" s="19"/>
      <c r="D133" s="19"/>
      <c r="G133" s="19"/>
      <c r="H133" s="19"/>
      <c r="J133" s="19"/>
      <c r="K133" s="19"/>
      <c r="L133" s="19"/>
      <c r="M133" s="19"/>
      <c r="N133" s="19"/>
      <c r="O133" s="19"/>
      <c r="P133" s="19"/>
      <c r="S133" s="19"/>
      <c r="T133" s="19"/>
      <c r="U133" s="19"/>
      <c r="V133" s="19"/>
      <c r="Z133" s="32"/>
    </row>
    <row r="134" spans="1:26">
      <c r="A134" s="19"/>
      <c r="B134" s="19"/>
      <c r="C134" s="19"/>
      <c r="D134" s="19"/>
      <c r="G134" s="19"/>
      <c r="H134" s="19"/>
      <c r="J134" s="19"/>
      <c r="K134" s="19"/>
      <c r="L134" s="19"/>
      <c r="M134" s="19"/>
      <c r="N134" s="19"/>
      <c r="O134" s="19"/>
      <c r="P134" s="19"/>
      <c r="S134" s="19"/>
      <c r="T134" s="19"/>
      <c r="U134" s="19"/>
      <c r="V134" s="19"/>
      <c r="Z134" s="32"/>
    </row>
    <row r="135" spans="1:26">
      <c r="A135" s="19"/>
      <c r="B135" s="19"/>
      <c r="C135" s="19"/>
      <c r="D135" s="19"/>
      <c r="G135" s="19"/>
      <c r="H135" s="19"/>
      <c r="J135" s="19"/>
      <c r="K135" s="19"/>
      <c r="L135" s="19"/>
      <c r="M135" s="19"/>
      <c r="N135" s="19"/>
      <c r="O135" s="19"/>
      <c r="P135" s="19"/>
      <c r="S135" s="19"/>
      <c r="T135" s="19"/>
      <c r="U135" s="19"/>
      <c r="V135" s="19"/>
      <c r="Z135" s="32"/>
    </row>
    <row r="136" spans="1:26">
      <c r="A136" s="19"/>
      <c r="B136" s="19"/>
      <c r="C136" s="19"/>
      <c r="D136" s="19"/>
      <c r="G136" s="19"/>
      <c r="H136" s="19"/>
      <c r="J136" s="19"/>
      <c r="K136" s="19"/>
      <c r="L136" s="19"/>
      <c r="M136" s="19"/>
      <c r="N136" s="19"/>
      <c r="O136" s="19"/>
      <c r="P136" s="19"/>
      <c r="S136" s="19"/>
      <c r="T136" s="19"/>
      <c r="U136" s="19"/>
      <c r="V136" s="19"/>
      <c r="Z136" s="32"/>
    </row>
    <row r="137" spans="1:26">
      <c r="A137" s="19"/>
      <c r="B137" s="19"/>
      <c r="C137" s="19"/>
      <c r="D137" s="19"/>
      <c r="G137" s="19"/>
      <c r="H137" s="19"/>
      <c r="J137" s="19"/>
      <c r="K137" s="19"/>
      <c r="L137" s="19"/>
      <c r="M137" s="19"/>
      <c r="N137" s="19"/>
      <c r="O137" s="19"/>
      <c r="P137" s="19"/>
      <c r="S137" s="19"/>
      <c r="T137" s="19"/>
      <c r="U137" s="19"/>
      <c r="V137" s="19"/>
      <c r="Z137" s="32"/>
    </row>
    <row r="138" spans="1:26">
      <c r="A138" s="19"/>
      <c r="B138" s="19"/>
      <c r="C138" s="19"/>
      <c r="D138" s="19"/>
      <c r="G138" s="19"/>
      <c r="H138" s="19"/>
      <c r="J138" s="19"/>
      <c r="K138" s="19"/>
      <c r="L138" s="19"/>
      <c r="M138" s="19"/>
      <c r="N138" s="19"/>
      <c r="O138" s="19"/>
      <c r="P138" s="19"/>
      <c r="S138" s="19"/>
      <c r="T138" s="19"/>
      <c r="U138" s="19"/>
      <c r="V138" s="19"/>
      <c r="Z138" s="32"/>
    </row>
    <row r="139" spans="1:26">
      <c r="A139" s="19"/>
      <c r="B139" s="19"/>
      <c r="C139" s="19"/>
      <c r="D139" s="19"/>
      <c r="G139" s="19"/>
      <c r="H139" s="19"/>
      <c r="J139" s="19"/>
      <c r="K139" s="19"/>
      <c r="L139" s="19"/>
      <c r="M139" s="19"/>
      <c r="N139" s="19"/>
      <c r="O139" s="19"/>
      <c r="P139" s="19"/>
      <c r="S139" s="19"/>
      <c r="T139" s="19"/>
      <c r="U139" s="19"/>
      <c r="V139" s="19"/>
      <c r="Z139" s="32"/>
    </row>
    <row r="140" spans="1:26">
      <c r="A140" s="19"/>
      <c r="B140" s="19"/>
      <c r="C140" s="19"/>
      <c r="D140" s="19"/>
      <c r="G140" s="19"/>
      <c r="H140" s="19"/>
      <c r="J140" s="19"/>
      <c r="K140" s="19"/>
      <c r="L140" s="19"/>
      <c r="M140" s="19"/>
      <c r="N140" s="19"/>
      <c r="O140" s="19"/>
      <c r="P140" s="19"/>
      <c r="S140" s="19"/>
      <c r="T140" s="19"/>
      <c r="U140" s="19"/>
      <c r="V140" s="19"/>
      <c r="Z140" s="32"/>
    </row>
    <row r="141" spans="1:26">
      <c r="A141" s="19"/>
      <c r="B141" s="19"/>
      <c r="C141" s="19"/>
      <c r="D141" s="19"/>
      <c r="G141" s="19"/>
      <c r="H141" s="19"/>
      <c r="J141" s="19"/>
      <c r="K141" s="19"/>
      <c r="L141" s="19"/>
      <c r="M141" s="19"/>
      <c r="N141" s="19"/>
      <c r="O141" s="19"/>
      <c r="P141" s="19"/>
      <c r="S141" s="19"/>
      <c r="T141" s="19"/>
      <c r="U141" s="19"/>
      <c r="V141" s="19"/>
      <c r="Z141" s="32"/>
    </row>
    <row r="142" spans="1:26">
      <c r="A142" s="19"/>
      <c r="B142" s="19"/>
      <c r="C142" s="19"/>
      <c r="D142" s="19"/>
      <c r="G142" s="19"/>
      <c r="H142" s="19"/>
      <c r="J142" s="19"/>
      <c r="K142" s="19"/>
      <c r="L142" s="19"/>
      <c r="M142" s="19"/>
      <c r="N142" s="19"/>
      <c r="O142" s="19"/>
      <c r="P142" s="19"/>
      <c r="S142" s="19"/>
      <c r="T142" s="19"/>
      <c r="U142" s="19"/>
      <c r="V142" s="19"/>
      <c r="Z142" s="32"/>
    </row>
    <row r="143" spans="1:26">
      <c r="A143" s="19"/>
      <c r="B143" s="19"/>
      <c r="C143" s="19"/>
      <c r="D143" s="19"/>
      <c r="G143" s="19"/>
      <c r="H143" s="19"/>
      <c r="J143" s="19"/>
      <c r="K143" s="19"/>
      <c r="L143" s="19"/>
      <c r="M143" s="19"/>
      <c r="N143" s="19"/>
      <c r="O143" s="19"/>
      <c r="P143" s="19"/>
      <c r="S143" s="19"/>
      <c r="T143" s="19"/>
      <c r="U143" s="19"/>
      <c r="V143" s="19"/>
      <c r="Z143" s="32"/>
    </row>
    <row r="144" spans="1:26">
      <c r="A144" s="19"/>
      <c r="B144" s="19"/>
      <c r="C144" s="19"/>
      <c r="D144" s="19"/>
      <c r="G144" s="19"/>
      <c r="H144" s="19"/>
      <c r="J144" s="19"/>
      <c r="K144" s="19"/>
      <c r="L144" s="19"/>
      <c r="M144" s="19"/>
      <c r="N144" s="19"/>
      <c r="O144" s="19"/>
      <c r="P144" s="19"/>
      <c r="S144" s="19"/>
      <c r="T144" s="19"/>
      <c r="U144" s="19"/>
      <c r="V144" s="19"/>
      <c r="Z144" s="32"/>
    </row>
    <row r="145" spans="1:26">
      <c r="A145" s="19"/>
      <c r="B145" s="19"/>
      <c r="C145" s="19"/>
      <c r="D145" s="19"/>
      <c r="G145" s="19"/>
      <c r="H145" s="19"/>
      <c r="J145" s="19"/>
      <c r="K145" s="19"/>
      <c r="L145" s="19"/>
      <c r="M145" s="19"/>
      <c r="N145" s="19"/>
      <c r="O145" s="19"/>
      <c r="P145" s="19"/>
      <c r="S145" s="19"/>
      <c r="T145" s="19"/>
      <c r="U145" s="19"/>
      <c r="V145" s="19"/>
      <c r="Z145" s="32"/>
    </row>
    <row r="146" spans="1:26">
      <c r="A146" s="19"/>
      <c r="B146" s="19"/>
      <c r="C146" s="19"/>
      <c r="D146" s="19"/>
      <c r="G146" s="19"/>
      <c r="H146" s="19"/>
      <c r="J146" s="19"/>
      <c r="K146" s="19"/>
      <c r="L146" s="19"/>
      <c r="M146" s="19"/>
      <c r="N146" s="19"/>
      <c r="O146" s="19"/>
      <c r="P146" s="19"/>
      <c r="S146" s="19"/>
      <c r="T146" s="19"/>
      <c r="U146" s="19"/>
      <c r="V146" s="19"/>
      <c r="Z146" s="32"/>
    </row>
    <row r="147" spans="1:26">
      <c r="A147" s="19"/>
      <c r="B147" s="19"/>
      <c r="C147" s="19"/>
      <c r="D147" s="19"/>
      <c r="G147" s="19"/>
      <c r="H147" s="19"/>
      <c r="J147" s="19"/>
      <c r="K147" s="19"/>
      <c r="L147" s="19"/>
      <c r="M147" s="19"/>
      <c r="N147" s="19"/>
      <c r="O147" s="19"/>
      <c r="P147" s="19"/>
      <c r="S147" s="19"/>
      <c r="T147" s="19"/>
      <c r="U147" s="19"/>
      <c r="V147" s="19"/>
      <c r="Z147" s="32"/>
    </row>
    <row r="148" spans="1:26">
      <c r="A148" s="19"/>
      <c r="B148" s="19"/>
      <c r="C148" s="19"/>
      <c r="D148" s="19"/>
      <c r="G148" s="19"/>
      <c r="H148" s="19"/>
      <c r="J148" s="19"/>
      <c r="K148" s="19"/>
      <c r="L148" s="19"/>
      <c r="M148" s="19"/>
      <c r="N148" s="19"/>
      <c r="O148" s="19"/>
      <c r="P148" s="19"/>
      <c r="S148" s="19"/>
      <c r="T148" s="19"/>
      <c r="U148" s="19"/>
      <c r="V148" s="19"/>
      <c r="Z148" s="32"/>
    </row>
    <row r="149" spans="1:26">
      <c r="A149" s="19"/>
      <c r="B149" s="19"/>
      <c r="C149" s="19"/>
      <c r="D149" s="19"/>
      <c r="G149" s="19"/>
      <c r="H149" s="19"/>
      <c r="J149" s="19"/>
      <c r="K149" s="19"/>
      <c r="L149" s="19"/>
      <c r="M149" s="19"/>
      <c r="N149" s="19"/>
      <c r="O149" s="19"/>
      <c r="P149" s="19"/>
      <c r="S149" s="19"/>
      <c r="T149" s="19"/>
      <c r="U149" s="19"/>
      <c r="V149" s="19"/>
      <c r="Z149" s="32"/>
    </row>
    <row r="150" spans="1:26">
      <c r="A150" s="19"/>
      <c r="B150" s="19"/>
      <c r="C150" s="19"/>
      <c r="D150" s="19"/>
      <c r="G150" s="19"/>
      <c r="H150" s="19"/>
      <c r="J150" s="19"/>
      <c r="K150" s="19"/>
      <c r="L150" s="19"/>
      <c r="M150" s="19"/>
      <c r="N150" s="19"/>
      <c r="O150" s="19"/>
      <c r="P150" s="19"/>
      <c r="S150" s="19"/>
      <c r="T150" s="19"/>
      <c r="U150" s="19"/>
      <c r="V150" s="19"/>
      <c r="Z150" s="32"/>
    </row>
    <row r="151" spans="1:26">
      <c r="A151" s="19"/>
      <c r="B151" s="19"/>
      <c r="C151" s="19"/>
      <c r="D151" s="19"/>
      <c r="G151" s="19"/>
      <c r="H151" s="19"/>
      <c r="J151" s="19"/>
      <c r="K151" s="19"/>
      <c r="L151" s="19"/>
      <c r="M151" s="19"/>
      <c r="N151" s="19"/>
      <c r="O151" s="19"/>
      <c r="P151" s="19"/>
      <c r="S151" s="19"/>
      <c r="T151" s="19"/>
      <c r="U151" s="19"/>
      <c r="V151" s="19"/>
      <c r="Z151" s="32"/>
    </row>
    <row r="152" spans="1:26">
      <c r="A152" s="19"/>
      <c r="B152" s="19"/>
      <c r="C152" s="19"/>
      <c r="D152" s="19"/>
      <c r="G152" s="19"/>
      <c r="H152" s="19"/>
      <c r="J152" s="19"/>
      <c r="K152" s="19"/>
      <c r="L152" s="19"/>
      <c r="M152" s="19"/>
      <c r="N152" s="19"/>
      <c r="O152" s="19"/>
      <c r="P152" s="19"/>
      <c r="S152" s="19"/>
      <c r="T152" s="19"/>
      <c r="U152" s="19"/>
      <c r="V152" s="19"/>
      <c r="Z152" s="32"/>
    </row>
    <row r="153" spans="1:26">
      <c r="A153" s="19"/>
      <c r="B153" s="19"/>
      <c r="C153" s="19"/>
      <c r="D153" s="19"/>
      <c r="G153" s="19"/>
      <c r="H153" s="19"/>
      <c r="J153" s="19"/>
      <c r="K153" s="19"/>
      <c r="L153" s="19"/>
      <c r="M153" s="19"/>
      <c r="N153" s="19"/>
      <c r="O153" s="19"/>
      <c r="P153" s="19"/>
      <c r="S153" s="19"/>
      <c r="T153" s="19"/>
      <c r="U153" s="19"/>
      <c r="V153" s="19"/>
      <c r="Z153" s="32"/>
    </row>
    <row r="154" spans="1:26">
      <c r="A154" s="19"/>
      <c r="B154" s="19"/>
      <c r="C154" s="19"/>
      <c r="D154" s="19"/>
      <c r="G154" s="19"/>
      <c r="H154" s="19"/>
      <c r="J154" s="19"/>
      <c r="K154" s="19"/>
      <c r="L154" s="19"/>
      <c r="M154" s="19"/>
      <c r="N154" s="19"/>
      <c r="O154" s="19"/>
      <c r="P154" s="19"/>
      <c r="S154" s="19"/>
      <c r="T154" s="19"/>
      <c r="U154" s="19"/>
      <c r="V154" s="19"/>
      <c r="Z154" s="32"/>
    </row>
    <row r="155" spans="1:26">
      <c r="A155" s="19"/>
      <c r="B155" s="19"/>
      <c r="C155" s="19"/>
      <c r="D155" s="19"/>
      <c r="G155" s="19"/>
      <c r="H155" s="19"/>
      <c r="J155" s="19"/>
      <c r="K155" s="19"/>
      <c r="L155" s="19"/>
      <c r="M155" s="19"/>
      <c r="N155" s="19"/>
      <c r="O155" s="19"/>
      <c r="P155" s="19"/>
      <c r="S155" s="19"/>
      <c r="T155" s="19"/>
      <c r="U155" s="19"/>
      <c r="V155" s="19"/>
      <c r="Z155" s="32"/>
    </row>
    <row r="156" spans="1:26">
      <c r="A156" s="19"/>
      <c r="B156" s="19"/>
      <c r="C156" s="19"/>
      <c r="D156" s="19"/>
      <c r="G156" s="19"/>
      <c r="H156" s="19"/>
      <c r="J156" s="19"/>
      <c r="K156" s="19"/>
      <c r="L156" s="19"/>
      <c r="M156" s="19"/>
      <c r="N156" s="19"/>
      <c r="O156" s="19"/>
      <c r="P156" s="19"/>
      <c r="S156" s="19"/>
      <c r="T156" s="19"/>
      <c r="U156" s="19"/>
      <c r="V156" s="19"/>
      <c r="Z156" s="32"/>
    </row>
    <row r="157" spans="1:26">
      <c r="A157" s="19"/>
      <c r="B157" s="19"/>
      <c r="C157" s="19"/>
      <c r="D157" s="19"/>
      <c r="G157" s="19"/>
      <c r="H157" s="19"/>
      <c r="J157" s="19"/>
      <c r="K157" s="19"/>
      <c r="L157" s="19"/>
      <c r="M157" s="19"/>
      <c r="N157" s="19"/>
      <c r="O157" s="19"/>
      <c r="P157" s="19"/>
      <c r="S157" s="19"/>
      <c r="T157" s="19"/>
      <c r="U157" s="19"/>
      <c r="V157" s="19"/>
      <c r="Z157" s="32"/>
    </row>
    <row r="158" spans="1:26">
      <c r="A158" s="19"/>
      <c r="B158" s="19"/>
      <c r="C158" s="19"/>
      <c r="D158" s="19"/>
      <c r="G158" s="19"/>
      <c r="H158" s="19"/>
      <c r="J158" s="19"/>
      <c r="K158" s="19"/>
      <c r="L158" s="19"/>
      <c r="M158" s="19"/>
      <c r="N158" s="19"/>
      <c r="O158" s="19"/>
      <c r="P158" s="19"/>
      <c r="S158" s="19"/>
      <c r="T158" s="19"/>
      <c r="U158" s="19"/>
      <c r="V158" s="19"/>
      <c r="Z158" s="32"/>
    </row>
    <row r="159" spans="1:26">
      <c r="A159" s="19"/>
      <c r="B159" s="19"/>
      <c r="C159" s="19"/>
      <c r="D159" s="19"/>
      <c r="G159" s="19"/>
      <c r="H159" s="19"/>
      <c r="J159" s="19"/>
      <c r="K159" s="19"/>
      <c r="L159" s="19"/>
      <c r="M159" s="19"/>
      <c r="N159" s="19"/>
      <c r="O159" s="19"/>
      <c r="P159" s="19"/>
      <c r="S159" s="19"/>
      <c r="T159" s="19"/>
      <c r="U159" s="19"/>
      <c r="V159" s="19"/>
      <c r="Z159" s="32"/>
    </row>
    <row r="160" spans="1:26">
      <c r="A160" s="19"/>
      <c r="B160" s="19"/>
      <c r="C160" s="19"/>
      <c r="D160" s="19"/>
      <c r="G160" s="19"/>
      <c r="H160" s="19"/>
      <c r="J160" s="19"/>
      <c r="K160" s="19"/>
      <c r="L160" s="19"/>
      <c r="M160" s="19"/>
      <c r="N160" s="19"/>
      <c r="O160" s="19"/>
      <c r="P160" s="19"/>
      <c r="S160" s="19"/>
      <c r="T160" s="19"/>
      <c r="U160" s="19"/>
      <c r="V160" s="19"/>
      <c r="Z160" s="32"/>
    </row>
    <row r="161" spans="1:26">
      <c r="A161" s="19"/>
      <c r="B161" s="19"/>
      <c r="C161" s="19"/>
      <c r="D161" s="19"/>
      <c r="G161" s="19"/>
      <c r="H161" s="19"/>
      <c r="J161" s="19"/>
      <c r="K161" s="19"/>
      <c r="L161" s="19"/>
      <c r="M161" s="19"/>
      <c r="N161" s="19"/>
      <c r="O161" s="19"/>
      <c r="P161" s="19"/>
      <c r="S161" s="19"/>
      <c r="T161" s="19"/>
      <c r="U161" s="19"/>
      <c r="V161" s="19"/>
      <c r="Z161" s="32"/>
    </row>
    <row r="162" spans="1:26">
      <c r="A162" s="19"/>
      <c r="B162" s="19"/>
      <c r="C162" s="19"/>
      <c r="D162" s="19"/>
      <c r="G162" s="19"/>
      <c r="H162" s="19"/>
      <c r="J162" s="19"/>
      <c r="K162" s="19"/>
      <c r="L162" s="19"/>
      <c r="M162" s="19"/>
      <c r="N162" s="19"/>
      <c r="O162" s="19"/>
      <c r="P162" s="19"/>
      <c r="S162" s="19"/>
      <c r="T162" s="19"/>
      <c r="U162" s="19"/>
      <c r="V162" s="19"/>
      <c r="Z162" s="32"/>
    </row>
    <row r="163" spans="1:26">
      <c r="A163" s="19"/>
      <c r="B163" s="19"/>
      <c r="C163" s="19"/>
      <c r="D163" s="19"/>
      <c r="G163" s="19"/>
      <c r="H163" s="19"/>
      <c r="J163" s="19"/>
      <c r="K163" s="19"/>
      <c r="L163" s="19"/>
      <c r="M163" s="19"/>
      <c r="N163" s="19"/>
      <c r="O163" s="19"/>
      <c r="P163" s="19"/>
      <c r="S163" s="19"/>
      <c r="T163" s="19"/>
      <c r="U163" s="19"/>
      <c r="V163" s="19"/>
      <c r="Z163" s="32"/>
    </row>
    <row r="164" spans="1:26">
      <c r="A164" s="19"/>
      <c r="B164" s="19"/>
      <c r="C164" s="19"/>
      <c r="D164" s="19"/>
      <c r="G164" s="19"/>
      <c r="H164" s="19"/>
      <c r="J164" s="19"/>
      <c r="K164" s="19"/>
      <c r="L164" s="19"/>
      <c r="M164" s="19"/>
      <c r="N164" s="19"/>
      <c r="O164" s="19"/>
      <c r="P164" s="19"/>
      <c r="S164" s="19"/>
      <c r="T164" s="19"/>
      <c r="U164" s="19"/>
      <c r="V164" s="19"/>
      <c r="Z164" s="32"/>
    </row>
    <row r="165" spans="1:26">
      <c r="A165" s="19"/>
      <c r="B165" s="19"/>
      <c r="C165" s="19"/>
      <c r="D165" s="19"/>
      <c r="G165" s="19"/>
      <c r="H165" s="19"/>
      <c r="J165" s="19"/>
      <c r="K165" s="19"/>
      <c r="L165" s="19"/>
      <c r="M165" s="19"/>
      <c r="N165" s="19"/>
      <c r="O165" s="19"/>
      <c r="P165" s="19"/>
      <c r="S165" s="19"/>
      <c r="T165" s="19"/>
      <c r="U165" s="19"/>
      <c r="V165" s="19"/>
      <c r="Z165" s="32"/>
    </row>
    <row r="166" spans="1:26">
      <c r="A166" s="19"/>
      <c r="B166" s="19"/>
      <c r="C166" s="19"/>
      <c r="D166" s="19"/>
      <c r="G166" s="19"/>
      <c r="H166" s="19"/>
      <c r="J166" s="19"/>
      <c r="K166" s="19"/>
      <c r="L166" s="19"/>
      <c r="M166" s="19"/>
      <c r="N166" s="19"/>
      <c r="O166" s="19"/>
      <c r="P166" s="19"/>
      <c r="S166" s="19"/>
      <c r="T166" s="19"/>
      <c r="U166" s="19"/>
      <c r="V166" s="19"/>
      <c r="Z166" s="32"/>
    </row>
    <row r="167" spans="1:26">
      <c r="A167" s="19"/>
      <c r="B167" s="19"/>
      <c r="C167" s="19"/>
      <c r="D167" s="19"/>
      <c r="G167" s="19"/>
      <c r="H167" s="19"/>
      <c r="J167" s="19"/>
      <c r="K167" s="19"/>
      <c r="L167" s="19"/>
      <c r="M167" s="19"/>
      <c r="N167" s="19"/>
      <c r="O167" s="19"/>
      <c r="P167" s="19"/>
      <c r="S167" s="19"/>
      <c r="T167" s="19"/>
      <c r="U167" s="19"/>
      <c r="V167" s="19"/>
      <c r="Z167" s="32"/>
    </row>
    <row r="168" spans="1:26">
      <c r="A168" s="19"/>
      <c r="B168" s="19"/>
      <c r="C168" s="19"/>
      <c r="D168" s="19"/>
      <c r="G168" s="19"/>
      <c r="H168" s="19"/>
      <c r="J168" s="19"/>
      <c r="K168" s="19"/>
      <c r="L168" s="19"/>
      <c r="M168" s="19"/>
      <c r="N168" s="19"/>
      <c r="O168" s="19"/>
      <c r="P168" s="19"/>
      <c r="S168" s="19"/>
      <c r="T168" s="19"/>
      <c r="U168" s="19"/>
      <c r="V168" s="19"/>
      <c r="Z168" s="32"/>
    </row>
    <row r="169" spans="1:26">
      <c r="A169" s="19"/>
      <c r="B169" s="19"/>
      <c r="C169" s="19"/>
      <c r="D169" s="19"/>
      <c r="G169" s="19"/>
      <c r="H169" s="19"/>
      <c r="J169" s="19"/>
      <c r="K169" s="19"/>
      <c r="L169" s="19"/>
      <c r="M169" s="19"/>
      <c r="N169" s="19"/>
      <c r="O169" s="19"/>
      <c r="P169" s="19"/>
      <c r="S169" s="19"/>
      <c r="T169" s="19"/>
      <c r="U169" s="19"/>
      <c r="V169" s="19"/>
      <c r="Z169" s="32"/>
    </row>
    <row r="170" spans="1:26">
      <c r="A170" s="19"/>
      <c r="B170" s="19"/>
      <c r="C170" s="19"/>
      <c r="D170" s="19"/>
      <c r="G170" s="19"/>
      <c r="H170" s="19"/>
      <c r="J170" s="19"/>
      <c r="K170" s="19"/>
      <c r="L170" s="19"/>
      <c r="M170" s="19"/>
      <c r="N170" s="19"/>
      <c r="O170" s="19"/>
      <c r="P170" s="19"/>
      <c r="S170" s="19"/>
      <c r="T170" s="19"/>
      <c r="U170" s="19"/>
      <c r="V170" s="19"/>
      <c r="Z170" s="32"/>
    </row>
    <row r="171" spans="1:26">
      <c r="A171" s="19"/>
      <c r="B171" s="19"/>
      <c r="C171" s="19"/>
      <c r="D171" s="19"/>
      <c r="G171" s="19"/>
      <c r="H171" s="19"/>
      <c r="J171" s="19"/>
      <c r="K171" s="19"/>
      <c r="L171" s="19"/>
      <c r="M171" s="19"/>
      <c r="N171" s="19"/>
      <c r="O171" s="19"/>
      <c r="P171" s="19"/>
      <c r="S171" s="19"/>
      <c r="T171" s="19"/>
      <c r="U171" s="19"/>
      <c r="V171" s="19"/>
      <c r="Z171" s="32"/>
    </row>
    <row r="172" spans="1:26">
      <c r="A172" s="19"/>
      <c r="B172" s="19"/>
      <c r="C172" s="19"/>
      <c r="D172" s="19"/>
      <c r="G172" s="19"/>
      <c r="H172" s="19"/>
      <c r="J172" s="19"/>
      <c r="K172" s="19"/>
      <c r="L172" s="19"/>
      <c r="M172" s="19"/>
      <c r="N172" s="19"/>
      <c r="O172" s="19"/>
      <c r="P172" s="19"/>
      <c r="S172" s="19"/>
      <c r="T172" s="19"/>
      <c r="U172" s="19"/>
      <c r="V172" s="19"/>
      <c r="Z172" s="32"/>
    </row>
    <row r="173" spans="1:26">
      <c r="A173" s="19"/>
      <c r="B173" s="19"/>
      <c r="C173" s="19"/>
      <c r="D173" s="19"/>
      <c r="G173" s="19"/>
      <c r="H173" s="19"/>
      <c r="J173" s="19"/>
      <c r="K173" s="19"/>
      <c r="L173" s="19"/>
      <c r="M173" s="19"/>
      <c r="N173" s="19"/>
      <c r="O173" s="19"/>
      <c r="P173" s="19"/>
      <c r="S173" s="19"/>
      <c r="T173" s="19"/>
      <c r="U173" s="19"/>
      <c r="V173" s="19"/>
      <c r="Z173" s="32"/>
    </row>
    <row r="174" spans="1:26">
      <c r="A174" s="19"/>
      <c r="B174" s="19"/>
      <c r="C174" s="19"/>
      <c r="D174" s="19"/>
      <c r="G174" s="19"/>
      <c r="H174" s="19"/>
      <c r="J174" s="19"/>
      <c r="K174" s="19"/>
      <c r="L174" s="19"/>
      <c r="M174" s="19"/>
      <c r="N174" s="19"/>
      <c r="O174" s="19"/>
      <c r="P174" s="19"/>
      <c r="S174" s="19"/>
      <c r="T174" s="19"/>
      <c r="U174" s="19"/>
      <c r="V174" s="19"/>
      <c r="Z174" s="32"/>
    </row>
    <row r="175" spans="1:26">
      <c r="A175" s="19"/>
      <c r="B175" s="19"/>
      <c r="C175" s="19"/>
      <c r="D175" s="19"/>
      <c r="G175" s="19"/>
      <c r="H175" s="19"/>
      <c r="J175" s="19"/>
      <c r="K175" s="19"/>
      <c r="L175" s="19"/>
      <c r="M175" s="19"/>
      <c r="N175" s="19"/>
      <c r="O175" s="19"/>
      <c r="P175" s="19"/>
      <c r="S175" s="19"/>
      <c r="T175" s="19"/>
      <c r="U175" s="19"/>
      <c r="V175" s="19"/>
      <c r="Z175" s="32"/>
    </row>
    <row r="176" spans="1:26">
      <c r="A176" s="19"/>
      <c r="B176" s="19"/>
      <c r="C176" s="19"/>
      <c r="D176" s="19"/>
      <c r="G176" s="19"/>
      <c r="H176" s="19"/>
      <c r="J176" s="19"/>
      <c r="K176" s="19"/>
      <c r="L176" s="19"/>
      <c r="M176" s="19"/>
      <c r="N176" s="19"/>
      <c r="O176" s="19"/>
      <c r="P176" s="19"/>
      <c r="S176" s="19"/>
      <c r="T176" s="19"/>
      <c r="U176" s="19"/>
      <c r="V176" s="19"/>
      <c r="Z176" s="32"/>
    </row>
    <row r="177" spans="1:26">
      <c r="A177" s="19"/>
      <c r="B177" s="19"/>
      <c r="C177" s="19"/>
      <c r="D177" s="19"/>
      <c r="G177" s="19"/>
      <c r="H177" s="19"/>
      <c r="J177" s="19"/>
      <c r="K177" s="19"/>
      <c r="L177" s="19"/>
      <c r="M177" s="19"/>
      <c r="N177" s="19"/>
      <c r="O177" s="19"/>
      <c r="P177" s="19"/>
      <c r="S177" s="19"/>
      <c r="T177" s="19"/>
      <c r="U177" s="19"/>
      <c r="V177" s="19"/>
      <c r="Z177" s="32"/>
    </row>
    <row r="178" spans="1:26">
      <c r="A178" s="19"/>
      <c r="B178" s="19"/>
      <c r="C178" s="19"/>
      <c r="D178" s="19"/>
      <c r="G178" s="19"/>
      <c r="H178" s="19"/>
      <c r="J178" s="19"/>
      <c r="K178" s="19"/>
      <c r="L178" s="19"/>
      <c r="M178" s="19"/>
      <c r="N178" s="19"/>
      <c r="O178" s="19"/>
      <c r="P178" s="19"/>
      <c r="S178" s="19"/>
      <c r="T178" s="19"/>
      <c r="U178" s="19"/>
      <c r="V178" s="19"/>
      <c r="Z178" s="32"/>
    </row>
    <row r="179" spans="1:26">
      <c r="A179" s="19"/>
      <c r="B179" s="19"/>
      <c r="C179" s="19"/>
      <c r="D179" s="19"/>
      <c r="G179" s="19"/>
      <c r="H179" s="19"/>
      <c r="J179" s="19"/>
      <c r="K179" s="19"/>
      <c r="L179" s="19"/>
      <c r="M179" s="19"/>
      <c r="N179" s="19"/>
      <c r="O179" s="19"/>
      <c r="P179" s="19"/>
      <c r="S179" s="19"/>
      <c r="T179" s="19"/>
      <c r="U179" s="19"/>
      <c r="V179" s="19"/>
      <c r="Z179" s="32"/>
    </row>
    <row r="180" spans="1:26">
      <c r="A180" s="19"/>
      <c r="B180" s="19"/>
      <c r="C180" s="19"/>
      <c r="D180" s="19"/>
      <c r="G180" s="19"/>
      <c r="H180" s="19"/>
      <c r="J180" s="19"/>
      <c r="K180" s="19"/>
      <c r="L180" s="19"/>
      <c r="M180" s="19"/>
      <c r="N180" s="19"/>
      <c r="O180" s="19"/>
      <c r="P180" s="19"/>
      <c r="S180" s="19"/>
      <c r="T180" s="19"/>
      <c r="U180" s="19"/>
      <c r="V180" s="19"/>
      <c r="Z180" s="32"/>
    </row>
    <row r="181" spans="1:26">
      <c r="A181" s="19"/>
      <c r="B181" s="19"/>
      <c r="C181" s="19"/>
      <c r="D181" s="19"/>
      <c r="G181" s="19"/>
      <c r="H181" s="19"/>
      <c r="J181" s="19"/>
      <c r="K181" s="19"/>
      <c r="L181" s="19"/>
      <c r="M181" s="19"/>
      <c r="N181" s="19"/>
      <c r="O181" s="19"/>
      <c r="P181" s="19"/>
      <c r="S181" s="19"/>
      <c r="T181" s="19"/>
      <c r="U181" s="19"/>
      <c r="V181" s="19"/>
      <c r="Z181" s="32"/>
    </row>
    <row r="182" spans="1:26">
      <c r="A182" s="19"/>
      <c r="B182" s="19"/>
      <c r="C182" s="19"/>
      <c r="D182" s="19"/>
      <c r="G182" s="19"/>
      <c r="H182" s="19"/>
      <c r="J182" s="19"/>
      <c r="K182" s="19"/>
      <c r="L182" s="19"/>
      <c r="M182" s="19"/>
      <c r="N182" s="19"/>
      <c r="O182" s="19"/>
      <c r="P182" s="19"/>
      <c r="S182" s="19"/>
      <c r="T182" s="19"/>
      <c r="U182" s="19"/>
      <c r="V182" s="19"/>
      <c r="Z182" s="32"/>
    </row>
    <row r="183" spans="1:26">
      <c r="A183" s="19"/>
      <c r="B183" s="19"/>
      <c r="C183" s="19"/>
      <c r="D183" s="19"/>
      <c r="G183" s="19"/>
      <c r="H183" s="19"/>
      <c r="J183" s="19"/>
      <c r="K183" s="19"/>
      <c r="L183" s="19"/>
      <c r="M183" s="19"/>
      <c r="N183" s="19"/>
      <c r="O183" s="19"/>
      <c r="P183" s="19"/>
      <c r="S183" s="19"/>
      <c r="T183" s="19"/>
      <c r="U183" s="19"/>
      <c r="V183" s="19"/>
      <c r="Z183" s="32"/>
    </row>
    <row r="184" spans="1:26">
      <c r="A184" s="19"/>
      <c r="B184" s="19"/>
      <c r="C184" s="19"/>
      <c r="D184" s="19"/>
      <c r="G184" s="19"/>
      <c r="H184" s="19"/>
      <c r="J184" s="19"/>
      <c r="K184" s="19"/>
      <c r="L184" s="19"/>
      <c r="M184" s="19"/>
      <c r="N184" s="19"/>
      <c r="O184" s="19"/>
      <c r="P184" s="19"/>
      <c r="S184" s="19"/>
      <c r="T184" s="19"/>
      <c r="U184" s="19"/>
      <c r="V184" s="19"/>
      <c r="Z184" s="32"/>
    </row>
    <row r="185" spans="1:26">
      <c r="A185" s="19"/>
      <c r="B185" s="19"/>
      <c r="C185" s="19"/>
      <c r="D185" s="19"/>
      <c r="G185" s="19"/>
      <c r="H185" s="19"/>
      <c r="J185" s="19"/>
      <c r="K185" s="19"/>
      <c r="L185" s="19"/>
      <c r="M185" s="19"/>
      <c r="N185" s="19"/>
      <c r="O185" s="19"/>
      <c r="P185" s="19"/>
      <c r="S185" s="19"/>
      <c r="T185" s="19"/>
      <c r="U185" s="19"/>
      <c r="V185" s="19"/>
      <c r="Z185" s="32"/>
    </row>
    <row r="186" spans="1:26">
      <c r="A186" s="19"/>
      <c r="B186" s="19"/>
      <c r="C186" s="19"/>
      <c r="D186" s="19"/>
      <c r="G186" s="19"/>
      <c r="H186" s="19"/>
      <c r="J186" s="19"/>
      <c r="K186" s="19"/>
      <c r="L186" s="19"/>
      <c r="M186" s="19"/>
      <c r="N186" s="19"/>
      <c r="O186" s="19"/>
      <c r="P186" s="19"/>
      <c r="S186" s="19"/>
      <c r="T186" s="19"/>
      <c r="U186" s="19"/>
      <c r="V186" s="19"/>
      <c r="Z186" s="32"/>
    </row>
    <row r="187" spans="1:26">
      <c r="A187" s="19"/>
      <c r="B187" s="19"/>
      <c r="C187" s="19"/>
      <c r="D187" s="19"/>
      <c r="G187" s="19"/>
      <c r="H187" s="19"/>
      <c r="J187" s="19"/>
      <c r="K187" s="19"/>
      <c r="L187" s="19"/>
      <c r="M187" s="19"/>
      <c r="N187" s="19"/>
      <c r="O187" s="19"/>
      <c r="P187" s="19"/>
      <c r="S187" s="19"/>
      <c r="T187" s="19"/>
      <c r="U187" s="19"/>
      <c r="V187" s="19"/>
      <c r="Z187" s="32"/>
    </row>
    <row r="188" spans="1:26">
      <c r="A188" s="19"/>
      <c r="B188" s="19"/>
      <c r="C188" s="19"/>
      <c r="D188" s="19"/>
      <c r="G188" s="19"/>
      <c r="H188" s="19"/>
      <c r="J188" s="19"/>
      <c r="K188" s="19"/>
      <c r="L188" s="19"/>
      <c r="M188" s="19"/>
      <c r="N188" s="19"/>
      <c r="O188" s="19"/>
      <c r="P188" s="19"/>
      <c r="S188" s="19"/>
      <c r="T188" s="19"/>
      <c r="U188" s="19"/>
      <c r="V188" s="19"/>
      <c r="Z188" s="32"/>
    </row>
    <row r="189" spans="1:26">
      <c r="A189" s="19"/>
      <c r="B189" s="19"/>
      <c r="C189" s="19"/>
      <c r="D189" s="19"/>
      <c r="G189" s="19"/>
      <c r="H189" s="19"/>
      <c r="J189" s="19"/>
      <c r="K189" s="19"/>
      <c r="L189" s="19"/>
      <c r="M189" s="19"/>
      <c r="N189" s="19"/>
      <c r="O189" s="19"/>
      <c r="P189" s="19"/>
      <c r="S189" s="19"/>
      <c r="T189" s="19"/>
      <c r="U189" s="19"/>
      <c r="V189" s="19"/>
      <c r="Z189" s="32"/>
    </row>
    <row r="190" spans="1:26">
      <c r="A190" s="19"/>
      <c r="B190" s="19"/>
      <c r="C190" s="19"/>
      <c r="D190" s="19"/>
      <c r="G190" s="19"/>
      <c r="H190" s="19"/>
      <c r="J190" s="19"/>
      <c r="K190" s="19"/>
      <c r="L190" s="19"/>
      <c r="M190" s="19"/>
      <c r="N190" s="19"/>
      <c r="O190" s="19"/>
      <c r="P190" s="19"/>
      <c r="S190" s="19"/>
      <c r="T190" s="19"/>
      <c r="U190" s="19"/>
      <c r="V190" s="19"/>
      <c r="Z190" s="32"/>
    </row>
    <row r="191" spans="1:26">
      <c r="A191" s="19"/>
      <c r="B191" s="19"/>
      <c r="C191" s="19"/>
      <c r="D191" s="19"/>
      <c r="G191" s="19"/>
      <c r="H191" s="19"/>
      <c r="J191" s="19"/>
      <c r="K191" s="19"/>
      <c r="L191" s="19"/>
      <c r="M191" s="19"/>
      <c r="N191" s="19"/>
      <c r="O191" s="19"/>
      <c r="P191" s="19"/>
      <c r="S191" s="19"/>
      <c r="T191" s="19"/>
      <c r="U191" s="19"/>
      <c r="V191" s="19"/>
      <c r="Z191" s="32"/>
    </row>
    <row r="192" spans="1:26">
      <c r="A192" s="19"/>
      <c r="B192" s="19"/>
      <c r="C192" s="19"/>
      <c r="D192" s="19"/>
      <c r="G192" s="19"/>
      <c r="H192" s="19"/>
      <c r="J192" s="19"/>
      <c r="K192" s="19"/>
      <c r="L192" s="19"/>
      <c r="M192" s="19"/>
      <c r="N192" s="19"/>
      <c r="O192" s="19"/>
      <c r="P192" s="19"/>
      <c r="S192" s="19"/>
      <c r="T192" s="19"/>
      <c r="U192" s="19"/>
      <c r="V192" s="19"/>
      <c r="Z192" s="32"/>
    </row>
    <row r="193" spans="1:26">
      <c r="A193" s="19"/>
      <c r="B193" s="19"/>
      <c r="C193" s="19"/>
      <c r="D193" s="19"/>
      <c r="G193" s="19"/>
      <c r="H193" s="19"/>
      <c r="J193" s="19"/>
      <c r="K193" s="19"/>
      <c r="L193" s="19"/>
      <c r="M193" s="19"/>
      <c r="N193" s="19"/>
      <c r="O193" s="19"/>
      <c r="P193" s="19"/>
      <c r="S193" s="19"/>
      <c r="T193" s="19"/>
      <c r="U193" s="19"/>
      <c r="V193" s="19"/>
      <c r="Z193" s="32"/>
    </row>
    <row r="194" spans="1:26">
      <c r="A194" s="19"/>
      <c r="B194" s="19"/>
      <c r="C194" s="19"/>
      <c r="D194" s="19"/>
      <c r="G194" s="19"/>
      <c r="H194" s="19"/>
      <c r="J194" s="19"/>
      <c r="K194" s="19"/>
      <c r="L194" s="19"/>
      <c r="M194" s="19"/>
      <c r="N194" s="19"/>
      <c r="O194" s="19"/>
      <c r="P194" s="19"/>
      <c r="S194" s="19"/>
      <c r="T194" s="19"/>
      <c r="U194" s="19"/>
      <c r="V194" s="19"/>
      <c r="Z194" s="32"/>
    </row>
    <row r="195" spans="1:26">
      <c r="A195" s="19"/>
      <c r="B195" s="19"/>
      <c r="C195" s="19"/>
      <c r="D195" s="19"/>
      <c r="G195" s="19"/>
      <c r="H195" s="19"/>
      <c r="J195" s="19"/>
      <c r="K195" s="19"/>
      <c r="L195" s="19"/>
      <c r="M195" s="19"/>
      <c r="N195" s="19"/>
      <c r="O195" s="19"/>
      <c r="P195" s="19"/>
      <c r="S195" s="19"/>
      <c r="T195" s="19"/>
      <c r="U195" s="19"/>
      <c r="V195" s="19"/>
      <c r="Z195" s="32"/>
    </row>
    <row r="196" spans="1:26">
      <c r="A196" s="19"/>
      <c r="B196" s="19"/>
      <c r="C196" s="19"/>
      <c r="D196" s="19"/>
      <c r="G196" s="19"/>
      <c r="H196" s="19"/>
      <c r="J196" s="19"/>
      <c r="K196" s="19"/>
      <c r="L196" s="19"/>
      <c r="M196" s="19"/>
      <c r="N196" s="19"/>
      <c r="O196" s="19"/>
      <c r="P196" s="19"/>
      <c r="S196" s="19"/>
      <c r="T196" s="19"/>
      <c r="U196" s="19"/>
      <c r="V196" s="19"/>
      <c r="Z196" s="32"/>
    </row>
    <row r="197" spans="1:26">
      <c r="A197" s="19"/>
      <c r="B197" s="19"/>
      <c r="C197" s="19"/>
      <c r="D197" s="19"/>
      <c r="G197" s="19"/>
      <c r="H197" s="19"/>
      <c r="J197" s="19"/>
      <c r="K197" s="19"/>
      <c r="L197" s="19"/>
      <c r="M197" s="19"/>
      <c r="N197" s="19"/>
      <c r="O197" s="19"/>
      <c r="P197" s="19"/>
      <c r="S197" s="19"/>
      <c r="T197" s="19"/>
      <c r="U197" s="19"/>
      <c r="V197" s="19"/>
      <c r="Z197" s="32"/>
    </row>
    <row r="198" spans="1:26">
      <c r="A198" s="19"/>
      <c r="B198" s="19"/>
      <c r="C198" s="19"/>
      <c r="D198" s="19"/>
      <c r="G198" s="19"/>
      <c r="H198" s="19"/>
      <c r="J198" s="19"/>
      <c r="K198" s="19"/>
      <c r="L198" s="19"/>
      <c r="M198" s="19"/>
      <c r="N198" s="19"/>
      <c r="O198" s="19"/>
      <c r="P198" s="19"/>
      <c r="S198" s="19"/>
      <c r="T198" s="19"/>
      <c r="U198" s="19"/>
      <c r="V198" s="19"/>
      <c r="Z198" s="32"/>
    </row>
    <row r="199" spans="1:26">
      <c r="A199" s="19"/>
      <c r="B199" s="19"/>
      <c r="C199" s="19"/>
      <c r="D199" s="19"/>
      <c r="G199" s="19"/>
      <c r="H199" s="19"/>
      <c r="J199" s="19"/>
      <c r="K199" s="19"/>
      <c r="L199" s="19"/>
      <c r="M199" s="19"/>
      <c r="N199" s="19"/>
      <c r="O199" s="19"/>
      <c r="P199" s="19"/>
      <c r="S199" s="19"/>
      <c r="T199" s="19"/>
      <c r="U199" s="19"/>
      <c r="V199" s="19"/>
      <c r="Z199" s="32"/>
    </row>
    <row r="200" spans="1:26">
      <c r="A200" s="19"/>
      <c r="B200" s="19"/>
      <c r="C200" s="19"/>
      <c r="D200" s="19"/>
      <c r="G200" s="19"/>
      <c r="H200" s="19"/>
      <c r="J200" s="19"/>
      <c r="K200" s="19"/>
      <c r="L200" s="19"/>
      <c r="M200" s="19"/>
      <c r="N200" s="19"/>
      <c r="O200" s="19"/>
      <c r="P200" s="19"/>
      <c r="S200" s="19"/>
      <c r="T200" s="19"/>
      <c r="U200" s="19"/>
      <c r="V200" s="19"/>
      <c r="Z200" s="32"/>
    </row>
    <row r="201" spans="1:26">
      <c r="A201" s="19"/>
      <c r="B201" s="19"/>
      <c r="C201" s="19"/>
      <c r="D201" s="19"/>
      <c r="G201" s="19"/>
      <c r="H201" s="19"/>
      <c r="J201" s="19"/>
      <c r="K201" s="19"/>
      <c r="L201" s="19"/>
      <c r="M201" s="19"/>
      <c r="N201" s="19"/>
      <c r="O201" s="19"/>
      <c r="P201" s="19"/>
      <c r="S201" s="19"/>
      <c r="T201" s="19"/>
      <c r="U201" s="19"/>
      <c r="V201" s="19"/>
      <c r="Z201" s="32"/>
    </row>
    <row r="202" spans="1:26">
      <c r="A202" s="19"/>
      <c r="B202" s="19"/>
      <c r="C202" s="19"/>
      <c r="D202" s="19"/>
      <c r="G202" s="19"/>
      <c r="H202" s="19"/>
      <c r="J202" s="19"/>
      <c r="K202" s="19"/>
      <c r="L202" s="19"/>
      <c r="M202" s="19"/>
      <c r="N202" s="19"/>
      <c r="O202" s="19"/>
      <c r="P202" s="19"/>
      <c r="S202" s="19"/>
      <c r="T202" s="19"/>
      <c r="U202" s="19"/>
      <c r="V202" s="19"/>
      <c r="Z202" s="32"/>
    </row>
    <row r="203" spans="1:26">
      <c r="A203" s="19"/>
      <c r="B203" s="19"/>
      <c r="C203" s="19"/>
      <c r="D203" s="19"/>
      <c r="G203" s="19"/>
      <c r="H203" s="19"/>
      <c r="J203" s="19"/>
      <c r="K203" s="19"/>
      <c r="L203" s="19"/>
      <c r="M203" s="19"/>
      <c r="N203" s="19"/>
      <c r="O203" s="19"/>
      <c r="P203" s="19"/>
      <c r="S203" s="19"/>
      <c r="T203" s="19"/>
      <c r="U203" s="19"/>
      <c r="V203" s="19"/>
      <c r="Z203" s="32"/>
    </row>
    <row r="204" spans="1:26">
      <c r="A204" s="19"/>
      <c r="B204" s="19"/>
      <c r="C204" s="19"/>
      <c r="D204" s="19"/>
      <c r="G204" s="19"/>
      <c r="H204" s="19"/>
      <c r="J204" s="19"/>
      <c r="K204" s="19"/>
      <c r="L204" s="19"/>
      <c r="M204" s="19"/>
      <c r="N204" s="19"/>
      <c r="O204" s="19"/>
      <c r="P204" s="19"/>
      <c r="S204" s="19"/>
      <c r="T204" s="19"/>
      <c r="U204" s="19"/>
      <c r="V204" s="19"/>
      <c r="Z204" s="32"/>
    </row>
    <row r="205" spans="1:26">
      <c r="A205" s="19"/>
      <c r="B205" s="19"/>
      <c r="C205" s="19"/>
      <c r="D205" s="19"/>
      <c r="G205" s="19"/>
      <c r="H205" s="19"/>
      <c r="J205" s="19"/>
      <c r="K205" s="19"/>
      <c r="L205" s="19"/>
      <c r="M205" s="19"/>
      <c r="N205" s="19"/>
      <c r="O205" s="19"/>
      <c r="P205" s="19"/>
      <c r="S205" s="19"/>
      <c r="T205" s="19"/>
      <c r="U205" s="19"/>
      <c r="V205" s="19"/>
      <c r="Z205" s="32"/>
    </row>
    <row r="206" spans="1:26">
      <c r="A206" s="19"/>
      <c r="B206" s="19"/>
      <c r="C206" s="19"/>
      <c r="D206" s="19"/>
      <c r="G206" s="19"/>
      <c r="H206" s="19"/>
      <c r="J206" s="19"/>
      <c r="K206" s="19"/>
      <c r="L206" s="19"/>
      <c r="M206" s="19"/>
      <c r="N206" s="19"/>
      <c r="O206" s="19"/>
      <c r="P206" s="19"/>
      <c r="S206" s="19"/>
      <c r="T206" s="19"/>
      <c r="U206" s="19"/>
      <c r="V206" s="19"/>
      <c r="Z206" s="32"/>
    </row>
    <row r="207" spans="1:26">
      <c r="A207" s="19"/>
      <c r="B207" s="19"/>
      <c r="C207" s="19"/>
      <c r="D207" s="19"/>
      <c r="G207" s="19"/>
      <c r="H207" s="19"/>
      <c r="J207" s="19"/>
      <c r="K207" s="19"/>
      <c r="L207" s="19"/>
      <c r="M207" s="19"/>
      <c r="N207" s="19"/>
      <c r="O207" s="19"/>
      <c r="P207" s="19"/>
      <c r="S207" s="19"/>
      <c r="T207" s="19"/>
      <c r="U207" s="19"/>
      <c r="V207" s="19"/>
      <c r="Z207" s="32"/>
    </row>
    <row r="208" spans="1:26">
      <c r="A208" s="19"/>
      <c r="B208" s="19"/>
      <c r="C208" s="19"/>
      <c r="D208" s="19"/>
      <c r="G208" s="19"/>
      <c r="H208" s="19"/>
      <c r="J208" s="19"/>
      <c r="K208" s="19"/>
      <c r="L208" s="19"/>
      <c r="M208" s="19"/>
      <c r="N208" s="19"/>
      <c r="O208" s="19"/>
      <c r="P208" s="19"/>
      <c r="S208" s="19"/>
      <c r="T208" s="19"/>
      <c r="U208" s="19"/>
      <c r="V208" s="19"/>
      <c r="Z208" s="32"/>
    </row>
    <row r="209" spans="1:26">
      <c r="A209" s="19"/>
      <c r="B209" s="19"/>
      <c r="C209" s="19"/>
      <c r="D209" s="19"/>
      <c r="G209" s="19"/>
      <c r="H209" s="19"/>
      <c r="J209" s="19"/>
      <c r="K209" s="19"/>
      <c r="L209" s="19"/>
      <c r="M209" s="19"/>
      <c r="N209" s="19"/>
      <c r="O209" s="19"/>
      <c r="P209" s="19"/>
      <c r="S209" s="19"/>
      <c r="T209" s="19"/>
      <c r="U209" s="19"/>
      <c r="V209" s="19"/>
      <c r="Z209" s="32"/>
    </row>
    <row r="210" spans="1:26">
      <c r="A210" s="19"/>
      <c r="B210" s="19"/>
      <c r="C210" s="19"/>
      <c r="D210" s="19"/>
      <c r="G210" s="19"/>
      <c r="H210" s="19"/>
      <c r="J210" s="19"/>
      <c r="K210" s="19"/>
      <c r="L210" s="19"/>
      <c r="M210" s="19"/>
      <c r="N210" s="19"/>
      <c r="O210" s="19"/>
      <c r="P210" s="19"/>
      <c r="S210" s="19"/>
      <c r="T210" s="19"/>
      <c r="U210" s="19"/>
      <c r="V210" s="19"/>
      <c r="Z210" s="32"/>
    </row>
    <row r="211" spans="1:26">
      <c r="A211" s="19"/>
      <c r="B211" s="19"/>
      <c r="C211" s="19"/>
      <c r="D211" s="19"/>
      <c r="G211" s="19"/>
      <c r="H211" s="19"/>
      <c r="J211" s="19"/>
      <c r="K211" s="19"/>
      <c r="L211" s="19"/>
      <c r="M211" s="19"/>
      <c r="N211" s="19"/>
      <c r="O211" s="19"/>
      <c r="P211" s="19"/>
      <c r="S211" s="19"/>
      <c r="T211" s="19"/>
      <c r="U211" s="19"/>
      <c r="V211" s="19"/>
      <c r="Z211" s="32"/>
    </row>
    <row r="212" spans="1:26">
      <c r="A212" s="19"/>
      <c r="B212" s="19"/>
      <c r="C212" s="19"/>
      <c r="D212" s="19"/>
      <c r="G212" s="19"/>
      <c r="H212" s="19"/>
      <c r="J212" s="19"/>
      <c r="K212" s="19"/>
      <c r="L212" s="19"/>
      <c r="M212" s="19"/>
      <c r="N212" s="19"/>
      <c r="O212" s="19"/>
      <c r="P212" s="19"/>
      <c r="S212" s="19"/>
      <c r="T212" s="19"/>
      <c r="U212" s="19"/>
      <c r="V212" s="19"/>
      <c r="Z212" s="32"/>
    </row>
    <row r="213" spans="1:26">
      <c r="A213" s="19"/>
      <c r="B213" s="19"/>
      <c r="C213" s="19"/>
      <c r="D213" s="19"/>
      <c r="G213" s="19"/>
      <c r="H213" s="19"/>
      <c r="J213" s="19"/>
      <c r="K213" s="19"/>
      <c r="L213" s="19"/>
      <c r="M213" s="19"/>
      <c r="N213" s="19"/>
      <c r="O213" s="19"/>
      <c r="P213" s="19"/>
      <c r="S213" s="19"/>
      <c r="T213" s="19"/>
      <c r="U213" s="19"/>
      <c r="V213" s="19"/>
      <c r="Z213" s="32"/>
    </row>
    <row r="214" spans="1:26">
      <c r="A214" s="19"/>
      <c r="B214" s="19"/>
      <c r="C214" s="19"/>
      <c r="D214" s="19"/>
      <c r="G214" s="19"/>
      <c r="H214" s="19"/>
      <c r="J214" s="19"/>
      <c r="K214" s="19"/>
      <c r="L214" s="19"/>
      <c r="M214" s="19"/>
      <c r="N214" s="19"/>
      <c r="O214" s="19"/>
      <c r="P214" s="19"/>
      <c r="S214" s="19"/>
      <c r="T214" s="19"/>
      <c r="U214" s="19"/>
      <c r="V214" s="19"/>
      <c r="Z214" s="32"/>
    </row>
    <row r="215" spans="1:26">
      <c r="A215" s="19"/>
      <c r="B215" s="19"/>
      <c r="C215" s="19"/>
      <c r="D215" s="19"/>
      <c r="G215" s="19"/>
      <c r="H215" s="19"/>
      <c r="J215" s="19"/>
      <c r="K215" s="19"/>
      <c r="L215" s="19"/>
      <c r="M215" s="19"/>
      <c r="N215" s="19"/>
      <c r="O215" s="19"/>
      <c r="P215" s="19"/>
      <c r="S215" s="19"/>
      <c r="T215" s="19"/>
      <c r="U215" s="19"/>
      <c r="V215" s="19"/>
      <c r="Z215" s="32"/>
    </row>
    <row r="216" spans="1:26">
      <c r="A216" s="19"/>
      <c r="B216" s="19"/>
      <c r="C216" s="19"/>
      <c r="D216" s="19"/>
      <c r="G216" s="19"/>
      <c r="H216" s="19"/>
      <c r="J216" s="19"/>
      <c r="K216" s="19"/>
      <c r="L216" s="19"/>
      <c r="M216" s="19"/>
      <c r="N216" s="19"/>
      <c r="O216" s="19"/>
      <c r="P216" s="19"/>
      <c r="S216" s="19"/>
      <c r="T216" s="19"/>
      <c r="U216" s="19"/>
      <c r="V216" s="19"/>
      <c r="Z216" s="32"/>
    </row>
    <row r="217" spans="1:26">
      <c r="A217" s="19"/>
      <c r="B217" s="19"/>
      <c r="C217" s="19"/>
      <c r="D217" s="19"/>
      <c r="G217" s="19"/>
      <c r="H217" s="19"/>
      <c r="J217" s="19"/>
      <c r="K217" s="19"/>
      <c r="L217" s="19"/>
      <c r="M217" s="19"/>
      <c r="N217" s="19"/>
      <c r="O217" s="19"/>
      <c r="P217" s="19"/>
      <c r="S217" s="19"/>
      <c r="T217" s="19"/>
      <c r="U217" s="19"/>
      <c r="V217" s="19"/>
      <c r="Z217" s="32"/>
    </row>
    <row r="218" spans="1:26">
      <c r="A218" s="19"/>
      <c r="B218" s="19"/>
      <c r="C218" s="19"/>
      <c r="D218" s="19"/>
      <c r="G218" s="19"/>
      <c r="H218" s="19"/>
      <c r="J218" s="19"/>
      <c r="K218" s="19"/>
      <c r="L218" s="19"/>
      <c r="M218" s="19"/>
      <c r="N218" s="19"/>
      <c r="O218" s="19"/>
      <c r="P218" s="19"/>
      <c r="S218" s="19"/>
      <c r="T218" s="19"/>
      <c r="U218" s="19"/>
      <c r="V218" s="19"/>
      <c r="Z218" s="32"/>
    </row>
    <row r="219" spans="1:26">
      <c r="A219" s="19"/>
      <c r="B219" s="19"/>
      <c r="C219" s="19"/>
      <c r="D219" s="19"/>
      <c r="G219" s="19"/>
      <c r="H219" s="19"/>
      <c r="J219" s="19"/>
      <c r="K219" s="19"/>
      <c r="L219" s="19"/>
      <c r="M219" s="19"/>
      <c r="N219" s="19"/>
      <c r="O219" s="19"/>
      <c r="P219" s="19"/>
      <c r="S219" s="19"/>
      <c r="T219" s="19"/>
      <c r="U219" s="19"/>
      <c r="V219" s="19"/>
      <c r="Z219" s="32"/>
    </row>
    <row r="220" spans="1:26">
      <c r="A220" s="19"/>
      <c r="B220" s="19"/>
      <c r="C220" s="19"/>
      <c r="D220" s="19"/>
      <c r="G220" s="19"/>
      <c r="H220" s="19"/>
      <c r="J220" s="19"/>
      <c r="K220" s="19"/>
      <c r="L220" s="19"/>
      <c r="M220" s="19"/>
      <c r="N220" s="19"/>
      <c r="O220" s="19"/>
      <c r="P220" s="19"/>
      <c r="S220" s="19"/>
      <c r="T220" s="19"/>
      <c r="U220" s="19"/>
      <c r="V220" s="19"/>
      <c r="Z220" s="32"/>
    </row>
    <row r="221" spans="1:26">
      <c r="A221" s="19"/>
      <c r="B221" s="19"/>
      <c r="C221" s="19"/>
      <c r="D221" s="19"/>
      <c r="G221" s="19"/>
      <c r="H221" s="19"/>
      <c r="J221" s="19"/>
      <c r="K221" s="19"/>
      <c r="L221" s="19"/>
      <c r="M221" s="19"/>
      <c r="N221" s="19"/>
      <c r="O221" s="19"/>
      <c r="P221" s="19"/>
      <c r="S221" s="19"/>
      <c r="T221" s="19"/>
      <c r="U221" s="19"/>
      <c r="V221" s="19"/>
      <c r="Z221" s="32"/>
    </row>
    <row r="222" spans="1:26">
      <c r="A222" s="19"/>
      <c r="B222" s="19"/>
      <c r="C222" s="19"/>
      <c r="D222" s="19"/>
      <c r="G222" s="19"/>
      <c r="H222" s="19"/>
      <c r="J222" s="19"/>
      <c r="K222" s="19"/>
      <c r="L222" s="19"/>
      <c r="M222" s="19"/>
      <c r="N222" s="19"/>
      <c r="O222" s="19"/>
      <c r="P222" s="19"/>
      <c r="S222" s="19"/>
      <c r="T222" s="19"/>
      <c r="U222" s="19"/>
      <c r="V222" s="19"/>
      <c r="Z222" s="32"/>
    </row>
    <row r="223" spans="1:26">
      <c r="A223" s="19"/>
      <c r="B223" s="19"/>
      <c r="C223" s="19"/>
      <c r="D223" s="19"/>
      <c r="G223" s="19"/>
      <c r="H223" s="19"/>
      <c r="J223" s="19"/>
      <c r="K223" s="19"/>
      <c r="L223" s="19"/>
      <c r="M223" s="19"/>
      <c r="N223" s="19"/>
      <c r="O223" s="19"/>
      <c r="P223" s="19"/>
      <c r="S223" s="19"/>
      <c r="T223" s="19"/>
      <c r="U223" s="19"/>
      <c r="V223" s="19"/>
      <c r="Z223" s="32"/>
    </row>
    <row r="224" spans="1:26">
      <c r="A224" s="19"/>
      <c r="B224" s="19"/>
      <c r="C224" s="19"/>
      <c r="D224" s="19"/>
      <c r="G224" s="19"/>
      <c r="H224" s="19"/>
      <c r="J224" s="19"/>
      <c r="K224" s="19"/>
      <c r="L224" s="19"/>
      <c r="M224" s="19"/>
      <c r="N224" s="19"/>
      <c r="O224" s="19"/>
      <c r="P224" s="19"/>
      <c r="S224" s="19"/>
      <c r="T224" s="19"/>
      <c r="U224" s="19"/>
      <c r="V224" s="19"/>
      <c r="Z224" s="32"/>
    </row>
    <row r="225" spans="1:26">
      <c r="A225" s="19"/>
      <c r="B225" s="19"/>
      <c r="C225" s="19"/>
      <c r="D225" s="19"/>
      <c r="G225" s="19"/>
      <c r="H225" s="19"/>
      <c r="J225" s="19"/>
      <c r="K225" s="19"/>
      <c r="L225" s="19"/>
      <c r="M225" s="19"/>
      <c r="N225" s="19"/>
      <c r="O225" s="19"/>
      <c r="P225" s="19"/>
      <c r="S225" s="19"/>
      <c r="T225" s="19"/>
      <c r="U225" s="19"/>
      <c r="V225" s="19"/>
      <c r="Z225" s="32"/>
    </row>
    <row r="226" spans="1:26">
      <c r="A226" s="19"/>
      <c r="B226" s="19"/>
      <c r="C226" s="19"/>
      <c r="D226" s="19"/>
      <c r="G226" s="19"/>
      <c r="H226" s="19"/>
      <c r="J226" s="19"/>
      <c r="K226" s="19"/>
      <c r="L226" s="19"/>
      <c r="M226" s="19"/>
      <c r="N226" s="19"/>
      <c r="O226" s="19"/>
      <c r="P226" s="19"/>
      <c r="S226" s="19"/>
      <c r="T226" s="19"/>
      <c r="U226" s="19"/>
      <c r="V226" s="19"/>
      <c r="Z226" s="32"/>
    </row>
    <row r="227" spans="1:26">
      <c r="A227" s="19"/>
      <c r="B227" s="19"/>
      <c r="C227" s="19"/>
      <c r="D227" s="19"/>
      <c r="G227" s="19"/>
      <c r="H227" s="19"/>
      <c r="J227" s="19"/>
      <c r="K227" s="19"/>
      <c r="L227" s="19"/>
      <c r="M227" s="19"/>
      <c r="N227" s="19"/>
      <c r="O227" s="19"/>
      <c r="P227" s="19"/>
      <c r="S227" s="19"/>
      <c r="T227" s="19"/>
      <c r="U227" s="19"/>
      <c r="V227" s="19"/>
      <c r="Z227" s="32"/>
    </row>
    <row r="228" spans="1:26">
      <c r="A228" s="19"/>
      <c r="B228" s="19"/>
      <c r="C228" s="19"/>
      <c r="D228" s="19"/>
      <c r="G228" s="19"/>
      <c r="H228" s="19"/>
      <c r="J228" s="19"/>
      <c r="K228" s="19"/>
      <c r="L228" s="19"/>
      <c r="M228" s="19"/>
      <c r="N228" s="19"/>
      <c r="O228" s="19"/>
      <c r="P228" s="19"/>
      <c r="S228" s="19"/>
      <c r="T228" s="19"/>
      <c r="U228" s="19"/>
      <c r="V228" s="19"/>
      <c r="Z228" s="32"/>
    </row>
    <row r="229" spans="1:26">
      <c r="A229" s="19"/>
      <c r="B229" s="19"/>
      <c r="C229" s="19"/>
      <c r="D229" s="19"/>
      <c r="G229" s="19"/>
      <c r="H229" s="19"/>
      <c r="J229" s="19"/>
      <c r="K229" s="19"/>
      <c r="L229" s="19"/>
      <c r="M229" s="19"/>
      <c r="N229" s="19"/>
      <c r="O229" s="19"/>
      <c r="P229" s="19"/>
      <c r="S229" s="19"/>
      <c r="T229" s="19"/>
      <c r="U229" s="19"/>
      <c r="V229" s="19"/>
      <c r="Z229" s="32"/>
    </row>
    <row r="230" spans="1:26">
      <c r="A230" s="19"/>
      <c r="B230" s="19"/>
      <c r="C230" s="19"/>
      <c r="D230" s="19"/>
      <c r="G230" s="19"/>
      <c r="H230" s="19"/>
      <c r="J230" s="19"/>
      <c r="K230" s="19"/>
      <c r="L230" s="19"/>
      <c r="M230" s="19"/>
      <c r="N230" s="19"/>
      <c r="O230" s="19"/>
      <c r="P230" s="19"/>
      <c r="S230" s="19"/>
      <c r="T230" s="19"/>
      <c r="U230" s="19"/>
      <c r="V230" s="19"/>
      <c r="Z230" s="32"/>
    </row>
    <row r="231" spans="1:26">
      <c r="A231" s="19"/>
      <c r="B231" s="19"/>
      <c r="C231" s="19"/>
      <c r="D231" s="19"/>
      <c r="G231" s="19"/>
      <c r="H231" s="19"/>
      <c r="J231" s="19"/>
      <c r="K231" s="19"/>
      <c r="L231" s="19"/>
      <c r="M231" s="19"/>
      <c r="N231" s="19"/>
      <c r="O231" s="19"/>
      <c r="P231" s="19"/>
      <c r="S231" s="19"/>
      <c r="T231" s="19"/>
      <c r="U231" s="19"/>
      <c r="V231" s="19"/>
      <c r="Z231" s="32"/>
    </row>
    <row r="232" spans="1:26">
      <c r="A232" s="19"/>
      <c r="B232" s="19"/>
      <c r="C232" s="19"/>
      <c r="D232" s="19"/>
      <c r="G232" s="19"/>
      <c r="H232" s="19"/>
      <c r="J232" s="19"/>
      <c r="K232" s="19"/>
      <c r="L232" s="19"/>
      <c r="M232" s="19"/>
      <c r="N232" s="19"/>
      <c r="O232" s="19"/>
      <c r="P232" s="19"/>
      <c r="S232" s="19"/>
      <c r="T232" s="19"/>
      <c r="U232" s="19"/>
      <c r="V232" s="19"/>
      <c r="Z232" s="32"/>
    </row>
    <row r="233" spans="1:26">
      <c r="A233" s="19"/>
      <c r="B233" s="19"/>
      <c r="C233" s="19"/>
      <c r="D233" s="19"/>
      <c r="G233" s="19"/>
      <c r="H233" s="19"/>
      <c r="J233" s="19"/>
      <c r="K233" s="19"/>
      <c r="L233" s="19"/>
      <c r="M233" s="19"/>
      <c r="N233" s="19"/>
      <c r="O233" s="19"/>
      <c r="P233" s="19"/>
      <c r="S233" s="19"/>
      <c r="T233" s="19"/>
      <c r="U233" s="19"/>
      <c r="V233" s="19"/>
      <c r="Z233" s="32"/>
    </row>
    <row r="234" spans="1:26">
      <c r="A234" s="19"/>
      <c r="B234" s="19"/>
      <c r="C234" s="19"/>
      <c r="D234" s="19"/>
      <c r="G234" s="19"/>
      <c r="H234" s="19"/>
      <c r="J234" s="19"/>
      <c r="K234" s="19"/>
      <c r="L234" s="19"/>
      <c r="M234" s="19"/>
      <c r="N234" s="19"/>
      <c r="O234" s="19"/>
      <c r="P234" s="19"/>
      <c r="S234" s="19"/>
      <c r="T234" s="19"/>
      <c r="U234" s="19"/>
      <c r="V234" s="19"/>
      <c r="Z234" s="32"/>
    </row>
    <row r="235" spans="1:26">
      <c r="A235" s="19"/>
      <c r="B235" s="19"/>
      <c r="C235" s="19"/>
      <c r="D235" s="19"/>
      <c r="G235" s="19"/>
      <c r="H235" s="19"/>
      <c r="J235" s="19"/>
      <c r="K235" s="19"/>
      <c r="L235" s="19"/>
      <c r="M235" s="19"/>
      <c r="N235" s="19"/>
      <c r="O235" s="19"/>
      <c r="P235" s="19"/>
      <c r="S235" s="19"/>
      <c r="T235" s="19"/>
      <c r="U235" s="19"/>
      <c r="V235" s="19"/>
      <c r="Z235" s="32"/>
    </row>
    <row r="236" spans="1:26">
      <c r="A236" s="19"/>
      <c r="B236" s="19"/>
      <c r="C236" s="19"/>
      <c r="D236" s="19"/>
      <c r="G236" s="19"/>
      <c r="H236" s="19"/>
      <c r="J236" s="19"/>
      <c r="K236" s="19"/>
      <c r="L236" s="19"/>
      <c r="M236" s="19"/>
      <c r="N236" s="19"/>
      <c r="O236" s="19"/>
      <c r="P236" s="19"/>
      <c r="S236" s="19"/>
      <c r="T236" s="19"/>
      <c r="U236" s="19"/>
      <c r="V236" s="19"/>
      <c r="Z236" s="32"/>
    </row>
    <row r="237" spans="1:26">
      <c r="A237" s="19"/>
      <c r="B237" s="19"/>
      <c r="C237" s="19"/>
      <c r="D237" s="19"/>
      <c r="G237" s="19"/>
      <c r="H237" s="19"/>
      <c r="J237" s="19"/>
      <c r="K237" s="19"/>
      <c r="L237" s="19"/>
      <c r="M237" s="19"/>
      <c r="N237" s="19"/>
      <c r="O237" s="19"/>
      <c r="P237" s="19"/>
      <c r="S237" s="19"/>
      <c r="T237" s="19"/>
      <c r="U237" s="19"/>
      <c r="V237" s="19"/>
      <c r="Z237" s="32"/>
    </row>
    <row r="238" spans="1:26">
      <c r="A238" s="19"/>
      <c r="B238" s="19"/>
      <c r="C238" s="19"/>
      <c r="D238" s="19"/>
      <c r="G238" s="19"/>
      <c r="H238" s="19"/>
      <c r="J238" s="19"/>
      <c r="K238" s="19"/>
      <c r="L238" s="19"/>
      <c r="M238" s="19"/>
      <c r="N238" s="19"/>
      <c r="O238" s="19"/>
      <c r="P238" s="19"/>
      <c r="S238" s="19"/>
      <c r="T238" s="19"/>
      <c r="U238" s="19"/>
      <c r="V238" s="19"/>
      <c r="Z238" s="32"/>
    </row>
    <row r="239" spans="1:26">
      <c r="A239" s="19"/>
      <c r="B239" s="19"/>
      <c r="C239" s="19"/>
      <c r="D239" s="19"/>
      <c r="G239" s="19"/>
      <c r="H239" s="19"/>
      <c r="J239" s="19"/>
      <c r="K239" s="19"/>
      <c r="L239" s="19"/>
      <c r="M239" s="19"/>
      <c r="N239" s="19"/>
      <c r="O239" s="19"/>
      <c r="P239" s="19"/>
      <c r="S239" s="19"/>
      <c r="T239" s="19"/>
      <c r="U239" s="19"/>
      <c r="V239" s="19"/>
      <c r="Z239" s="32"/>
    </row>
    <row r="240" spans="1:26">
      <c r="A240" s="19"/>
      <c r="B240" s="19"/>
      <c r="C240" s="19"/>
      <c r="D240" s="19"/>
      <c r="G240" s="19"/>
      <c r="H240" s="19"/>
      <c r="J240" s="19"/>
      <c r="K240" s="19"/>
      <c r="L240" s="19"/>
      <c r="M240" s="19"/>
      <c r="N240" s="19"/>
      <c r="O240" s="19"/>
      <c r="P240" s="19"/>
      <c r="S240" s="19"/>
      <c r="T240" s="19"/>
      <c r="U240" s="19"/>
      <c r="V240" s="19"/>
      <c r="Z240" s="32"/>
    </row>
    <row r="241" spans="1:26">
      <c r="A241" s="19"/>
      <c r="B241" s="19"/>
      <c r="C241" s="19"/>
      <c r="D241" s="19"/>
      <c r="G241" s="19"/>
      <c r="H241" s="19"/>
      <c r="J241" s="19"/>
      <c r="K241" s="19"/>
      <c r="L241" s="19"/>
      <c r="M241" s="19"/>
      <c r="N241" s="19"/>
      <c r="O241" s="19"/>
      <c r="P241" s="19"/>
      <c r="S241" s="19"/>
      <c r="T241" s="19"/>
      <c r="U241" s="19"/>
      <c r="V241" s="19"/>
      <c r="Z241" s="32"/>
    </row>
    <row r="242" spans="1:26">
      <c r="A242" s="19"/>
      <c r="B242" s="19"/>
      <c r="C242" s="19"/>
      <c r="D242" s="19"/>
      <c r="G242" s="19"/>
      <c r="H242" s="19"/>
      <c r="J242" s="19"/>
      <c r="K242" s="19"/>
      <c r="L242" s="19"/>
      <c r="M242" s="19"/>
      <c r="N242" s="19"/>
      <c r="O242" s="19"/>
      <c r="P242" s="19"/>
      <c r="S242" s="19"/>
      <c r="T242" s="19"/>
      <c r="U242" s="19"/>
      <c r="V242" s="19"/>
      <c r="Z242" s="32"/>
    </row>
    <row r="243" spans="1:26">
      <c r="A243" s="19"/>
      <c r="B243" s="19"/>
      <c r="C243" s="19"/>
      <c r="D243" s="19"/>
      <c r="G243" s="19"/>
      <c r="H243" s="19"/>
      <c r="J243" s="19"/>
      <c r="K243" s="19"/>
      <c r="L243" s="19"/>
      <c r="M243" s="19"/>
      <c r="N243" s="19"/>
      <c r="O243" s="19"/>
      <c r="P243" s="19"/>
      <c r="S243" s="19"/>
      <c r="T243" s="19"/>
      <c r="U243" s="19"/>
      <c r="V243" s="19"/>
      <c r="Z243" s="32"/>
    </row>
    <row r="244" spans="1:26">
      <c r="A244" s="19"/>
      <c r="B244" s="19"/>
      <c r="C244" s="19"/>
      <c r="D244" s="19"/>
      <c r="G244" s="19"/>
      <c r="H244" s="19"/>
      <c r="J244" s="19"/>
      <c r="K244" s="19"/>
      <c r="L244" s="19"/>
      <c r="M244" s="19"/>
      <c r="N244" s="19"/>
      <c r="O244" s="19"/>
      <c r="P244" s="19"/>
      <c r="S244" s="19"/>
      <c r="T244" s="19"/>
      <c r="U244" s="19"/>
      <c r="V244" s="19"/>
      <c r="Z244" s="32"/>
    </row>
    <row r="245" spans="1:26">
      <c r="A245" s="19"/>
      <c r="B245" s="19"/>
      <c r="C245" s="19"/>
      <c r="D245" s="19"/>
      <c r="G245" s="19"/>
      <c r="H245" s="19"/>
      <c r="J245" s="19"/>
      <c r="K245" s="19"/>
      <c r="L245" s="19"/>
      <c r="M245" s="19"/>
      <c r="N245" s="19"/>
      <c r="O245" s="19"/>
      <c r="P245" s="19"/>
      <c r="S245" s="19"/>
      <c r="T245" s="19"/>
      <c r="U245" s="19"/>
      <c r="V245" s="19"/>
      <c r="Z245" s="32"/>
    </row>
    <row r="246" spans="1:26">
      <c r="A246" s="19"/>
      <c r="B246" s="19"/>
      <c r="C246" s="19"/>
      <c r="D246" s="19"/>
      <c r="G246" s="19"/>
      <c r="H246" s="19"/>
      <c r="J246" s="19"/>
      <c r="K246" s="19"/>
      <c r="L246" s="19"/>
      <c r="M246" s="19"/>
      <c r="N246" s="19"/>
      <c r="O246" s="19"/>
      <c r="P246" s="19"/>
      <c r="S246" s="19"/>
      <c r="T246" s="19"/>
      <c r="U246" s="19"/>
      <c r="V246" s="19"/>
      <c r="Z246" s="32"/>
    </row>
    <row r="247" spans="1:26">
      <c r="A247" s="19"/>
      <c r="B247" s="19"/>
      <c r="C247" s="19"/>
      <c r="D247" s="19"/>
      <c r="G247" s="19"/>
      <c r="H247" s="19"/>
      <c r="J247" s="19"/>
      <c r="K247" s="19"/>
      <c r="L247" s="19"/>
      <c r="M247" s="19"/>
      <c r="N247" s="19"/>
      <c r="O247" s="19"/>
      <c r="P247" s="19"/>
      <c r="S247" s="19"/>
      <c r="T247" s="19"/>
      <c r="U247" s="19"/>
      <c r="V247" s="19"/>
      <c r="Z247" s="32"/>
    </row>
    <row r="248" spans="1:26">
      <c r="A248" s="19"/>
      <c r="B248" s="19"/>
      <c r="C248" s="19"/>
      <c r="D248" s="19"/>
      <c r="G248" s="19"/>
      <c r="H248" s="19"/>
      <c r="J248" s="19"/>
      <c r="K248" s="19"/>
      <c r="L248" s="19"/>
      <c r="M248" s="19"/>
      <c r="N248" s="19"/>
      <c r="O248" s="19"/>
      <c r="P248" s="19"/>
      <c r="S248" s="19"/>
      <c r="T248" s="19"/>
      <c r="U248" s="19"/>
      <c r="V248" s="19"/>
      <c r="Z248" s="32"/>
    </row>
    <row r="249" spans="1:26">
      <c r="A249" s="19"/>
      <c r="B249" s="19"/>
      <c r="C249" s="19"/>
      <c r="D249" s="19"/>
      <c r="G249" s="19"/>
      <c r="H249" s="19"/>
      <c r="J249" s="19"/>
      <c r="K249" s="19"/>
      <c r="L249" s="19"/>
      <c r="M249" s="19"/>
      <c r="N249" s="19"/>
      <c r="O249" s="19"/>
      <c r="P249" s="19"/>
      <c r="S249" s="19"/>
      <c r="T249" s="19"/>
      <c r="U249" s="19"/>
      <c r="V249" s="19"/>
      <c r="Z249" s="32"/>
    </row>
    <row r="250" spans="1:26">
      <c r="A250" s="19"/>
      <c r="B250" s="19"/>
      <c r="C250" s="19"/>
      <c r="D250" s="19"/>
      <c r="G250" s="19"/>
      <c r="H250" s="19"/>
      <c r="J250" s="19"/>
      <c r="K250" s="19"/>
      <c r="L250" s="19"/>
      <c r="M250" s="19"/>
      <c r="N250" s="19"/>
      <c r="O250" s="19"/>
      <c r="P250" s="19"/>
      <c r="S250" s="19"/>
      <c r="T250" s="19"/>
      <c r="U250" s="19"/>
      <c r="V250" s="19"/>
      <c r="Z250" s="32"/>
    </row>
    <row r="251" spans="1:26">
      <c r="A251" s="19"/>
      <c r="B251" s="19"/>
      <c r="C251" s="19"/>
      <c r="D251" s="19"/>
      <c r="G251" s="19"/>
      <c r="H251" s="19"/>
      <c r="J251" s="19"/>
      <c r="K251" s="19"/>
      <c r="L251" s="19"/>
      <c r="M251" s="19"/>
      <c r="N251" s="19"/>
      <c r="O251" s="19"/>
      <c r="P251" s="19"/>
      <c r="S251" s="19"/>
      <c r="T251" s="19"/>
      <c r="U251" s="19"/>
      <c r="V251" s="19"/>
      <c r="Z251" s="32"/>
    </row>
    <row r="252" spans="1:26">
      <c r="A252" s="19"/>
      <c r="B252" s="19"/>
      <c r="C252" s="19"/>
      <c r="D252" s="19"/>
      <c r="G252" s="19"/>
      <c r="H252" s="19"/>
      <c r="J252" s="19"/>
      <c r="K252" s="19"/>
      <c r="L252" s="19"/>
      <c r="M252" s="19"/>
      <c r="N252" s="19"/>
      <c r="O252" s="19"/>
      <c r="P252" s="19"/>
      <c r="S252" s="19"/>
      <c r="T252" s="19"/>
      <c r="U252" s="19"/>
      <c r="V252" s="19"/>
      <c r="Z252" s="32"/>
    </row>
    <row r="253" spans="1:26">
      <c r="A253" s="19"/>
      <c r="B253" s="19"/>
      <c r="C253" s="19"/>
      <c r="D253" s="19"/>
      <c r="G253" s="19"/>
      <c r="H253" s="19"/>
      <c r="J253" s="19"/>
      <c r="K253" s="19"/>
      <c r="L253" s="19"/>
      <c r="M253" s="19"/>
      <c r="N253" s="19"/>
      <c r="O253" s="19"/>
      <c r="P253" s="19"/>
      <c r="S253" s="19"/>
      <c r="T253" s="19"/>
      <c r="U253" s="19"/>
      <c r="V253" s="19"/>
      <c r="Z253" s="32"/>
    </row>
    <row r="254" spans="1:26">
      <c r="A254" s="19"/>
      <c r="B254" s="19"/>
      <c r="C254" s="19"/>
      <c r="D254" s="19"/>
      <c r="G254" s="19"/>
      <c r="H254" s="19"/>
      <c r="J254" s="19"/>
      <c r="K254" s="19"/>
      <c r="L254" s="19"/>
      <c r="M254" s="19"/>
      <c r="N254" s="19"/>
      <c r="O254" s="19"/>
      <c r="P254" s="19"/>
      <c r="S254" s="19"/>
      <c r="T254" s="19"/>
      <c r="U254" s="19"/>
      <c r="V254" s="19"/>
      <c r="Z254" s="32"/>
    </row>
    <row r="255" spans="1:26">
      <c r="A255" s="19"/>
      <c r="B255" s="19"/>
      <c r="C255" s="19"/>
      <c r="D255" s="19"/>
      <c r="G255" s="19"/>
      <c r="H255" s="19"/>
      <c r="J255" s="19"/>
      <c r="K255" s="19"/>
      <c r="L255" s="19"/>
      <c r="M255" s="19"/>
      <c r="N255" s="19"/>
      <c r="O255" s="19"/>
      <c r="P255" s="19"/>
      <c r="S255" s="19"/>
      <c r="T255" s="19"/>
      <c r="U255" s="19"/>
      <c r="V255" s="19"/>
      <c r="Z255" s="32"/>
    </row>
    <row r="256" spans="1:26">
      <c r="A256" s="19"/>
      <c r="B256" s="19"/>
      <c r="C256" s="19"/>
      <c r="D256" s="19"/>
      <c r="G256" s="19"/>
      <c r="H256" s="19"/>
      <c r="J256" s="19"/>
      <c r="K256" s="19"/>
      <c r="L256" s="19"/>
      <c r="M256" s="19"/>
      <c r="N256" s="19"/>
      <c r="O256" s="19"/>
      <c r="P256" s="19"/>
      <c r="S256" s="19"/>
      <c r="T256" s="19"/>
      <c r="U256" s="19"/>
      <c r="V256" s="19"/>
      <c r="Z256" s="32"/>
    </row>
    <row r="257" spans="1:26">
      <c r="A257" s="19"/>
      <c r="B257" s="19"/>
      <c r="C257" s="19"/>
      <c r="D257" s="19"/>
      <c r="G257" s="19"/>
      <c r="H257" s="19"/>
      <c r="J257" s="19"/>
      <c r="K257" s="19"/>
      <c r="L257" s="19"/>
      <c r="M257" s="19"/>
      <c r="N257" s="19"/>
      <c r="O257" s="19"/>
      <c r="P257" s="19"/>
      <c r="S257" s="19"/>
      <c r="T257" s="19"/>
      <c r="U257" s="19"/>
      <c r="V257" s="19"/>
      <c r="Z257" s="32"/>
    </row>
    <row r="258" spans="1:26">
      <c r="A258" s="19"/>
      <c r="B258" s="19"/>
      <c r="C258" s="19"/>
      <c r="D258" s="19"/>
      <c r="G258" s="19"/>
      <c r="H258" s="19"/>
      <c r="J258" s="19"/>
      <c r="K258" s="19"/>
      <c r="L258" s="19"/>
      <c r="M258" s="19"/>
      <c r="N258" s="19"/>
      <c r="O258" s="19"/>
      <c r="P258" s="19"/>
      <c r="S258" s="19"/>
      <c r="T258" s="19"/>
      <c r="U258" s="19"/>
      <c r="V258" s="19"/>
      <c r="Z258" s="32"/>
    </row>
    <row r="259" spans="1:26">
      <c r="A259" s="19"/>
      <c r="B259" s="19"/>
      <c r="C259" s="19"/>
      <c r="D259" s="19"/>
      <c r="G259" s="19"/>
      <c r="H259" s="19"/>
      <c r="J259" s="19"/>
      <c r="K259" s="19"/>
      <c r="L259" s="19"/>
      <c r="M259" s="19"/>
      <c r="N259" s="19"/>
      <c r="O259" s="19"/>
      <c r="P259" s="19"/>
      <c r="S259" s="19"/>
      <c r="T259" s="19"/>
      <c r="U259" s="19"/>
      <c r="V259" s="19"/>
      <c r="Z259" s="32"/>
    </row>
    <row r="260" spans="1:26">
      <c r="A260" s="19"/>
      <c r="B260" s="19"/>
      <c r="C260" s="19"/>
      <c r="D260" s="19"/>
      <c r="G260" s="19"/>
      <c r="H260" s="19"/>
      <c r="J260" s="19"/>
      <c r="K260" s="19"/>
      <c r="L260" s="19"/>
      <c r="M260" s="19"/>
      <c r="N260" s="19"/>
      <c r="O260" s="19"/>
      <c r="P260" s="19"/>
      <c r="S260" s="19"/>
      <c r="T260" s="19"/>
      <c r="U260" s="19"/>
      <c r="V260" s="19"/>
      <c r="Z260" s="32"/>
    </row>
    <row r="261" spans="1:26">
      <c r="A261" s="19"/>
      <c r="B261" s="19"/>
      <c r="C261" s="19"/>
      <c r="D261" s="19"/>
      <c r="G261" s="19"/>
      <c r="H261" s="19"/>
      <c r="J261" s="19"/>
      <c r="K261" s="19"/>
      <c r="L261" s="19"/>
      <c r="M261" s="19"/>
      <c r="N261" s="19"/>
      <c r="O261" s="19"/>
      <c r="P261" s="19"/>
      <c r="S261" s="19"/>
      <c r="T261" s="19"/>
      <c r="U261" s="19"/>
      <c r="V261" s="19"/>
      <c r="Z261" s="32"/>
    </row>
    <row r="262" spans="1:26">
      <c r="A262" s="19"/>
      <c r="B262" s="19"/>
      <c r="C262" s="19"/>
      <c r="D262" s="19"/>
      <c r="G262" s="19"/>
      <c r="H262" s="19"/>
      <c r="J262" s="19"/>
      <c r="K262" s="19"/>
      <c r="L262" s="19"/>
      <c r="M262" s="19"/>
      <c r="N262" s="19"/>
      <c r="O262" s="19"/>
      <c r="P262" s="19"/>
      <c r="S262" s="19"/>
      <c r="T262" s="19"/>
      <c r="U262" s="19"/>
      <c r="V262" s="19"/>
      <c r="Z262" s="32"/>
    </row>
    <row r="263" spans="1:26">
      <c r="A263" s="19"/>
      <c r="B263" s="19"/>
      <c r="C263" s="19"/>
      <c r="D263" s="19"/>
      <c r="G263" s="19"/>
      <c r="H263" s="19"/>
      <c r="J263" s="19"/>
      <c r="K263" s="19"/>
      <c r="L263" s="19"/>
      <c r="M263" s="19"/>
      <c r="N263" s="19"/>
      <c r="O263" s="19"/>
      <c r="P263" s="19"/>
      <c r="S263" s="19"/>
      <c r="T263" s="19"/>
      <c r="U263" s="19"/>
      <c r="V263" s="19"/>
      <c r="Z263" s="32"/>
    </row>
    <row r="264" spans="1:26">
      <c r="A264" s="19"/>
      <c r="B264" s="19"/>
      <c r="C264" s="19"/>
      <c r="D264" s="19"/>
      <c r="G264" s="19"/>
      <c r="H264" s="19"/>
      <c r="J264" s="19"/>
      <c r="K264" s="19"/>
      <c r="L264" s="19"/>
      <c r="M264" s="19"/>
      <c r="N264" s="19"/>
      <c r="O264" s="19"/>
      <c r="P264" s="19"/>
      <c r="S264" s="19"/>
      <c r="T264" s="19"/>
      <c r="U264" s="19"/>
      <c r="V264" s="19"/>
      <c r="Z264" s="32"/>
    </row>
    <row r="265" spans="1:26">
      <c r="A265" s="19"/>
      <c r="B265" s="19"/>
      <c r="C265" s="19"/>
      <c r="D265" s="19"/>
      <c r="G265" s="19"/>
      <c r="H265" s="19"/>
      <c r="J265" s="19"/>
      <c r="K265" s="19"/>
      <c r="L265" s="19"/>
      <c r="M265" s="19"/>
      <c r="N265" s="19"/>
      <c r="O265" s="19"/>
      <c r="P265" s="19"/>
      <c r="S265" s="19"/>
      <c r="T265" s="19"/>
      <c r="U265" s="19"/>
      <c r="V265" s="19"/>
      <c r="Z265" s="32"/>
    </row>
    <row r="266" spans="1:26">
      <c r="A266" s="19"/>
      <c r="B266" s="19"/>
      <c r="C266" s="19"/>
      <c r="D266" s="19"/>
      <c r="G266" s="19"/>
      <c r="H266" s="19"/>
      <c r="J266" s="19"/>
      <c r="K266" s="19"/>
      <c r="L266" s="19"/>
      <c r="M266" s="19"/>
      <c r="N266" s="19"/>
      <c r="O266" s="19"/>
      <c r="P266" s="19"/>
      <c r="S266" s="19"/>
      <c r="T266" s="19"/>
      <c r="U266" s="19"/>
      <c r="V266" s="19"/>
      <c r="Z266" s="32"/>
    </row>
    <row r="267" spans="1:26">
      <c r="A267" s="19"/>
      <c r="B267" s="19"/>
      <c r="C267" s="19"/>
      <c r="D267" s="19"/>
      <c r="G267" s="19"/>
      <c r="H267" s="19"/>
      <c r="J267" s="19"/>
      <c r="K267" s="19"/>
      <c r="L267" s="19"/>
      <c r="M267" s="19"/>
      <c r="N267" s="19"/>
      <c r="O267" s="19"/>
      <c r="P267" s="19"/>
      <c r="S267" s="19"/>
      <c r="T267" s="19"/>
      <c r="U267" s="19"/>
      <c r="V267" s="19"/>
      <c r="Z267" s="32"/>
    </row>
    <row r="268" spans="1:26">
      <c r="A268" s="19"/>
      <c r="B268" s="19"/>
      <c r="C268" s="19"/>
      <c r="D268" s="19"/>
      <c r="G268" s="19"/>
      <c r="H268" s="19"/>
      <c r="J268" s="19"/>
      <c r="K268" s="19"/>
      <c r="L268" s="19"/>
      <c r="M268" s="19"/>
      <c r="N268" s="19"/>
      <c r="O268" s="19"/>
      <c r="P268" s="19"/>
      <c r="S268" s="19"/>
      <c r="T268" s="19"/>
      <c r="U268" s="19"/>
      <c r="V268" s="19"/>
      <c r="Z268" s="32"/>
    </row>
    <row r="269" spans="1:26">
      <c r="A269" s="19"/>
      <c r="B269" s="19"/>
      <c r="C269" s="19"/>
      <c r="D269" s="19"/>
      <c r="G269" s="19"/>
      <c r="H269" s="19"/>
      <c r="J269" s="19"/>
      <c r="K269" s="19"/>
      <c r="L269" s="19"/>
      <c r="M269" s="19"/>
      <c r="N269" s="19"/>
      <c r="O269" s="19"/>
      <c r="P269" s="19"/>
      <c r="S269" s="19"/>
      <c r="T269" s="19"/>
      <c r="U269" s="19"/>
      <c r="V269" s="19"/>
      <c r="Z269" s="32"/>
    </row>
    <row r="270" spans="1:26">
      <c r="A270" s="19"/>
      <c r="B270" s="19"/>
      <c r="C270" s="19"/>
      <c r="D270" s="19"/>
      <c r="G270" s="19"/>
      <c r="H270" s="19"/>
      <c r="J270" s="19"/>
      <c r="K270" s="19"/>
      <c r="L270" s="19"/>
      <c r="M270" s="19"/>
      <c r="N270" s="19"/>
      <c r="O270" s="19"/>
      <c r="P270" s="19"/>
      <c r="S270" s="19"/>
      <c r="T270" s="19"/>
      <c r="U270" s="19"/>
      <c r="V270" s="19"/>
      <c r="Z270" s="32"/>
    </row>
    <row r="271" spans="1:26">
      <c r="A271" s="19"/>
      <c r="B271" s="19"/>
      <c r="C271" s="19"/>
      <c r="D271" s="19"/>
      <c r="G271" s="19"/>
      <c r="H271" s="19"/>
      <c r="J271" s="19"/>
      <c r="K271" s="19"/>
      <c r="L271" s="19"/>
      <c r="M271" s="19"/>
      <c r="N271" s="19"/>
      <c r="O271" s="19"/>
      <c r="P271" s="19"/>
      <c r="S271" s="19"/>
      <c r="T271" s="19"/>
      <c r="U271" s="19"/>
      <c r="V271" s="19"/>
      <c r="Z271" s="32"/>
    </row>
    <row r="272" spans="1:26">
      <c r="A272" s="19"/>
      <c r="B272" s="19"/>
      <c r="C272" s="19"/>
      <c r="D272" s="19"/>
      <c r="G272" s="19"/>
      <c r="H272" s="19"/>
      <c r="J272" s="19"/>
      <c r="K272" s="19"/>
      <c r="L272" s="19"/>
      <c r="M272" s="19"/>
      <c r="N272" s="19"/>
      <c r="O272" s="19"/>
      <c r="P272" s="19"/>
      <c r="S272" s="19"/>
      <c r="T272" s="19"/>
      <c r="U272" s="19"/>
      <c r="V272" s="19"/>
      <c r="Z272" s="32"/>
    </row>
    <row r="273" spans="1:26">
      <c r="A273" s="19"/>
      <c r="B273" s="19"/>
      <c r="C273" s="19"/>
      <c r="D273" s="19"/>
      <c r="G273" s="19"/>
      <c r="H273" s="19"/>
      <c r="J273" s="19"/>
      <c r="K273" s="19"/>
      <c r="L273" s="19"/>
      <c r="M273" s="19"/>
      <c r="N273" s="19"/>
      <c r="O273" s="19"/>
      <c r="P273" s="19"/>
      <c r="S273" s="19"/>
      <c r="T273" s="19"/>
      <c r="U273" s="19"/>
      <c r="V273" s="19"/>
      <c r="Z273" s="32"/>
    </row>
    <row r="274" spans="1:26">
      <c r="A274" s="19"/>
      <c r="B274" s="19"/>
      <c r="C274" s="19"/>
      <c r="D274" s="19"/>
      <c r="G274" s="19"/>
      <c r="H274" s="19"/>
      <c r="J274" s="19"/>
      <c r="K274" s="19"/>
      <c r="L274" s="19"/>
      <c r="M274" s="19"/>
      <c r="N274" s="19"/>
      <c r="O274" s="19"/>
      <c r="P274" s="19"/>
      <c r="S274" s="19"/>
      <c r="T274" s="19"/>
      <c r="U274" s="19"/>
      <c r="V274" s="19"/>
      <c r="Z274" s="32"/>
    </row>
    <row r="275" spans="1:26">
      <c r="A275" s="19"/>
      <c r="B275" s="19"/>
      <c r="C275" s="19"/>
      <c r="D275" s="19"/>
      <c r="G275" s="19"/>
      <c r="H275" s="19"/>
      <c r="J275" s="19"/>
      <c r="K275" s="19"/>
      <c r="L275" s="19"/>
      <c r="M275" s="19"/>
      <c r="N275" s="19"/>
      <c r="O275" s="19"/>
      <c r="P275" s="19"/>
      <c r="S275" s="19"/>
      <c r="T275" s="19"/>
      <c r="U275" s="19"/>
      <c r="V275" s="19"/>
      <c r="Z275" s="32"/>
    </row>
    <row r="276" spans="1:26">
      <c r="A276" s="19"/>
      <c r="B276" s="19"/>
      <c r="C276" s="19"/>
      <c r="D276" s="19"/>
      <c r="G276" s="19"/>
      <c r="H276" s="19"/>
      <c r="J276" s="19"/>
      <c r="K276" s="19"/>
      <c r="L276" s="19"/>
      <c r="M276" s="19"/>
      <c r="N276" s="19"/>
      <c r="O276" s="19"/>
      <c r="P276" s="19"/>
      <c r="S276" s="19"/>
      <c r="T276" s="19"/>
      <c r="U276" s="19"/>
      <c r="V276" s="19"/>
      <c r="Z276" s="32"/>
    </row>
    <row r="277" spans="1:26">
      <c r="A277" s="19"/>
      <c r="B277" s="19"/>
      <c r="C277" s="19"/>
      <c r="D277" s="19"/>
      <c r="G277" s="19"/>
      <c r="H277" s="19"/>
      <c r="J277" s="19"/>
      <c r="K277" s="19"/>
      <c r="L277" s="19"/>
      <c r="M277" s="19"/>
      <c r="N277" s="19"/>
      <c r="O277" s="19"/>
      <c r="P277" s="19"/>
      <c r="S277" s="19"/>
      <c r="T277" s="19"/>
      <c r="U277" s="19"/>
      <c r="V277" s="19"/>
      <c r="Z277" s="32"/>
    </row>
    <row r="278" spans="1:26">
      <c r="A278" s="19"/>
      <c r="B278" s="19"/>
      <c r="C278" s="19"/>
      <c r="D278" s="19"/>
      <c r="G278" s="19"/>
      <c r="H278" s="19"/>
      <c r="J278" s="19"/>
      <c r="K278" s="19"/>
      <c r="L278" s="19"/>
      <c r="M278" s="19"/>
      <c r="N278" s="19"/>
      <c r="O278" s="19"/>
      <c r="P278" s="19"/>
      <c r="S278" s="19"/>
      <c r="T278" s="19"/>
      <c r="U278" s="19"/>
      <c r="V278" s="19"/>
      <c r="Z278" s="32"/>
    </row>
    <row r="279" spans="1:26">
      <c r="A279" s="19"/>
      <c r="B279" s="19"/>
      <c r="C279" s="19"/>
      <c r="D279" s="19"/>
      <c r="G279" s="19"/>
      <c r="H279" s="19"/>
      <c r="J279" s="19"/>
      <c r="K279" s="19"/>
      <c r="L279" s="19"/>
      <c r="M279" s="19"/>
      <c r="N279" s="19"/>
      <c r="O279" s="19"/>
      <c r="P279" s="19"/>
      <c r="S279" s="19"/>
      <c r="T279" s="19"/>
      <c r="U279" s="19"/>
      <c r="V279" s="19"/>
      <c r="Z279" s="32"/>
    </row>
    <row r="280" spans="1:26">
      <c r="A280" s="19"/>
      <c r="B280" s="19"/>
      <c r="C280" s="19"/>
      <c r="D280" s="19"/>
      <c r="G280" s="19"/>
      <c r="H280" s="19"/>
      <c r="J280" s="19"/>
      <c r="K280" s="19"/>
      <c r="L280" s="19"/>
      <c r="M280" s="19"/>
      <c r="N280" s="19"/>
      <c r="O280" s="19"/>
      <c r="P280" s="19"/>
      <c r="S280" s="19"/>
      <c r="T280" s="19"/>
      <c r="U280" s="19"/>
      <c r="V280" s="19"/>
      <c r="Z280" s="32"/>
    </row>
    <row r="281" spans="1:26">
      <c r="A281" s="19"/>
      <c r="B281" s="19"/>
      <c r="C281" s="19"/>
      <c r="D281" s="19"/>
      <c r="G281" s="19"/>
      <c r="H281" s="19"/>
      <c r="J281" s="19"/>
      <c r="K281" s="19"/>
      <c r="L281" s="19"/>
      <c r="M281" s="19"/>
      <c r="N281" s="19"/>
      <c r="O281" s="19"/>
      <c r="P281" s="19"/>
      <c r="S281" s="19"/>
      <c r="T281" s="19"/>
      <c r="U281" s="19"/>
      <c r="V281" s="19"/>
      <c r="Z281" s="32"/>
    </row>
    <row r="282" spans="1:26">
      <c r="A282" s="19"/>
      <c r="B282" s="19"/>
      <c r="C282" s="19"/>
      <c r="D282" s="19"/>
      <c r="G282" s="19"/>
      <c r="H282" s="19"/>
      <c r="J282" s="19"/>
      <c r="K282" s="19"/>
      <c r="L282" s="19"/>
      <c r="M282" s="19"/>
      <c r="N282" s="19"/>
      <c r="O282" s="19"/>
      <c r="P282" s="19"/>
      <c r="S282" s="19"/>
      <c r="T282" s="19"/>
      <c r="U282" s="19"/>
      <c r="V282" s="19"/>
      <c r="Z282" s="32"/>
    </row>
    <row r="283" spans="1:26">
      <c r="A283" s="19"/>
      <c r="B283" s="19"/>
      <c r="C283" s="19"/>
      <c r="D283" s="19"/>
      <c r="G283" s="19"/>
      <c r="H283" s="19"/>
      <c r="J283" s="19"/>
      <c r="K283" s="19"/>
      <c r="L283" s="19"/>
      <c r="M283" s="19"/>
      <c r="N283" s="19"/>
      <c r="O283" s="19"/>
      <c r="P283" s="19"/>
      <c r="S283" s="19"/>
      <c r="T283" s="19"/>
      <c r="U283" s="19"/>
      <c r="V283" s="19"/>
      <c r="Z283" s="32"/>
    </row>
    <row r="284" spans="1:26">
      <c r="A284" s="19"/>
      <c r="B284" s="19"/>
      <c r="C284" s="19"/>
      <c r="D284" s="19"/>
      <c r="G284" s="19"/>
      <c r="H284" s="19"/>
      <c r="J284" s="19"/>
      <c r="K284" s="19"/>
      <c r="L284" s="19"/>
      <c r="M284" s="19"/>
      <c r="N284" s="19"/>
      <c r="O284" s="19"/>
      <c r="P284" s="19"/>
      <c r="S284" s="19"/>
      <c r="T284" s="19"/>
      <c r="U284" s="19"/>
      <c r="V284" s="19"/>
      <c r="Z284" s="32"/>
    </row>
    <row r="285" spans="1:26">
      <c r="A285" s="19"/>
      <c r="B285" s="19"/>
      <c r="C285" s="19"/>
      <c r="D285" s="19"/>
      <c r="G285" s="19"/>
      <c r="H285" s="19"/>
      <c r="J285" s="19"/>
      <c r="K285" s="19"/>
      <c r="L285" s="19"/>
      <c r="M285" s="19"/>
      <c r="N285" s="19"/>
      <c r="O285" s="19"/>
      <c r="P285" s="19"/>
      <c r="S285" s="19"/>
      <c r="T285" s="19"/>
      <c r="U285" s="19"/>
      <c r="V285" s="19"/>
      <c r="Z285" s="32"/>
    </row>
    <row r="286" spans="1:26">
      <c r="A286" s="19"/>
      <c r="B286" s="19"/>
      <c r="C286" s="19"/>
      <c r="D286" s="19"/>
      <c r="G286" s="19"/>
      <c r="H286" s="19"/>
      <c r="J286" s="19"/>
      <c r="K286" s="19"/>
      <c r="L286" s="19"/>
      <c r="M286" s="19"/>
      <c r="N286" s="19"/>
      <c r="O286" s="19"/>
      <c r="P286" s="19"/>
      <c r="S286" s="19"/>
      <c r="T286" s="19"/>
      <c r="U286" s="19"/>
      <c r="V286" s="19"/>
      <c r="Z286" s="32"/>
    </row>
    <row r="287" spans="1:26">
      <c r="A287" s="19"/>
      <c r="B287" s="19"/>
      <c r="C287" s="19"/>
      <c r="D287" s="19"/>
      <c r="G287" s="19"/>
      <c r="H287" s="19"/>
      <c r="J287" s="19"/>
      <c r="K287" s="19"/>
      <c r="L287" s="19"/>
      <c r="M287" s="19"/>
      <c r="N287" s="19"/>
      <c r="O287" s="19"/>
      <c r="P287" s="19"/>
      <c r="S287" s="19"/>
      <c r="T287" s="19"/>
      <c r="U287" s="19"/>
      <c r="V287" s="19"/>
      <c r="Z287" s="32"/>
    </row>
    <row r="288" spans="1:26">
      <c r="A288" s="19"/>
      <c r="B288" s="19"/>
      <c r="C288" s="19"/>
      <c r="D288" s="19"/>
      <c r="G288" s="19"/>
      <c r="H288" s="19"/>
      <c r="J288" s="19"/>
      <c r="K288" s="19"/>
      <c r="L288" s="19"/>
      <c r="M288" s="19"/>
      <c r="N288" s="19"/>
      <c r="O288" s="19"/>
      <c r="P288" s="19"/>
      <c r="S288" s="19"/>
      <c r="T288" s="19"/>
      <c r="U288" s="19"/>
      <c r="V288" s="19"/>
      <c r="Z288" s="32"/>
    </row>
    <row r="289" spans="1:26">
      <c r="A289" s="19"/>
      <c r="B289" s="19"/>
      <c r="C289" s="19"/>
      <c r="D289" s="19"/>
      <c r="G289" s="19"/>
      <c r="H289" s="19"/>
      <c r="J289" s="19"/>
      <c r="K289" s="19"/>
      <c r="L289" s="19"/>
      <c r="M289" s="19"/>
      <c r="N289" s="19"/>
      <c r="O289" s="19"/>
      <c r="P289" s="19"/>
      <c r="S289" s="19"/>
      <c r="T289" s="19"/>
      <c r="U289" s="19"/>
      <c r="V289" s="19"/>
      <c r="Z289" s="32"/>
    </row>
    <row r="290" spans="1:26">
      <c r="A290" s="19"/>
      <c r="B290" s="19"/>
      <c r="C290" s="19"/>
      <c r="D290" s="19"/>
      <c r="G290" s="19"/>
      <c r="H290" s="19"/>
      <c r="J290" s="19"/>
      <c r="K290" s="19"/>
      <c r="L290" s="19"/>
      <c r="M290" s="19"/>
      <c r="N290" s="19"/>
      <c r="O290" s="19"/>
      <c r="P290" s="19"/>
      <c r="S290" s="19"/>
      <c r="T290" s="19"/>
      <c r="U290" s="19"/>
      <c r="V290" s="19"/>
      <c r="Z290" s="32"/>
    </row>
    <row r="291" spans="1:26">
      <c r="A291" s="19"/>
      <c r="B291" s="19"/>
      <c r="C291" s="19"/>
      <c r="D291" s="19"/>
      <c r="G291" s="19"/>
      <c r="H291" s="19"/>
      <c r="J291" s="19"/>
      <c r="K291" s="19"/>
      <c r="L291" s="19"/>
      <c r="M291" s="19"/>
      <c r="N291" s="19"/>
      <c r="O291" s="19"/>
      <c r="P291" s="19"/>
      <c r="S291" s="19"/>
      <c r="T291" s="19"/>
      <c r="U291" s="19"/>
      <c r="V291" s="19"/>
      <c r="Z291" s="32"/>
    </row>
    <row r="292" spans="1:26">
      <c r="A292" s="19"/>
      <c r="B292" s="19"/>
      <c r="C292" s="19"/>
      <c r="D292" s="19"/>
      <c r="G292" s="19"/>
      <c r="H292" s="19"/>
      <c r="J292" s="19"/>
      <c r="K292" s="19"/>
      <c r="L292" s="19"/>
      <c r="M292" s="19"/>
      <c r="N292" s="19"/>
      <c r="O292" s="19"/>
      <c r="P292" s="19"/>
      <c r="S292" s="19"/>
      <c r="T292" s="19"/>
      <c r="U292" s="19"/>
      <c r="V292" s="19"/>
      <c r="Z292" s="32"/>
    </row>
    <row r="293" spans="1:26">
      <c r="A293" s="19"/>
      <c r="B293" s="19"/>
      <c r="C293" s="19"/>
      <c r="D293" s="19"/>
      <c r="G293" s="19"/>
      <c r="H293" s="19"/>
      <c r="J293" s="19"/>
      <c r="K293" s="19"/>
      <c r="L293" s="19"/>
      <c r="M293" s="19"/>
      <c r="N293" s="19"/>
      <c r="O293" s="19"/>
      <c r="P293" s="19"/>
      <c r="S293" s="19"/>
      <c r="T293" s="19"/>
      <c r="U293" s="19"/>
      <c r="V293" s="19"/>
      <c r="Z293" s="32"/>
    </row>
    <row r="294" spans="1:26">
      <c r="A294" s="19"/>
      <c r="B294" s="19"/>
      <c r="C294" s="19"/>
      <c r="D294" s="19"/>
      <c r="G294" s="19"/>
      <c r="H294" s="19"/>
      <c r="J294" s="19"/>
      <c r="K294" s="19"/>
      <c r="L294" s="19"/>
      <c r="M294" s="19"/>
      <c r="N294" s="19"/>
      <c r="O294" s="19"/>
      <c r="P294" s="19"/>
      <c r="S294" s="19"/>
      <c r="T294" s="19"/>
      <c r="U294" s="19"/>
      <c r="V294" s="19"/>
      <c r="Z294" s="32"/>
    </row>
    <row r="295" spans="1:26">
      <c r="A295" s="19"/>
      <c r="B295" s="19"/>
      <c r="C295" s="19"/>
      <c r="D295" s="19"/>
      <c r="G295" s="19"/>
      <c r="H295" s="19"/>
      <c r="J295" s="19"/>
      <c r="K295" s="19"/>
      <c r="L295" s="19"/>
      <c r="M295" s="19"/>
      <c r="N295" s="19"/>
      <c r="O295" s="19"/>
      <c r="P295" s="19"/>
      <c r="S295" s="19"/>
      <c r="T295" s="19"/>
      <c r="U295" s="19"/>
      <c r="V295" s="19"/>
      <c r="Z295" s="32"/>
    </row>
    <row r="296" spans="1:26">
      <c r="A296" s="19"/>
      <c r="B296" s="19"/>
      <c r="C296" s="19"/>
      <c r="D296" s="19"/>
      <c r="G296" s="19"/>
      <c r="H296" s="19"/>
      <c r="J296" s="19"/>
      <c r="K296" s="19"/>
      <c r="L296" s="19"/>
      <c r="M296" s="19"/>
      <c r="N296" s="19"/>
      <c r="O296" s="19"/>
      <c r="P296" s="19"/>
      <c r="S296" s="19"/>
      <c r="T296" s="19"/>
      <c r="U296" s="19"/>
      <c r="V296" s="19"/>
      <c r="Z296" s="32"/>
    </row>
    <row r="297" spans="1:26">
      <c r="A297" s="19"/>
      <c r="B297" s="19"/>
      <c r="C297" s="19"/>
      <c r="D297" s="19"/>
      <c r="G297" s="19"/>
      <c r="H297" s="19"/>
      <c r="J297" s="19"/>
      <c r="K297" s="19"/>
      <c r="L297" s="19"/>
      <c r="M297" s="19"/>
      <c r="N297" s="19"/>
      <c r="O297" s="19"/>
      <c r="P297" s="19"/>
      <c r="S297" s="19"/>
      <c r="T297" s="19"/>
      <c r="U297" s="19"/>
      <c r="V297" s="19"/>
      <c r="Z297" s="32"/>
    </row>
    <row r="298" spans="1:26">
      <c r="A298" s="19"/>
      <c r="B298" s="19"/>
      <c r="C298" s="19"/>
      <c r="D298" s="19"/>
      <c r="G298" s="19"/>
      <c r="H298" s="19"/>
      <c r="J298" s="19"/>
      <c r="K298" s="19"/>
      <c r="L298" s="19"/>
      <c r="M298" s="19"/>
      <c r="N298" s="19"/>
      <c r="O298" s="19"/>
      <c r="P298" s="19"/>
      <c r="S298" s="19"/>
      <c r="T298" s="19"/>
      <c r="U298" s="19"/>
      <c r="V298" s="19"/>
      <c r="Z298" s="32"/>
    </row>
    <row r="299" spans="1:26">
      <c r="A299" s="19"/>
      <c r="B299" s="19"/>
      <c r="C299" s="19"/>
      <c r="D299" s="19"/>
      <c r="G299" s="19"/>
      <c r="H299" s="19"/>
      <c r="J299" s="19"/>
      <c r="K299" s="19"/>
      <c r="L299" s="19"/>
      <c r="M299" s="19"/>
      <c r="N299" s="19"/>
      <c r="O299" s="19"/>
      <c r="P299" s="19"/>
      <c r="S299" s="19"/>
      <c r="T299" s="19"/>
      <c r="U299" s="19"/>
      <c r="V299" s="19"/>
      <c r="Z299" s="32"/>
    </row>
    <row r="300" spans="1:26">
      <c r="A300" s="19"/>
      <c r="B300" s="19"/>
      <c r="C300" s="19"/>
      <c r="D300" s="19"/>
      <c r="G300" s="19"/>
      <c r="H300" s="19"/>
      <c r="J300" s="19"/>
      <c r="K300" s="19"/>
      <c r="L300" s="19"/>
      <c r="M300" s="19"/>
      <c r="N300" s="19"/>
      <c r="O300" s="19"/>
      <c r="P300" s="19"/>
      <c r="S300" s="19"/>
      <c r="T300" s="19"/>
      <c r="U300" s="19"/>
      <c r="V300" s="19"/>
      <c r="Z300" s="32"/>
    </row>
    <row r="301" spans="1:26">
      <c r="A301" s="19"/>
      <c r="B301" s="19"/>
      <c r="C301" s="19"/>
      <c r="D301" s="19"/>
      <c r="G301" s="19"/>
      <c r="H301" s="19"/>
      <c r="J301" s="19"/>
      <c r="K301" s="19"/>
      <c r="L301" s="19"/>
      <c r="M301" s="19"/>
      <c r="N301" s="19"/>
      <c r="O301" s="19"/>
      <c r="P301" s="19"/>
      <c r="S301" s="19"/>
      <c r="T301" s="19"/>
      <c r="U301" s="19"/>
      <c r="V301" s="19"/>
      <c r="Z301" s="32"/>
    </row>
    <row r="302" spans="1:26">
      <c r="A302" s="19"/>
      <c r="B302" s="19"/>
      <c r="C302" s="19"/>
      <c r="D302" s="19"/>
      <c r="G302" s="19"/>
      <c r="H302" s="19"/>
      <c r="J302" s="19"/>
      <c r="K302" s="19"/>
      <c r="L302" s="19"/>
      <c r="M302" s="19"/>
      <c r="N302" s="19"/>
      <c r="O302" s="19"/>
      <c r="P302" s="19"/>
      <c r="S302" s="19"/>
      <c r="T302" s="19"/>
      <c r="U302" s="19"/>
      <c r="V302" s="19"/>
      <c r="Z302" s="32"/>
    </row>
    <row r="303" spans="1:26">
      <c r="A303" s="19"/>
      <c r="B303" s="19"/>
      <c r="C303" s="19"/>
      <c r="D303" s="19"/>
      <c r="G303" s="19"/>
      <c r="H303" s="19"/>
      <c r="J303" s="19"/>
      <c r="K303" s="19"/>
      <c r="L303" s="19"/>
      <c r="M303" s="19"/>
      <c r="N303" s="19"/>
      <c r="O303" s="19"/>
      <c r="P303" s="19"/>
      <c r="S303" s="19"/>
      <c r="T303" s="19"/>
      <c r="U303" s="19"/>
      <c r="V303" s="19"/>
      <c r="Z303" s="32"/>
    </row>
    <row r="304" spans="1:26">
      <c r="A304" s="19"/>
      <c r="B304" s="19"/>
      <c r="C304" s="19"/>
      <c r="D304" s="19"/>
      <c r="G304" s="19"/>
      <c r="H304" s="19"/>
      <c r="J304" s="19"/>
      <c r="K304" s="19"/>
      <c r="L304" s="19"/>
      <c r="M304" s="19"/>
      <c r="N304" s="19"/>
      <c r="O304" s="19"/>
      <c r="P304" s="19"/>
      <c r="S304" s="19"/>
      <c r="T304" s="19"/>
      <c r="U304" s="19"/>
      <c r="V304" s="19"/>
      <c r="Z304" s="32"/>
    </row>
    <row r="305" spans="1:26">
      <c r="A305" s="19"/>
      <c r="B305" s="19"/>
      <c r="C305" s="19"/>
      <c r="D305" s="19"/>
      <c r="G305" s="19"/>
      <c r="H305" s="19"/>
      <c r="J305" s="19"/>
      <c r="K305" s="19"/>
      <c r="L305" s="19"/>
      <c r="M305" s="19"/>
      <c r="N305" s="19"/>
      <c r="O305" s="19"/>
      <c r="P305" s="19"/>
      <c r="S305" s="19"/>
      <c r="T305" s="19"/>
      <c r="U305" s="19"/>
      <c r="V305" s="19"/>
      <c r="Z305" s="32"/>
    </row>
    <row r="306" spans="1:26">
      <c r="A306" s="19"/>
      <c r="B306" s="19"/>
      <c r="C306" s="19"/>
      <c r="D306" s="19"/>
      <c r="G306" s="19"/>
      <c r="H306" s="19"/>
      <c r="J306" s="19"/>
      <c r="K306" s="19"/>
      <c r="L306" s="19"/>
      <c r="M306" s="19"/>
      <c r="N306" s="19"/>
      <c r="O306" s="19"/>
      <c r="P306" s="19"/>
      <c r="S306" s="19"/>
      <c r="T306" s="19"/>
      <c r="U306" s="19"/>
      <c r="V306" s="19"/>
      <c r="Z306" s="32"/>
    </row>
    <row r="307" spans="1:26">
      <c r="A307" s="19"/>
      <c r="B307" s="19"/>
      <c r="C307" s="19"/>
      <c r="D307" s="19"/>
      <c r="G307" s="19"/>
      <c r="H307" s="19"/>
      <c r="J307" s="19"/>
      <c r="K307" s="19"/>
      <c r="L307" s="19"/>
      <c r="M307" s="19"/>
      <c r="N307" s="19"/>
      <c r="O307" s="19"/>
      <c r="P307" s="19"/>
      <c r="S307" s="19"/>
      <c r="T307" s="19"/>
      <c r="U307" s="19"/>
      <c r="V307" s="19"/>
      <c r="Z307" s="32"/>
    </row>
    <row r="308" spans="1:26">
      <c r="A308" s="19"/>
      <c r="B308" s="19"/>
      <c r="C308" s="19"/>
      <c r="D308" s="19"/>
      <c r="G308" s="19"/>
      <c r="H308" s="19"/>
      <c r="J308" s="19"/>
      <c r="K308" s="19"/>
      <c r="L308" s="19"/>
      <c r="M308" s="19"/>
      <c r="N308" s="19"/>
      <c r="O308" s="19"/>
      <c r="P308" s="19"/>
      <c r="S308" s="19"/>
      <c r="T308" s="19"/>
      <c r="U308" s="19"/>
      <c r="V308" s="19"/>
      <c r="Z308" s="32"/>
    </row>
    <row r="309" spans="1:26">
      <c r="A309" s="19"/>
      <c r="B309" s="19"/>
      <c r="C309" s="19"/>
      <c r="D309" s="19"/>
      <c r="G309" s="19"/>
      <c r="H309" s="19"/>
      <c r="J309" s="19"/>
      <c r="K309" s="19"/>
      <c r="L309" s="19"/>
      <c r="M309" s="19"/>
      <c r="N309" s="19"/>
      <c r="O309" s="19"/>
      <c r="P309" s="19"/>
      <c r="S309" s="19"/>
      <c r="T309" s="19"/>
      <c r="U309" s="19"/>
      <c r="V309" s="19"/>
      <c r="Z309" s="32"/>
    </row>
    <row r="310" spans="1:26">
      <c r="A310" s="19"/>
      <c r="B310" s="19"/>
      <c r="C310" s="19"/>
      <c r="D310" s="19"/>
      <c r="G310" s="19"/>
      <c r="H310" s="19"/>
      <c r="J310" s="19"/>
      <c r="K310" s="19"/>
      <c r="L310" s="19"/>
      <c r="M310" s="19"/>
      <c r="N310" s="19"/>
      <c r="O310" s="19"/>
      <c r="P310" s="19"/>
      <c r="S310" s="19"/>
      <c r="T310" s="19"/>
      <c r="U310" s="19"/>
      <c r="V310" s="19"/>
      <c r="Z310" s="32"/>
    </row>
    <row r="311" spans="1:26">
      <c r="A311" s="19"/>
      <c r="B311" s="19"/>
      <c r="C311" s="19"/>
      <c r="D311" s="19"/>
      <c r="G311" s="19"/>
      <c r="H311" s="19"/>
      <c r="J311" s="19"/>
      <c r="K311" s="19"/>
      <c r="L311" s="19"/>
      <c r="M311" s="19"/>
      <c r="N311" s="19"/>
      <c r="O311" s="19"/>
      <c r="P311" s="19"/>
      <c r="S311" s="19"/>
      <c r="T311" s="19"/>
      <c r="U311" s="19"/>
      <c r="V311" s="19"/>
      <c r="Z311" s="32"/>
    </row>
    <row r="312" spans="1:26">
      <c r="A312" s="19"/>
      <c r="B312" s="19"/>
      <c r="C312" s="19"/>
      <c r="D312" s="19"/>
      <c r="G312" s="19"/>
      <c r="H312" s="19"/>
      <c r="J312" s="19"/>
      <c r="K312" s="19"/>
      <c r="L312" s="19"/>
      <c r="M312" s="19"/>
      <c r="N312" s="19"/>
      <c r="O312" s="19"/>
      <c r="P312" s="19"/>
      <c r="S312" s="19"/>
      <c r="T312" s="19"/>
      <c r="U312" s="19"/>
      <c r="V312" s="19"/>
      <c r="Z312" s="32"/>
    </row>
    <row r="313" spans="1:26">
      <c r="A313" s="19"/>
      <c r="B313" s="19"/>
      <c r="C313" s="19"/>
      <c r="D313" s="19"/>
      <c r="G313" s="19"/>
      <c r="H313" s="19"/>
      <c r="J313" s="19"/>
      <c r="K313" s="19"/>
      <c r="L313" s="19"/>
      <c r="M313" s="19"/>
      <c r="N313" s="19"/>
      <c r="O313" s="19"/>
      <c r="P313" s="19"/>
      <c r="S313" s="19"/>
      <c r="T313" s="19"/>
      <c r="U313" s="19"/>
      <c r="V313" s="19"/>
      <c r="Z313" s="32"/>
    </row>
    <row r="314" spans="1:26">
      <c r="A314" s="19"/>
      <c r="B314" s="19"/>
      <c r="C314" s="19"/>
      <c r="D314" s="19"/>
      <c r="G314" s="19"/>
      <c r="H314" s="19"/>
      <c r="J314" s="19"/>
      <c r="K314" s="19"/>
      <c r="L314" s="19"/>
      <c r="M314" s="19"/>
      <c r="N314" s="19"/>
      <c r="O314" s="19"/>
      <c r="P314" s="19"/>
      <c r="S314" s="19"/>
      <c r="T314" s="19"/>
      <c r="U314" s="19"/>
      <c r="V314" s="19"/>
      <c r="Z314" s="32"/>
    </row>
    <row r="315" spans="1:26">
      <c r="A315" s="19"/>
      <c r="B315" s="19"/>
      <c r="C315" s="19"/>
      <c r="D315" s="19"/>
      <c r="G315" s="19"/>
      <c r="H315" s="19"/>
      <c r="J315" s="19"/>
      <c r="K315" s="19"/>
      <c r="L315" s="19"/>
      <c r="M315" s="19"/>
      <c r="N315" s="19"/>
      <c r="O315" s="19"/>
      <c r="P315" s="19"/>
      <c r="S315" s="19"/>
      <c r="T315" s="19"/>
      <c r="U315" s="19"/>
      <c r="V315" s="19"/>
      <c r="Z315" s="32"/>
    </row>
    <row r="316" spans="1:26">
      <c r="A316" s="19"/>
      <c r="B316" s="19"/>
      <c r="C316" s="19"/>
      <c r="D316" s="19"/>
      <c r="G316" s="19"/>
      <c r="H316" s="19"/>
      <c r="J316" s="19"/>
      <c r="K316" s="19"/>
      <c r="L316" s="19"/>
      <c r="M316" s="19"/>
      <c r="N316" s="19"/>
      <c r="O316" s="19"/>
      <c r="P316" s="19"/>
      <c r="S316" s="19"/>
      <c r="T316" s="19"/>
      <c r="U316" s="19"/>
      <c r="V316" s="19"/>
      <c r="Z316" s="32"/>
    </row>
    <row r="317" spans="1:26">
      <c r="A317" s="19"/>
      <c r="B317" s="19"/>
      <c r="C317" s="19"/>
      <c r="D317" s="19"/>
      <c r="G317" s="19"/>
      <c r="H317" s="19"/>
      <c r="J317" s="19"/>
      <c r="K317" s="19"/>
      <c r="L317" s="19"/>
      <c r="M317" s="19"/>
      <c r="N317" s="19"/>
      <c r="O317" s="19"/>
      <c r="P317" s="19"/>
      <c r="S317" s="19"/>
      <c r="T317" s="19"/>
      <c r="U317" s="19"/>
      <c r="V317" s="19"/>
      <c r="Z317" s="32"/>
    </row>
    <row r="318" spans="1:26">
      <c r="A318" s="19"/>
      <c r="B318" s="19"/>
      <c r="C318" s="19"/>
      <c r="D318" s="19"/>
      <c r="G318" s="19"/>
      <c r="H318" s="19"/>
      <c r="J318" s="19"/>
      <c r="K318" s="19"/>
      <c r="L318" s="19"/>
      <c r="M318" s="19"/>
      <c r="N318" s="19"/>
      <c r="O318" s="19"/>
      <c r="P318" s="19"/>
      <c r="S318" s="19"/>
      <c r="T318" s="19"/>
      <c r="U318" s="19"/>
      <c r="V318" s="19"/>
      <c r="Z318" s="32"/>
    </row>
    <row r="319" spans="1:26">
      <c r="A319" s="19"/>
      <c r="B319" s="19"/>
      <c r="C319" s="19"/>
      <c r="D319" s="19"/>
      <c r="G319" s="19"/>
      <c r="H319" s="19"/>
      <c r="J319" s="19"/>
      <c r="K319" s="19"/>
      <c r="L319" s="19"/>
      <c r="M319" s="19"/>
      <c r="N319" s="19"/>
      <c r="O319" s="19"/>
      <c r="P319" s="19"/>
      <c r="S319" s="19"/>
      <c r="T319" s="19"/>
      <c r="U319" s="19"/>
      <c r="V319" s="19"/>
      <c r="Z319" s="32"/>
    </row>
    <row r="320" spans="1:26">
      <c r="A320" s="19"/>
      <c r="B320" s="19"/>
      <c r="C320" s="19"/>
      <c r="D320" s="19"/>
      <c r="G320" s="19"/>
      <c r="H320" s="19"/>
      <c r="J320" s="19"/>
      <c r="K320" s="19"/>
      <c r="L320" s="19"/>
      <c r="M320" s="19"/>
      <c r="N320" s="19"/>
      <c r="O320" s="19"/>
      <c r="P320" s="19"/>
      <c r="S320" s="19"/>
      <c r="T320" s="19"/>
      <c r="U320" s="19"/>
      <c r="V320" s="19"/>
      <c r="Z320" s="32"/>
    </row>
    <row r="321" spans="1:26">
      <c r="A321" s="19"/>
      <c r="B321" s="19"/>
      <c r="C321" s="19"/>
      <c r="D321" s="19"/>
      <c r="G321" s="19"/>
      <c r="H321" s="19"/>
      <c r="J321" s="19"/>
      <c r="K321" s="19"/>
      <c r="L321" s="19"/>
      <c r="M321" s="19"/>
      <c r="N321" s="19"/>
      <c r="O321" s="19"/>
      <c r="P321" s="19"/>
      <c r="S321" s="19"/>
      <c r="T321" s="19"/>
      <c r="U321" s="19"/>
      <c r="V321" s="19"/>
      <c r="Z321" s="32"/>
    </row>
    <row r="322" spans="1:26">
      <c r="A322" s="19"/>
      <c r="B322" s="19"/>
      <c r="C322" s="19"/>
      <c r="D322" s="19"/>
      <c r="G322" s="19"/>
      <c r="H322" s="19"/>
      <c r="J322" s="19"/>
      <c r="K322" s="19"/>
      <c r="L322" s="19"/>
      <c r="M322" s="19"/>
      <c r="N322" s="19"/>
      <c r="O322" s="19"/>
      <c r="P322" s="19"/>
      <c r="S322" s="19"/>
      <c r="T322" s="19"/>
      <c r="U322" s="19"/>
      <c r="V322" s="19"/>
      <c r="Z322" s="32"/>
    </row>
    <row r="323" spans="1:26">
      <c r="A323" s="19"/>
      <c r="B323" s="19"/>
      <c r="C323" s="19"/>
      <c r="D323" s="19"/>
      <c r="G323" s="19"/>
      <c r="H323" s="19"/>
      <c r="J323" s="19"/>
      <c r="K323" s="19"/>
      <c r="L323" s="19"/>
      <c r="M323" s="19"/>
      <c r="N323" s="19"/>
      <c r="O323" s="19"/>
      <c r="P323" s="19"/>
      <c r="S323" s="19"/>
      <c r="T323" s="19"/>
      <c r="U323" s="19"/>
      <c r="V323" s="19"/>
      <c r="Z323" s="32"/>
    </row>
    <row r="324" spans="1:26">
      <c r="A324" s="19"/>
      <c r="B324" s="19"/>
      <c r="C324" s="19"/>
      <c r="D324" s="19"/>
      <c r="G324" s="19"/>
      <c r="H324" s="19"/>
      <c r="J324" s="19"/>
      <c r="K324" s="19"/>
      <c r="L324" s="19"/>
      <c r="M324" s="19"/>
      <c r="N324" s="19"/>
      <c r="O324" s="19"/>
      <c r="P324" s="19"/>
      <c r="S324" s="19"/>
      <c r="T324" s="19"/>
      <c r="U324" s="19"/>
      <c r="V324" s="19"/>
      <c r="Z324" s="32"/>
    </row>
    <row r="325" spans="1:26">
      <c r="A325" s="19"/>
      <c r="B325" s="19"/>
      <c r="C325" s="19"/>
      <c r="D325" s="19"/>
      <c r="G325" s="19"/>
      <c r="H325" s="19"/>
      <c r="J325" s="19"/>
      <c r="K325" s="19"/>
      <c r="L325" s="19"/>
      <c r="M325" s="19"/>
      <c r="N325" s="19"/>
      <c r="O325" s="19"/>
      <c r="P325" s="19"/>
      <c r="S325" s="19"/>
      <c r="T325" s="19"/>
      <c r="U325" s="19"/>
      <c r="V325" s="19"/>
      <c r="Z325" s="32"/>
    </row>
    <row r="326" spans="1:26">
      <c r="A326" s="19"/>
      <c r="B326" s="19"/>
      <c r="C326" s="19"/>
      <c r="D326" s="19"/>
      <c r="G326" s="19"/>
      <c r="H326" s="19"/>
      <c r="J326" s="19"/>
      <c r="K326" s="19"/>
      <c r="L326" s="19"/>
      <c r="M326" s="19"/>
      <c r="N326" s="19"/>
      <c r="O326" s="19"/>
      <c r="P326" s="19"/>
      <c r="S326" s="19"/>
      <c r="T326" s="19"/>
      <c r="U326" s="19"/>
      <c r="V326" s="19"/>
      <c r="Z326" s="32"/>
    </row>
    <row r="327" spans="1:26">
      <c r="A327" s="19"/>
      <c r="B327" s="19"/>
      <c r="C327" s="19"/>
      <c r="D327" s="19"/>
      <c r="G327" s="19"/>
      <c r="H327" s="19"/>
      <c r="J327" s="19"/>
      <c r="K327" s="19"/>
      <c r="L327" s="19"/>
      <c r="M327" s="19"/>
      <c r="N327" s="19"/>
      <c r="O327" s="19"/>
      <c r="P327" s="19"/>
      <c r="S327" s="19"/>
      <c r="T327" s="19"/>
      <c r="U327" s="19"/>
      <c r="V327" s="19"/>
      <c r="Z327" s="32"/>
    </row>
    <row r="328" spans="1:26">
      <c r="A328" s="19"/>
      <c r="B328" s="19"/>
      <c r="C328" s="19"/>
      <c r="D328" s="19"/>
      <c r="G328" s="19"/>
      <c r="H328" s="19"/>
      <c r="J328" s="19"/>
      <c r="K328" s="19"/>
      <c r="L328" s="19"/>
      <c r="M328" s="19"/>
      <c r="N328" s="19"/>
      <c r="O328" s="19"/>
      <c r="P328" s="19"/>
      <c r="S328" s="19"/>
      <c r="T328" s="19"/>
      <c r="U328" s="19"/>
      <c r="V328" s="19"/>
      <c r="Z328" s="32"/>
    </row>
    <row r="329" spans="1:26">
      <c r="A329" s="19"/>
      <c r="B329" s="19"/>
      <c r="C329" s="19"/>
      <c r="D329" s="19"/>
      <c r="G329" s="19"/>
      <c r="H329" s="19"/>
      <c r="J329" s="19"/>
      <c r="K329" s="19"/>
      <c r="L329" s="19"/>
      <c r="M329" s="19"/>
      <c r="N329" s="19"/>
      <c r="O329" s="19"/>
      <c r="P329" s="19"/>
      <c r="S329" s="19"/>
      <c r="T329" s="19"/>
      <c r="U329" s="19"/>
      <c r="V329" s="19"/>
      <c r="Z329" s="32"/>
    </row>
    <row r="330" spans="1:26">
      <c r="A330" s="19"/>
      <c r="B330" s="19"/>
      <c r="C330" s="19"/>
      <c r="D330" s="19"/>
      <c r="G330" s="19"/>
      <c r="H330" s="19"/>
      <c r="J330" s="19"/>
      <c r="K330" s="19"/>
      <c r="L330" s="19"/>
      <c r="M330" s="19"/>
      <c r="N330" s="19"/>
      <c r="O330" s="19"/>
      <c r="P330" s="19"/>
      <c r="S330" s="19"/>
      <c r="T330" s="19"/>
      <c r="U330" s="19"/>
      <c r="V330" s="19"/>
      <c r="Z330" s="32"/>
    </row>
    <row r="331" spans="1:26">
      <c r="A331" s="19"/>
      <c r="B331" s="19"/>
      <c r="C331" s="19"/>
      <c r="D331" s="19"/>
      <c r="G331" s="19"/>
      <c r="H331" s="19"/>
      <c r="J331" s="19"/>
      <c r="K331" s="19"/>
      <c r="L331" s="19"/>
      <c r="M331" s="19"/>
      <c r="N331" s="19"/>
      <c r="O331" s="19"/>
      <c r="P331" s="19"/>
      <c r="S331" s="19"/>
      <c r="T331" s="19"/>
      <c r="U331" s="19"/>
      <c r="V331" s="19"/>
      <c r="Z331" s="32"/>
    </row>
    <row r="332" spans="1:26">
      <c r="A332" s="19"/>
      <c r="B332" s="19"/>
      <c r="C332" s="19"/>
      <c r="D332" s="19"/>
      <c r="G332" s="19"/>
      <c r="H332" s="19"/>
      <c r="J332" s="19"/>
      <c r="K332" s="19"/>
      <c r="L332" s="19"/>
      <c r="M332" s="19"/>
      <c r="N332" s="19"/>
      <c r="O332" s="19"/>
      <c r="P332" s="19"/>
      <c r="S332" s="19"/>
      <c r="T332" s="19"/>
      <c r="U332" s="19"/>
      <c r="V332" s="19"/>
      <c r="Z332" s="32"/>
    </row>
    <row r="333" spans="1:26">
      <c r="A333" s="19"/>
      <c r="B333" s="19"/>
      <c r="C333" s="19"/>
      <c r="D333" s="19"/>
      <c r="G333" s="19"/>
      <c r="H333" s="19"/>
      <c r="J333" s="19"/>
      <c r="K333" s="19"/>
      <c r="L333" s="19"/>
      <c r="M333" s="19"/>
      <c r="N333" s="19"/>
      <c r="O333" s="19"/>
      <c r="P333" s="19"/>
      <c r="S333" s="19"/>
      <c r="T333" s="19"/>
      <c r="U333" s="19"/>
      <c r="V333" s="19"/>
      <c r="Z333" s="32"/>
    </row>
    <row r="334" spans="1:26">
      <c r="A334" s="19"/>
      <c r="B334" s="19"/>
      <c r="C334" s="19"/>
      <c r="D334" s="19"/>
      <c r="G334" s="19"/>
      <c r="H334" s="19"/>
      <c r="J334" s="19"/>
      <c r="K334" s="19"/>
      <c r="L334" s="19"/>
      <c r="M334" s="19"/>
      <c r="N334" s="19"/>
      <c r="O334" s="19"/>
      <c r="P334" s="19"/>
      <c r="S334" s="19"/>
      <c r="T334" s="19"/>
      <c r="U334" s="19"/>
      <c r="V334" s="19"/>
      <c r="Z334" s="32"/>
    </row>
    <row r="335" spans="1:26">
      <c r="A335" s="19"/>
      <c r="B335" s="19"/>
      <c r="C335" s="19"/>
      <c r="D335" s="19"/>
      <c r="G335" s="19"/>
      <c r="H335" s="19"/>
      <c r="J335" s="19"/>
      <c r="K335" s="19"/>
      <c r="L335" s="19"/>
      <c r="M335" s="19"/>
      <c r="N335" s="19"/>
      <c r="O335" s="19"/>
      <c r="P335" s="19"/>
      <c r="S335" s="19"/>
      <c r="T335" s="19"/>
      <c r="U335" s="19"/>
      <c r="V335" s="19"/>
      <c r="Z335" s="32"/>
    </row>
    <row r="336" spans="1:26">
      <c r="A336" s="19"/>
      <c r="B336" s="19"/>
      <c r="C336" s="19"/>
      <c r="D336" s="19"/>
      <c r="G336" s="19"/>
      <c r="H336" s="19"/>
      <c r="J336" s="19"/>
      <c r="K336" s="19"/>
      <c r="L336" s="19"/>
      <c r="M336" s="19"/>
      <c r="N336" s="19"/>
      <c r="O336" s="19"/>
      <c r="P336" s="19"/>
      <c r="S336" s="19"/>
      <c r="T336" s="19"/>
      <c r="U336" s="19"/>
      <c r="V336" s="19"/>
      <c r="Z336" s="32"/>
    </row>
    <row r="337" spans="1:26">
      <c r="A337" s="19"/>
      <c r="B337" s="19"/>
      <c r="C337" s="19"/>
      <c r="D337" s="19"/>
      <c r="G337" s="19"/>
      <c r="H337" s="19"/>
      <c r="J337" s="19"/>
      <c r="K337" s="19"/>
      <c r="L337" s="19"/>
      <c r="M337" s="19"/>
      <c r="N337" s="19"/>
      <c r="O337" s="19"/>
      <c r="P337" s="19"/>
      <c r="S337" s="19"/>
      <c r="T337" s="19"/>
      <c r="U337" s="19"/>
      <c r="V337" s="19"/>
      <c r="Z337" s="32"/>
    </row>
    <row r="338" spans="1:26">
      <c r="A338" s="19"/>
      <c r="B338" s="19"/>
      <c r="C338" s="19"/>
      <c r="D338" s="19"/>
      <c r="G338" s="19"/>
      <c r="H338" s="19"/>
      <c r="J338" s="19"/>
      <c r="K338" s="19"/>
      <c r="L338" s="19"/>
      <c r="M338" s="19"/>
      <c r="N338" s="19"/>
      <c r="O338" s="19"/>
      <c r="P338" s="19"/>
      <c r="S338" s="19"/>
      <c r="T338" s="19"/>
      <c r="U338" s="19"/>
      <c r="V338" s="19"/>
      <c r="Z338" s="32"/>
    </row>
    <row r="339" spans="1:26">
      <c r="A339" s="19"/>
      <c r="B339" s="19"/>
      <c r="C339" s="19"/>
      <c r="D339" s="19"/>
      <c r="G339" s="19"/>
      <c r="H339" s="19"/>
      <c r="J339" s="19"/>
      <c r="K339" s="19"/>
      <c r="L339" s="19"/>
      <c r="M339" s="19"/>
      <c r="N339" s="19"/>
      <c r="O339" s="19"/>
      <c r="P339" s="19"/>
      <c r="S339" s="19"/>
      <c r="T339" s="19"/>
      <c r="U339" s="19"/>
      <c r="V339" s="19"/>
      <c r="Z339" s="32"/>
    </row>
    <row r="340" spans="1:26">
      <c r="A340" s="19"/>
      <c r="B340" s="19"/>
      <c r="C340" s="19"/>
      <c r="D340" s="19"/>
      <c r="G340" s="19"/>
      <c r="H340" s="19"/>
      <c r="J340" s="19"/>
      <c r="K340" s="19"/>
      <c r="L340" s="19"/>
      <c r="M340" s="19"/>
      <c r="N340" s="19"/>
      <c r="O340" s="19"/>
      <c r="P340" s="19"/>
      <c r="S340" s="19"/>
      <c r="T340" s="19"/>
      <c r="U340" s="19"/>
      <c r="V340" s="19"/>
      <c r="Z340" s="32"/>
    </row>
    <row r="341" spans="1:26">
      <c r="A341" s="19"/>
      <c r="B341" s="19"/>
      <c r="C341" s="19"/>
      <c r="D341" s="19"/>
      <c r="G341" s="19"/>
      <c r="H341" s="19"/>
      <c r="J341" s="19"/>
      <c r="K341" s="19"/>
      <c r="L341" s="19"/>
      <c r="M341" s="19"/>
      <c r="N341" s="19"/>
      <c r="O341" s="19"/>
      <c r="P341" s="19"/>
      <c r="S341" s="19"/>
      <c r="T341" s="19"/>
      <c r="U341" s="19"/>
      <c r="V341" s="19"/>
      <c r="Z341" s="32"/>
    </row>
    <row r="342" spans="1:26">
      <c r="A342" s="19"/>
      <c r="B342" s="19"/>
      <c r="C342" s="19"/>
      <c r="D342" s="19"/>
      <c r="G342" s="19"/>
      <c r="H342" s="19"/>
      <c r="J342" s="19"/>
      <c r="K342" s="19"/>
      <c r="L342" s="19"/>
      <c r="M342" s="19"/>
      <c r="N342" s="19"/>
      <c r="O342" s="19"/>
      <c r="P342" s="19"/>
      <c r="S342" s="19"/>
      <c r="T342" s="19"/>
      <c r="U342" s="19"/>
      <c r="V342" s="19"/>
      <c r="Z342" s="32"/>
    </row>
    <row r="343" spans="1:26">
      <c r="A343" s="19"/>
      <c r="B343" s="19"/>
      <c r="C343" s="19"/>
      <c r="D343" s="19"/>
      <c r="G343" s="19"/>
      <c r="H343" s="19"/>
      <c r="J343" s="19"/>
      <c r="K343" s="19"/>
      <c r="L343" s="19"/>
      <c r="M343" s="19"/>
      <c r="N343" s="19"/>
      <c r="O343" s="19"/>
      <c r="P343" s="19"/>
      <c r="S343" s="19"/>
      <c r="T343" s="19"/>
      <c r="U343" s="19"/>
      <c r="V343" s="19"/>
      <c r="Z343" s="32"/>
    </row>
    <row r="344" spans="1:26">
      <c r="A344" s="19"/>
      <c r="B344" s="19"/>
      <c r="C344" s="19"/>
      <c r="D344" s="19"/>
      <c r="G344" s="19"/>
      <c r="H344" s="19"/>
      <c r="J344" s="19"/>
      <c r="K344" s="19"/>
      <c r="L344" s="19"/>
      <c r="M344" s="19"/>
      <c r="N344" s="19"/>
      <c r="O344" s="19"/>
      <c r="P344" s="19"/>
      <c r="S344" s="19"/>
      <c r="T344" s="19"/>
      <c r="U344" s="19"/>
      <c r="V344" s="19"/>
      <c r="Z344" s="32"/>
    </row>
    <row r="345" spans="1:26">
      <c r="A345" s="19"/>
      <c r="B345" s="19"/>
      <c r="C345" s="19"/>
      <c r="D345" s="19"/>
      <c r="G345" s="19"/>
      <c r="H345" s="19"/>
      <c r="J345" s="19"/>
      <c r="K345" s="19"/>
      <c r="L345" s="19"/>
      <c r="M345" s="19"/>
      <c r="N345" s="19"/>
      <c r="O345" s="19"/>
      <c r="P345" s="19"/>
      <c r="S345" s="19"/>
      <c r="T345" s="19"/>
      <c r="U345" s="19"/>
      <c r="V345" s="19"/>
      <c r="Z345" s="32"/>
    </row>
    <row r="346" spans="1:26">
      <c r="A346" s="19"/>
      <c r="B346" s="19"/>
      <c r="C346" s="19"/>
      <c r="D346" s="19"/>
      <c r="G346" s="19"/>
      <c r="H346" s="19"/>
      <c r="J346" s="19"/>
      <c r="K346" s="19"/>
      <c r="L346" s="19"/>
      <c r="M346" s="19"/>
      <c r="N346" s="19"/>
      <c r="O346" s="19"/>
      <c r="P346" s="19"/>
      <c r="S346" s="19"/>
      <c r="T346" s="19"/>
      <c r="U346" s="19"/>
      <c r="V346" s="19"/>
      <c r="Z346" s="32"/>
    </row>
    <row r="347" spans="1:26">
      <c r="A347" s="19"/>
      <c r="B347" s="19"/>
      <c r="C347" s="19"/>
      <c r="D347" s="19"/>
      <c r="G347" s="19"/>
      <c r="H347" s="19"/>
      <c r="J347" s="19"/>
      <c r="K347" s="19"/>
      <c r="L347" s="19"/>
      <c r="M347" s="19"/>
      <c r="N347" s="19"/>
      <c r="O347" s="19"/>
      <c r="P347" s="19"/>
      <c r="S347" s="19"/>
      <c r="T347" s="19"/>
      <c r="U347" s="19"/>
      <c r="V347" s="19"/>
      <c r="Z347" s="32"/>
    </row>
    <row r="348" spans="1:26">
      <c r="A348" s="19"/>
      <c r="B348" s="19"/>
      <c r="C348" s="19"/>
      <c r="D348" s="19"/>
      <c r="G348" s="19"/>
      <c r="H348" s="19"/>
      <c r="J348" s="19"/>
      <c r="K348" s="19"/>
      <c r="L348" s="19"/>
      <c r="M348" s="19"/>
      <c r="N348" s="19"/>
      <c r="O348" s="19"/>
      <c r="P348" s="19"/>
      <c r="S348" s="19"/>
      <c r="T348" s="19"/>
      <c r="U348" s="19"/>
      <c r="V348" s="19"/>
      <c r="Z348" s="32"/>
    </row>
    <row r="349" spans="1:26">
      <c r="A349" s="19"/>
      <c r="B349" s="19"/>
      <c r="C349" s="19"/>
      <c r="D349" s="19"/>
      <c r="G349" s="19"/>
      <c r="H349" s="19"/>
      <c r="J349" s="19"/>
      <c r="K349" s="19"/>
      <c r="L349" s="19"/>
      <c r="M349" s="19"/>
      <c r="N349" s="19"/>
      <c r="O349" s="19"/>
      <c r="P349" s="19"/>
      <c r="S349" s="19"/>
      <c r="T349" s="19"/>
      <c r="U349" s="19"/>
      <c r="V349" s="19"/>
      <c r="Z349" s="32"/>
    </row>
    <row r="350" spans="1:26">
      <c r="A350" s="19"/>
      <c r="B350" s="19"/>
      <c r="C350" s="19"/>
      <c r="D350" s="19"/>
      <c r="G350" s="19"/>
      <c r="H350" s="19"/>
      <c r="J350" s="19"/>
      <c r="K350" s="19"/>
      <c r="L350" s="19"/>
      <c r="M350" s="19"/>
      <c r="N350" s="19"/>
      <c r="O350" s="19"/>
      <c r="P350" s="19"/>
      <c r="S350" s="19"/>
      <c r="T350" s="19"/>
      <c r="U350" s="19"/>
      <c r="V350" s="19"/>
      <c r="Z350" s="32"/>
    </row>
    <row r="351" spans="1:26">
      <c r="A351" s="19"/>
      <c r="B351" s="19"/>
      <c r="C351" s="19"/>
      <c r="D351" s="19"/>
      <c r="G351" s="19"/>
      <c r="H351" s="19"/>
      <c r="J351" s="19"/>
      <c r="K351" s="19"/>
      <c r="L351" s="19"/>
      <c r="M351" s="19"/>
      <c r="N351" s="19"/>
      <c r="O351" s="19"/>
      <c r="P351" s="19"/>
      <c r="S351" s="19"/>
      <c r="T351" s="19"/>
      <c r="U351" s="19"/>
      <c r="V351" s="19"/>
      <c r="Z351" s="32"/>
    </row>
    <row r="352" spans="1:26">
      <c r="A352" s="19"/>
      <c r="B352" s="19"/>
      <c r="C352" s="19"/>
      <c r="D352" s="19"/>
      <c r="G352" s="19"/>
      <c r="H352" s="19"/>
      <c r="J352" s="19"/>
      <c r="K352" s="19"/>
      <c r="L352" s="19"/>
      <c r="M352" s="19"/>
      <c r="N352" s="19"/>
      <c r="O352" s="19"/>
      <c r="P352" s="19"/>
      <c r="S352" s="19"/>
      <c r="T352" s="19"/>
      <c r="U352" s="19"/>
      <c r="V352" s="19"/>
      <c r="Z352" s="32"/>
    </row>
    <row r="353" spans="1:26">
      <c r="A353" s="19"/>
      <c r="B353" s="19"/>
      <c r="C353" s="19"/>
      <c r="D353" s="19"/>
      <c r="G353" s="19"/>
      <c r="H353" s="19"/>
      <c r="J353" s="19"/>
      <c r="K353" s="19"/>
      <c r="L353" s="19"/>
      <c r="M353" s="19"/>
      <c r="N353" s="19"/>
      <c r="O353" s="19"/>
      <c r="P353" s="19"/>
      <c r="S353" s="19"/>
      <c r="T353" s="19"/>
      <c r="U353" s="19"/>
      <c r="V353" s="19"/>
      <c r="Z353" s="32"/>
    </row>
    <row r="354" spans="1:26">
      <c r="A354" s="19"/>
      <c r="B354" s="19"/>
      <c r="C354" s="19"/>
      <c r="D354" s="19"/>
      <c r="G354" s="19"/>
      <c r="H354" s="19"/>
      <c r="J354" s="19"/>
      <c r="K354" s="19"/>
      <c r="L354" s="19"/>
      <c r="M354" s="19"/>
      <c r="N354" s="19"/>
      <c r="O354" s="19"/>
      <c r="P354" s="19"/>
      <c r="S354" s="19"/>
      <c r="T354" s="19"/>
      <c r="U354" s="19"/>
      <c r="V354" s="19"/>
      <c r="Z354" s="32"/>
    </row>
    <row r="355" spans="1:26">
      <c r="A355" s="19"/>
      <c r="B355" s="19"/>
      <c r="C355" s="19"/>
      <c r="D355" s="19"/>
      <c r="G355" s="19"/>
      <c r="H355" s="19"/>
      <c r="J355" s="19"/>
      <c r="K355" s="19"/>
      <c r="L355" s="19"/>
      <c r="M355" s="19"/>
      <c r="N355" s="19"/>
      <c r="O355" s="19"/>
      <c r="P355" s="19"/>
      <c r="S355" s="19"/>
      <c r="T355" s="19"/>
      <c r="U355" s="19"/>
      <c r="V355" s="19"/>
      <c r="Z355" s="32"/>
    </row>
    <row r="356" spans="1:26">
      <c r="A356" s="19"/>
      <c r="B356" s="19"/>
      <c r="C356" s="19"/>
      <c r="D356" s="19"/>
      <c r="G356" s="19"/>
      <c r="H356" s="19"/>
      <c r="J356" s="19"/>
      <c r="K356" s="19"/>
      <c r="L356" s="19"/>
      <c r="M356" s="19"/>
      <c r="N356" s="19"/>
      <c r="O356" s="19"/>
      <c r="P356" s="19"/>
      <c r="S356" s="19"/>
      <c r="T356" s="19"/>
      <c r="U356" s="19"/>
      <c r="V356" s="19"/>
      <c r="Z356" s="32"/>
    </row>
    <row r="357" spans="1:26">
      <c r="A357" s="19"/>
      <c r="B357" s="19"/>
      <c r="C357" s="19"/>
      <c r="D357" s="19"/>
      <c r="G357" s="19"/>
      <c r="H357" s="19"/>
      <c r="J357" s="19"/>
      <c r="K357" s="19"/>
      <c r="L357" s="19"/>
      <c r="M357" s="19"/>
      <c r="N357" s="19"/>
      <c r="O357" s="19"/>
      <c r="P357" s="19"/>
      <c r="S357" s="19"/>
      <c r="T357" s="19"/>
      <c r="U357" s="19"/>
      <c r="V357" s="19"/>
      <c r="Z357" s="32"/>
    </row>
    <row r="358" spans="1:26">
      <c r="A358" s="19"/>
      <c r="B358" s="19"/>
      <c r="C358" s="19"/>
      <c r="D358" s="19"/>
      <c r="G358" s="19"/>
      <c r="H358" s="19"/>
      <c r="J358" s="19"/>
      <c r="K358" s="19"/>
      <c r="L358" s="19"/>
      <c r="M358" s="19"/>
      <c r="N358" s="19"/>
      <c r="O358" s="19"/>
      <c r="P358" s="19"/>
      <c r="S358" s="19"/>
      <c r="T358" s="19"/>
      <c r="U358" s="19"/>
      <c r="V358" s="19"/>
      <c r="Z358" s="32"/>
    </row>
    <row r="359" spans="1:26">
      <c r="A359" s="19"/>
      <c r="B359" s="19"/>
      <c r="C359" s="19"/>
      <c r="D359" s="19"/>
      <c r="G359" s="19"/>
      <c r="H359" s="19"/>
      <c r="J359" s="19"/>
      <c r="K359" s="19"/>
      <c r="L359" s="19"/>
      <c r="M359" s="19"/>
      <c r="N359" s="19"/>
      <c r="O359" s="19"/>
      <c r="P359" s="19"/>
      <c r="S359" s="19"/>
      <c r="T359" s="19"/>
      <c r="U359" s="19"/>
      <c r="V359" s="19"/>
      <c r="Z359" s="32"/>
    </row>
    <row r="360" spans="1:26">
      <c r="A360" s="19"/>
      <c r="B360" s="19"/>
      <c r="C360" s="19"/>
      <c r="D360" s="19"/>
      <c r="G360" s="19"/>
      <c r="H360" s="19"/>
      <c r="J360" s="19"/>
      <c r="K360" s="19"/>
      <c r="L360" s="19"/>
      <c r="M360" s="19"/>
      <c r="N360" s="19"/>
      <c r="O360" s="19"/>
      <c r="P360" s="19"/>
      <c r="S360" s="19"/>
      <c r="T360" s="19"/>
      <c r="U360" s="19"/>
      <c r="V360" s="19"/>
      <c r="Z360" s="32"/>
    </row>
    <row r="361" spans="1:26">
      <c r="A361" s="19"/>
      <c r="B361" s="19"/>
      <c r="C361" s="19"/>
      <c r="D361" s="19"/>
      <c r="G361" s="19"/>
      <c r="H361" s="19"/>
      <c r="J361" s="19"/>
      <c r="K361" s="19"/>
      <c r="L361" s="19"/>
      <c r="M361" s="19"/>
      <c r="N361" s="19"/>
      <c r="O361" s="19"/>
      <c r="P361" s="19"/>
      <c r="S361" s="19"/>
      <c r="T361" s="19"/>
      <c r="U361" s="19"/>
      <c r="V361" s="19"/>
      <c r="Z361" s="32"/>
    </row>
    <row r="362" spans="1:26">
      <c r="A362" s="19"/>
      <c r="B362" s="19"/>
      <c r="C362" s="19"/>
      <c r="D362" s="19"/>
      <c r="G362" s="19"/>
      <c r="H362" s="19"/>
      <c r="J362" s="19"/>
      <c r="K362" s="19"/>
      <c r="L362" s="19"/>
      <c r="M362" s="19"/>
      <c r="N362" s="19"/>
      <c r="O362" s="19"/>
      <c r="P362" s="19"/>
      <c r="S362" s="19"/>
      <c r="T362" s="19"/>
      <c r="U362" s="19"/>
      <c r="V362" s="19"/>
      <c r="Z362" s="32"/>
    </row>
    <row r="363" spans="1:26">
      <c r="A363" s="19"/>
      <c r="B363" s="19"/>
      <c r="C363" s="19"/>
      <c r="D363" s="19"/>
      <c r="G363" s="19"/>
      <c r="H363" s="19"/>
      <c r="J363" s="19"/>
      <c r="K363" s="19"/>
      <c r="L363" s="19"/>
      <c r="M363" s="19"/>
      <c r="N363" s="19"/>
      <c r="O363" s="19"/>
      <c r="P363" s="19"/>
      <c r="S363" s="19"/>
      <c r="T363" s="19"/>
      <c r="U363" s="19"/>
      <c r="V363" s="19"/>
      <c r="Z363" s="32"/>
    </row>
    <row r="364" spans="1:26">
      <c r="A364" s="19"/>
      <c r="B364" s="19"/>
      <c r="C364" s="19"/>
      <c r="D364" s="19"/>
      <c r="G364" s="19"/>
      <c r="H364" s="19"/>
      <c r="J364" s="19"/>
      <c r="K364" s="19"/>
      <c r="L364" s="19"/>
      <c r="M364" s="19"/>
      <c r="N364" s="19"/>
      <c r="O364" s="19"/>
      <c r="P364" s="19"/>
      <c r="S364" s="19"/>
      <c r="T364" s="19"/>
      <c r="U364" s="19"/>
      <c r="V364" s="19"/>
      <c r="Z364" s="32"/>
    </row>
    <row r="365" spans="1:26">
      <c r="A365" s="19"/>
      <c r="B365" s="19"/>
      <c r="C365" s="19"/>
      <c r="D365" s="19"/>
      <c r="G365" s="19"/>
      <c r="H365" s="19"/>
      <c r="J365" s="19"/>
      <c r="K365" s="19"/>
      <c r="L365" s="19"/>
      <c r="M365" s="19"/>
      <c r="N365" s="19"/>
      <c r="O365" s="19"/>
      <c r="P365" s="19"/>
      <c r="S365" s="19"/>
      <c r="T365" s="19"/>
      <c r="U365" s="19"/>
      <c r="V365" s="19"/>
      <c r="Z365" s="32"/>
    </row>
    <row r="366" spans="1:26">
      <c r="A366" s="19"/>
      <c r="B366" s="19"/>
      <c r="C366" s="19"/>
      <c r="D366" s="19"/>
      <c r="G366" s="19"/>
      <c r="H366" s="19"/>
      <c r="J366" s="19"/>
      <c r="K366" s="19"/>
      <c r="L366" s="19"/>
      <c r="M366" s="19"/>
      <c r="N366" s="19"/>
      <c r="O366" s="19"/>
      <c r="P366" s="19"/>
      <c r="S366" s="19"/>
      <c r="T366" s="19"/>
      <c r="U366" s="19"/>
      <c r="V366" s="19"/>
      <c r="Z366" s="32"/>
    </row>
    <row r="367" spans="1:26">
      <c r="A367" s="19"/>
      <c r="B367" s="19"/>
      <c r="C367" s="19"/>
      <c r="D367" s="19"/>
      <c r="G367" s="19"/>
      <c r="H367" s="19"/>
      <c r="J367" s="19"/>
      <c r="K367" s="19"/>
      <c r="L367" s="19"/>
      <c r="M367" s="19"/>
      <c r="N367" s="19"/>
      <c r="O367" s="19"/>
      <c r="P367" s="19"/>
      <c r="S367" s="19"/>
      <c r="T367" s="19"/>
      <c r="U367" s="19"/>
      <c r="V367" s="19"/>
      <c r="Z367" s="32"/>
    </row>
    <row r="368" spans="1:26">
      <c r="A368" s="19"/>
      <c r="B368" s="19"/>
      <c r="C368" s="19"/>
      <c r="D368" s="19"/>
      <c r="G368" s="19"/>
      <c r="H368" s="19"/>
      <c r="J368" s="19"/>
      <c r="K368" s="19"/>
      <c r="L368" s="19"/>
      <c r="M368" s="19"/>
      <c r="N368" s="19"/>
      <c r="O368" s="19"/>
      <c r="P368" s="19"/>
      <c r="S368" s="19"/>
      <c r="T368" s="19"/>
      <c r="U368" s="19"/>
      <c r="V368" s="19"/>
      <c r="Z368" s="32"/>
    </row>
    <row r="369" spans="1:26">
      <c r="A369" s="19"/>
      <c r="B369" s="19"/>
      <c r="C369" s="19"/>
      <c r="D369" s="19"/>
      <c r="G369" s="19"/>
      <c r="H369" s="19"/>
      <c r="J369" s="19"/>
      <c r="K369" s="19"/>
      <c r="L369" s="19"/>
      <c r="M369" s="19"/>
      <c r="N369" s="19"/>
      <c r="O369" s="19"/>
      <c r="P369" s="19"/>
      <c r="S369" s="19"/>
      <c r="T369" s="19"/>
      <c r="U369" s="19"/>
      <c r="V369" s="19"/>
      <c r="Z369" s="32"/>
    </row>
    <row r="370" spans="1:26">
      <c r="A370" s="19"/>
      <c r="B370" s="19"/>
      <c r="C370" s="19"/>
      <c r="D370" s="19"/>
      <c r="G370" s="19"/>
      <c r="H370" s="19"/>
      <c r="J370" s="19"/>
      <c r="K370" s="19"/>
      <c r="L370" s="19"/>
      <c r="M370" s="19"/>
      <c r="N370" s="19"/>
      <c r="O370" s="19"/>
      <c r="P370" s="19"/>
      <c r="S370" s="19"/>
      <c r="T370" s="19"/>
      <c r="U370" s="19"/>
      <c r="V370" s="19"/>
      <c r="Z370" s="32"/>
    </row>
    <row r="371" spans="1:26">
      <c r="A371" s="19"/>
      <c r="B371" s="19"/>
      <c r="C371" s="19"/>
      <c r="D371" s="19"/>
      <c r="G371" s="19"/>
      <c r="H371" s="19"/>
      <c r="J371" s="19"/>
      <c r="K371" s="19"/>
      <c r="L371" s="19"/>
      <c r="M371" s="19"/>
      <c r="N371" s="19"/>
      <c r="O371" s="19"/>
      <c r="P371" s="19"/>
      <c r="S371" s="19"/>
      <c r="T371" s="19"/>
      <c r="U371" s="19"/>
      <c r="V371" s="19"/>
      <c r="Z371" s="32"/>
    </row>
    <row r="372" spans="1:26">
      <c r="A372" s="19"/>
      <c r="B372" s="19"/>
      <c r="C372" s="19"/>
      <c r="D372" s="19"/>
      <c r="G372" s="19"/>
      <c r="H372" s="19"/>
      <c r="J372" s="19"/>
      <c r="K372" s="19"/>
      <c r="L372" s="19"/>
      <c r="M372" s="19"/>
      <c r="N372" s="19"/>
      <c r="O372" s="19"/>
      <c r="P372" s="19"/>
      <c r="S372" s="19"/>
      <c r="T372" s="19"/>
      <c r="U372" s="19"/>
      <c r="V372" s="19"/>
      <c r="Z372" s="32"/>
    </row>
    <row r="373" spans="1:26">
      <c r="A373" s="19"/>
      <c r="B373" s="19"/>
      <c r="C373" s="19"/>
      <c r="D373" s="19"/>
      <c r="G373" s="19"/>
      <c r="H373" s="19"/>
      <c r="J373" s="19"/>
      <c r="K373" s="19"/>
      <c r="L373" s="19"/>
      <c r="M373" s="19"/>
      <c r="N373" s="19"/>
      <c r="O373" s="19"/>
      <c r="P373" s="19"/>
      <c r="S373" s="19"/>
      <c r="T373" s="19"/>
      <c r="U373" s="19"/>
      <c r="V373" s="19"/>
      <c r="Z373" s="32"/>
    </row>
    <row r="374" spans="1:26">
      <c r="A374" s="19"/>
      <c r="B374" s="19"/>
      <c r="C374" s="19"/>
      <c r="D374" s="19"/>
      <c r="G374" s="19"/>
      <c r="H374" s="19"/>
      <c r="J374" s="19"/>
      <c r="K374" s="19"/>
      <c r="L374" s="19"/>
      <c r="M374" s="19"/>
      <c r="N374" s="19"/>
      <c r="O374" s="19"/>
      <c r="P374" s="19"/>
      <c r="S374" s="19"/>
      <c r="T374" s="19"/>
      <c r="U374" s="19"/>
      <c r="V374" s="19"/>
      <c r="Z374" s="32"/>
    </row>
    <row r="375" spans="1:26">
      <c r="A375" s="19"/>
      <c r="B375" s="19"/>
      <c r="C375" s="19"/>
      <c r="D375" s="19"/>
      <c r="G375" s="19"/>
      <c r="H375" s="19"/>
      <c r="J375" s="19"/>
      <c r="K375" s="19"/>
      <c r="L375" s="19"/>
      <c r="M375" s="19"/>
      <c r="N375" s="19"/>
      <c r="O375" s="19"/>
      <c r="P375" s="19"/>
      <c r="S375" s="19"/>
      <c r="T375" s="19"/>
      <c r="U375" s="19"/>
      <c r="V375" s="19"/>
      <c r="Z375" s="32"/>
    </row>
    <row r="376" spans="1:26">
      <c r="A376" s="19"/>
      <c r="B376" s="19"/>
      <c r="C376" s="19"/>
      <c r="D376" s="19"/>
      <c r="G376" s="19"/>
      <c r="H376" s="19"/>
      <c r="J376" s="19"/>
      <c r="K376" s="19"/>
      <c r="L376" s="19"/>
      <c r="M376" s="19"/>
      <c r="N376" s="19"/>
      <c r="O376" s="19"/>
      <c r="P376" s="19"/>
      <c r="S376" s="19"/>
      <c r="T376" s="19"/>
      <c r="U376" s="19"/>
      <c r="V376" s="19"/>
      <c r="Z376" s="32"/>
    </row>
    <row r="377" spans="1:26">
      <c r="A377" s="19"/>
      <c r="B377" s="19"/>
      <c r="C377" s="19"/>
      <c r="D377" s="19"/>
      <c r="G377" s="19"/>
      <c r="H377" s="19"/>
      <c r="J377" s="19"/>
      <c r="K377" s="19"/>
      <c r="L377" s="19"/>
      <c r="M377" s="19"/>
      <c r="N377" s="19"/>
      <c r="O377" s="19"/>
      <c r="P377" s="19"/>
      <c r="S377" s="19"/>
      <c r="T377" s="19"/>
      <c r="U377" s="19"/>
      <c r="V377" s="19"/>
      <c r="Z377" s="32"/>
    </row>
    <row r="378" spans="1:26">
      <c r="A378" s="19"/>
      <c r="B378" s="19"/>
      <c r="C378" s="19"/>
      <c r="D378" s="19"/>
      <c r="G378" s="19"/>
      <c r="H378" s="19"/>
      <c r="J378" s="19"/>
      <c r="K378" s="19"/>
      <c r="L378" s="19"/>
      <c r="M378" s="19"/>
      <c r="N378" s="19"/>
      <c r="O378" s="19"/>
      <c r="P378" s="19"/>
      <c r="S378" s="19"/>
      <c r="T378" s="19"/>
      <c r="U378" s="19"/>
      <c r="V378" s="19"/>
      <c r="Z378" s="32"/>
    </row>
    <row r="379" spans="1:26">
      <c r="A379" s="19"/>
      <c r="B379" s="19"/>
      <c r="C379" s="19"/>
      <c r="D379" s="19"/>
      <c r="G379" s="19"/>
      <c r="H379" s="19"/>
      <c r="J379" s="19"/>
      <c r="K379" s="19"/>
      <c r="L379" s="19"/>
      <c r="M379" s="19"/>
      <c r="N379" s="19"/>
      <c r="O379" s="19"/>
      <c r="P379" s="19"/>
      <c r="S379" s="19"/>
      <c r="T379" s="19"/>
      <c r="U379" s="19"/>
      <c r="V379" s="19"/>
      <c r="Z379" s="32"/>
    </row>
    <row r="380" spans="1:26">
      <c r="A380" s="19"/>
      <c r="B380" s="19"/>
      <c r="C380" s="19"/>
      <c r="D380" s="19"/>
      <c r="G380" s="19"/>
      <c r="H380" s="19"/>
      <c r="J380" s="19"/>
      <c r="K380" s="19"/>
      <c r="L380" s="19"/>
      <c r="M380" s="19"/>
      <c r="N380" s="19"/>
      <c r="O380" s="19"/>
      <c r="P380" s="19"/>
      <c r="S380" s="19"/>
      <c r="T380" s="19"/>
      <c r="U380" s="19"/>
      <c r="V380" s="19"/>
      <c r="Z380" s="32"/>
    </row>
    <row r="381" spans="1:26">
      <c r="A381" s="19"/>
      <c r="B381" s="19"/>
      <c r="C381" s="19"/>
      <c r="D381" s="19"/>
      <c r="G381" s="19"/>
      <c r="H381" s="19"/>
      <c r="J381" s="19"/>
      <c r="K381" s="19"/>
      <c r="L381" s="19"/>
      <c r="M381" s="19"/>
      <c r="N381" s="19"/>
      <c r="O381" s="19"/>
      <c r="P381" s="19"/>
      <c r="S381" s="19"/>
      <c r="T381" s="19"/>
      <c r="U381" s="19"/>
      <c r="V381" s="19"/>
      <c r="Z381" s="32"/>
    </row>
    <row r="382" spans="1:26">
      <c r="A382" s="19"/>
      <c r="B382" s="19"/>
      <c r="C382" s="19"/>
      <c r="D382" s="19"/>
      <c r="G382" s="19"/>
      <c r="H382" s="19"/>
      <c r="J382" s="19"/>
      <c r="K382" s="19"/>
      <c r="L382" s="19"/>
      <c r="M382" s="19"/>
      <c r="N382" s="19"/>
      <c r="O382" s="19"/>
      <c r="P382" s="19"/>
      <c r="S382" s="19"/>
      <c r="T382" s="19"/>
      <c r="U382" s="19"/>
      <c r="V382" s="19"/>
      <c r="Z382" s="32"/>
    </row>
    <row r="383" spans="1:26">
      <c r="A383" s="19"/>
      <c r="B383" s="19"/>
      <c r="C383" s="19"/>
      <c r="D383" s="19"/>
      <c r="G383" s="19"/>
      <c r="H383" s="19"/>
      <c r="J383" s="19"/>
      <c r="K383" s="19"/>
      <c r="L383" s="19"/>
      <c r="M383" s="19"/>
      <c r="N383" s="19"/>
      <c r="O383" s="19"/>
      <c r="P383" s="19"/>
      <c r="S383" s="19"/>
      <c r="T383" s="19"/>
      <c r="U383" s="19"/>
      <c r="V383" s="19"/>
      <c r="Z383" s="32"/>
    </row>
    <row r="384" spans="1:26">
      <c r="A384" s="19"/>
      <c r="B384" s="19"/>
      <c r="C384" s="19"/>
      <c r="D384" s="19"/>
      <c r="G384" s="19"/>
      <c r="H384" s="19"/>
      <c r="J384" s="19"/>
      <c r="K384" s="19"/>
      <c r="L384" s="19"/>
      <c r="M384" s="19"/>
      <c r="N384" s="19"/>
      <c r="O384" s="19"/>
      <c r="P384" s="19"/>
      <c r="S384" s="19"/>
      <c r="T384" s="19"/>
      <c r="U384" s="19"/>
      <c r="V384" s="19"/>
      <c r="Z384" s="32"/>
    </row>
    <row r="385" spans="1:26">
      <c r="A385" s="19"/>
      <c r="B385" s="19"/>
      <c r="C385" s="19"/>
      <c r="D385" s="19"/>
      <c r="G385" s="19"/>
      <c r="H385" s="19"/>
      <c r="J385" s="19"/>
      <c r="K385" s="19"/>
      <c r="L385" s="19"/>
      <c r="M385" s="19"/>
      <c r="N385" s="19"/>
      <c r="O385" s="19"/>
      <c r="P385" s="19"/>
      <c r="S385" s="19"/>
      <c r="T385" s="19"/>
      <c r="U385" s="19"/>
      <c r="V385" s="19"/>
      <c r="Z385" s="32"/>
    </row>
    <row r="386" spans="1:26">
      <c r="A386" s="19"/>
      <c r="B386" s="19"/>
      <c r="C386" s="19"/>
      <c r="D386" s="19"/>
      <c r="G386" s="19"/>
      <c r="H386" s="19"/>
      <c r="J386" s="19"/>
      <c r="K386" s="19"/>
      <c r="L386" s="19"/>
      <c r="M386" s="19"/>
      <c r="N386" s="19"/>
      <c r="O386" s="19"/>
      <c r="P386" s="19"/>
      <c r="S386" s="19"/>
      <c r="T386" s="19"/>
      <c r="U386" s="19"/>
      <c r="V386" s="19"/>
      <c r="Z386" s="32"/>
    </row>
    <row r="387" spans="1:26">
      <c r="A387" s="19"/>
      <c r="B387" s="19"/>
      <c r="C387" s="19"/>
      <c r="D387" s="19"/>
      <c r="G387" s="19"/>
      <c r="H387" s="19"/>
      <c r="J387" s="19"/>
      <c r="K387" s="19"/>
      <c r="L387" s="19"/>
      <c r="M387" s="19"/>
      <c r="N387" s="19"/>
      <c r="O387" s="19"/>
      <c r="P387" s="19"/>
      <c r="S387" s="19"/>
      <c r="T387" s="19"/>
      <c r="U387" s="19"/>
      <c r="V387" s="19"/>
      <c r="Z387" s="32"/>
    </row>
    <row r="388" spans="1:26">
      <c r="A388" s="19"/>
      <c r="B388" s="19"/>
      <c r="C388" s="19"/>
      <c r="D388" s="19"/>
      <c r="G388" s="19"/>
      <c r="H388" s="19"/>
      <c r="J388" s="19"/>
      <c r="K388" s="19"/>
      <c r="L388" s="19"/>
      <c r="M388" s="19"/>
      <c r="N388" s="19"/>
      <c r="O388" s="19"/>
      <c r="P388" s="19"/>
      <c r="S388" s="19"/>
      <c r="T388" s="19"/>
      <c r="U388" s="19"/>
      <c r="V388" s="19"/>
      <c r="Z388" s="32"/>
    </row>
    <row r="389" spans="1:26">
      <c r="A389" s="19"/>
      <c r="B389" s="19"/>
      <c r="C389" s="19"/>
      <c r="D389" s="19"/>
      <c r="G389" s="19"/>
      <c r="H389" s="19"/>
      <c r="J389" s="19"/>
      <c r="K389" s="19"/>
      <c r="L389" s="19"/>
      <c r="M389" s="19"/>
      <c r="N389" s="19"/>
      <c r="O389" s="19"/>
      <c r="P389" s="19"/>
      <c r="S389" s="19"/>
      <c r="T389" s="19"/>
      <c r="U389" s="19"/>
      <c r="V389" s="19"/>
      <c r="Z389" s="32"/>
    </row>
    <row r="390" spans="1:26">
      <c r="A390" s="19"/>
      <c r="B390" s="19"/>
      <c r="C390" s="19"/>
      <c r="D390" s="19"/>
      <c r="G390" s="19"/>
      <c r="H390" s="19"/>
      <c r="J390" s="19"/>
      <c r="K390" s="19"/>
      <c r="L390" s="19"/>
      <c r="M390" s="19"/>
      <c r="N390" s="19"/>
      <c r="O390" s="19"/>
      <c r="P390" s="19"/>
      <c r="S390" s="19"/>
      <c r="T390" s="19"/>
      <c r="U390" s="19"/>
      <c r="V390" s="19"/>
      <c r="Z390" s="32"/>
    </row>
    <row r="391" spans="1:26">
      <c r="A391" s="19"/>
      <c r="B391" s="19"/>
      <c r="C391" s="19"/>
      <c r="D391" s="19"/>
      <c r="G391" s="19"/>
      <c r="H391" s="19"/>
      <c r="J391" s="19"/>
      <c r="K391" s="19"/>
      <c r="L391" s="19"/>
      <c r="M391" s="19"/>
      <c r="N391" s="19"/>
      <c r="O391" s="19"/>
      <c r="P391" s="19"/>
      <c r="S391" s="19"/>
      <c r="T391" s="19"/>
      <c r="U391" s="19"/>
      <c r="V391" s="19"/>
      <c r="Z391" s="32"/>
    </row>
    <row r="392" spans="1:26">
      <c r="A392" s="19"/>
      <c r="B392" s="19"/>
      <c r="C392" s="19"/>
      <c r="D392" s="19"/>
      <c r="G392" s="19"/>
      <c r="H392" s="19"/>
      <c r="J392" s="19"/>
      <c r="K392" s="19"/>
      <c r="L392" s="19"/>
      <c r="M392" s="19"/>
      <c r="N392" s="19"/>
      <c r="O392" s="19"/>
      <c r="P392" s="19"/>
      <c r="S392" s="19"/>
      <c r="T392" s="19"/>
      <c r="U392" s="19"/>
      <c r="V392" s="19"/>
      <c r="Z392" s="32"/>
    </row>
    <row r="393" spans="1:26">
      <c r="A393" s="19"/>
      <c r="B393" s="19"/>
      <c r="C393" s="19"/>
      <c r="D393" s="19"/>
      <c r="G393" s="19"/>
      <c r="H393" s="19"/>
      <c r="J393" s="19"/>
      <c r="K393" s="19"/>
      <c r="L393" s="19"/>
      <c r="M393" s="19"/>
      <c r="N393" s="19"/>
      <c r="O393" s="19"/>
      <c r="P393" s="19"/>
      <c r="S393" s="19"/>
      <c r="T393" s="19"/>
      <c r="U393" s="19"/>
      <c r="V393" s="19"/>
      <c r="Z393" s="32"/>
    </row>
    <row r="394" spans="1:26">
      <c r="A394" s="19"/>
      <c r="B394" s="19"/>
      <c r="C394" s="19"/>
      <c r="D394" s="19"/>
      <c r="G394" s="19"/>
      <c r="H394" s="19"/>
      <c r="J394" s="19"/>
      <c r="K394" s="19"/>
      <c r="L394" s="19"/>
      <c r="M394" s="19"/>
      <c r="N394" s="19"/>
      <c r="O394" s="19"/>
      <c r="P394" s="19"/>
      <c r="S394" s="19"/>
      <c r="T394" s="19"/>
      <c r="U394" s="19"/>
      <c r="V394" s="19"/>
      <c r="Z394" s="32"/>
    </row>
    <row r="395" spans="1:26">
      <c r="A395" s="19"/>
      <c r="B395" s="19"/>
      <c r="C395" s="19"/>
      <c r="D395" s="19"/>
      <c r="G395" s="19"/>
      <c r="H395" s="19"/>
      <c r="J395" s="19"/>
      <c r="K395" s="19"/>
      <c r="L395" s="19"/>
      <c r="M395" s="19"/>
      <c r="N395" s="19"/>
      <c r="O395" s="19"/>
      <c r="P395" s="19"/>
      <c r="S395" s="19"/>
      <c r="T395" s="19"/>
      <c r="U395" s="19"/>
      <c r="V395" s="19"/>
      <c r="Z395" s="32"/>
    </row>
    <row r="396" spans="1:26">
      <c r="A396" s="19"/>
      <c r="B396" s="19"/>
      <c r="C396" s="19"/>
      <c r="D396" s="19"/>
      <c r="G396" s="19"/>
      <c r="H396" s="19"/>
      <c r="J396" s="19"/>
      <c r="K396" s="19"/>
      <c r="L396" s="19"/>
      <c r="M396" s="19"/>
      <c r="N396" s="19"/>
      <c r="O396" s="19"/>
      <c r="P396" s="19"/>
      <c r="S396" s="19"/>
      <c r="T396" s="19"/>
      <c r="U396" s="19"/>
      <c r="V396" s="19"/>
      <c r="Z396" s="32"/>
    </row>
    <row r="397" spans="1:26">
      <c r="A397" s="19"/>
      <c r="B397" s="19"/>
      <c r="C397" s="19"/>
      <c r="D397" s="19"/>
      <c r="G397" s="19"/>
      <c r="H397" s="19"/>
      <c r="J397" s="19"/>
      <c r="K397" s="19"/>
      <c r="L397" s="19"/>
      <c r="M397" s="19"/>
      <c r="N397" s="19"/>
      <c r="O397" s="19"/>
      <c r="P397" s="19"/>
      <c r="S397" s="19"/>
      <c r="T397" s="19"/>
      <c r="U397" s="19"/>
      <c r="V397" s="19"/>
      <c r="Z397" s="32"/>
    </row>
    <row r="398" spans="1:26">
      <c r="A398" s="19"/>
      <c r="B398" s="19"/>
      <c r="C398" s="19"/>
      <c r="D398" s="19"/>
      <c r="G398" s="19"/>
      <c r="H398" s="19"/>
      <c r="J398" s="19"/>
      <c r="K398" s="19"/>
      <c r="L398" s="19"/>
      <c r="M398" s="19"/>
      <c r="N398" s="19"/>
      <c r="O398" s="19"/>
      <c r="P398" s="19"/>
      <c r="S398" s="19"/>
      <c r="T398" s="19"/>
      <c r="U398" s="19"/>
      <c r="V398" s="19"/>
      <c r="Z398" s="32"/>
    </row>
    <row r="399" spans="1:26">
      <c r="A399" s="19"/>
      <c r="B399" s="19"/>
      <c r="C399" s="19"/>
      <c r="D399" s="19"/>
      <c r="G399" s="19"/>
      <c r="H399" s="19"/>
      <c r="J399" s="19"/>
      <c r="K399" s="19"/>
      <c r="L399" s="19"/>
      <c r="M399" s="19"/>
      <c r="N399" s="19"/>
      <c r="O399" s="19"/>
      <c r="P399" s="19"/>
      <c r="S399" s="19"/>
      <c r="T399" s="19"/>
      <c r="U399" s="19"/>
      <c r="V399" s="19"/>
      <c r="Z399" s="32"/>
    </row>
    <row r="400" spans="1:26">
      <c r="A400" s="19"/>
      <c r="B400" s="19"/>
      <c r="C400" s="19"/>
      <c r="D400" s="19"/>
      <c r="G400" s="19"/>
      <c r="H400" s="19"/>
      <c r="J400" s="19"/>
      <c r="K400" s="19"/>
      <c r="L400" s="19"/>
      <c r="M400" s="19"/>
      <c r="N400" s="19"/>
      <c r="O400" s="19"/>
      <c r="P400" s="19"/>
      <c r="S400" s="19"/>
      <c r="T400" s="19"/>
      <c r="U400" s="19"/>
      <c r="V400" s="19"/>
      <c r="Z400" s="32"/>
    </row>
    <row r="401" spans="1:26">
      <c r="A401" s="19"/>
      <c r="B401" s="19"/>
      <c r="C401" s="19"/>
      <c r="D401" s="19"/>
      <c r="G401" s="19"/>
      <c r="H401" s="19"/>
      <c r="J401" s="19"/>
      <c r="K401" s="19"/>
      <c r="L401" s="19"/>
      <c r="M401" s="19"/>
      <c r="N401" s="19"/>
      <c r="O401" s="19"/>
      <c r="P401" s="19"/>
      <c r="S401" s="19"/>
      <c r="T401" s="19"/>
      <c r="U401" s="19"/>
      <c r="V401" s="19"/>
      <c r="Z401" s="32"/>
    </row>
    <row r="402" spans="1:26">
      <c r="A402" s="19"/>
      <c r="B402" s="19"/>
      <c r="C402" s="19"/>
      <c r="D402" s="19"/>
      <c r="G402" s="19"/>
      <c r="H402" s="19"/>
      <c r="J402" s="19"/>
      <c r="K402" s="19"/>
      <c r="L402" s="19"/>
      <c r="M402" s="19"/>
      <c r="N402" s="19"/>
      <c r="O402" s="19"/>
      <c r="P402" s="19"/>
      <c r="S402" s="19"/>
      <c r="T402" s="19"/>
      <c r="U402" s="19"/>
      <c r="V402" s="19"/>
      <c r="Z402" s="32"/>
    </row>
    <row r="403" spans="1:26">
      <c r="A403" s="19"/>
      <c r="B403" s="19"/>
      <c r="C403" s="19"/>
      <c r="D403" s="19"/>
      <c r="G403" s="19"/>
      <c r="H403" s="19"/>
      <c r="J403" s="19"/>
      <c r="K403" s="19"/>
      <c r="L403" s="19"/>
      <c r="M403" s="19"/>
      <c r="N403" s="19"/>
      <c r="O403" s="19"/>
      <c r="P403" s="19"/>
      <c r="S403" s="19"/>
      <c r="T403" s="19"/>
      <c r="U403" s="19"/>
      <c r="V403" s="19"/>
      <c r="Z403" s="32"/>
    </row>
    <row r="404" spans="1:26">
      <c r="A404" s="19"/>
      <c r="B404" s="19"/>
      <c r="C404" s="19"/>
      <c r="D404" s="19"/>
      <c r="G404" s="19"/>
      <c r="H404" s="19"/>
      <c r="J404" s="19"/>
      <c r="K404" s="19"/>
      <c r="L404" s="19"/>
      <c r="M404" s="19"/>
      <c r="N404" s="19"/>
      <c r="O404" s="19"/>
      <c r="P404" s="19"/>
      <c r="S404" s="19"/>
      <c r="T404" s="19"/>
      <c r="U404" s="19"/>
      <c r="V404" s="19"/>
      <c r="Z404" s="32"/>
    </row>
    <row r="405" spans="1:26">
      <c r="A405" s="19"/>
      <c r="B405" s="19"/>
      <c r="C405" s="19"/>
      <c r="D405" s="19"/>
      <c r="G405" s="19"/>
      <c r="H405" s="19"/>
      <c r="J405" s="19"/>
      <c r="K405" s="19"/>
      <c r="L405" s="19"/>
      <c r="M405" s="19"/>
      <c r="N405" s="19"/>
      <c r="O405" s="19"/>
      <c r="P405" s="19"/>
      <c r="S405" s="19"/>
      <c r="T405" s="19"/>
      <c r="U405" s="19"/>
      <c r="V405" s="19"/>
      <c r="Z405" s="32"/>
    </row>
    <row r="406" spans="1:26">
      <c r="A406" s="19"/>
      <c r="B406" s="19"/>
      <c r="C406" s="19"/>
      <c r="D406" s="19"/>
      <c r="G406" s="19"/>
      <c r="H406" s="19"/>
      <c r="J406" s="19"/>
      <c r="K406" s="19"/>
      <c r="L406" s="19"/>
      <c r="M406" s="19"/>
      <c r="N406" s="19"/>
      <c r="O406" s="19"/>
      <c r="P406" s="19"/>
      <c r="S406" s="19"/>
      <c r="T406" s="19"/>
      <c r="U406" s="19"/>
      <c r="V406" s="19"/>
      <c r="Z406" s="32"/>
    </row>
    <row r="407" spans="1:26">
      <c r="A407" s="19"/>
      <c r="B407" s="19"/>
      <c r="C407" s="19"/>
      <c r="D407" s="19"/>
      <c r="G407" s="19"/>
      <c r="H407" s="19"/>
      <c r="J407" s="19"/>
      <c r="K407" s="19"/>
      <c r="L407" s="19"/>
      <c r="M407" s="19"/>
      <c r="N407" s="19"/>
      <c r="O407" s="19"/>
      <c r="P407" s="19"/>
      <c r="S407" s="19"/>
      <c r="T407" s="19"/>
      <c r="U407" s="19"/>
      <c r="V407" s="19"/>
      <c r="Z407" s="32"/>
    </row>
    <row r="408" spans="1:26">
      <c r="A408" s="19"/>
      <c r="B408" s="19"/>
      <c r="C408" s="19"/>
      <c r="D408" s="19"/>
      <c r="G408" s="19"/>
      <c r="H408" s="19"/>
      <c r="J408" s="19"/>
      <c r="K408" s="19"/>
      <c r="L408" s="19"/>
      <c r="M408" s="19"/>
      <c r="N408" s="19"/>
      <c r="O408" s="19"/>
      <c r="P408" s="19"/>
      <c r="S408" s="19"/>
      <c r="T408" s="19"/>
      <c r="U408" s="19"/>
      <c r="V408" s="19"/>
      <c r="Z408" s="32"/>
    </row>
    <row r="409" spans="1:26">
      <c r="A409" s="19"/>
      <c r="B409" s="19"/>
      <c r="C409" s="19"/>
      <c r="D409" s="19"/>
      <c r="G409" s="19"/>
      <c r="H409" s="19"/>
      <c r="J409" s="19"/>
      <c r="K409" s="19"/>
      <c r="L409" s="19"/>
      <c r="M409" s="19"/>
      <c r="N409" s="19"/>
      <c r="O409" s="19"/>
      <c r="P409" s="19"/>
      <c r="S409" s="19"/>
      <c r="T409" s="19"/>
      <c r="U409" s="19"/>
      <c r="V409" s="19"/>
      <c r="Z409" s="32"/>
    </row>
    <row r="410" spans="1:26">
      <c r="A410" s="19"/>
      <c r="B410" s="19"/>
      <c r="C410" s="19"/>
      <c r="D410" s="19"/>
      <c r="G410" s="19"/>
      <c r="H410" s="19"/>
      <c r="J410" s="19"/>
      <c r="K410" s="19"/>
      <c r="L410" s="19"/>
      <c r="M410" s="19"/>
      <c r="N410" s="19"/>
      <c r="O410" s="19"/>
      <c r="P410" s="19"/>
      <c r="S410" s="19"/>
      <c r="T410" s="19"/>
      <c r="U410" s="19"/>
      <c r="V410" s="19"/>
      <c r="Z410" s="32"/>
    </row>
    <row r="411" spans="1:26">
      <c r="A411" s="19"/>
      <c r="B411" s="19"/>
      <c r="C411" s="19"/>
      <c r="D411" s="19"/>
      <c r="G411" s="19"/>
      <c r="H411" s="19"/>
      <c r="J411" s="19"/>
      <c r="K411" s="19"/>
      <c r="L411" s="19"/>
      <c r="M411" s="19"/>
      <c r="N411" s="19"/>
      <c r="O411" s="19"/>
      <c r="P411" s="19"/>
      <c r="S411" s="19"/>
      <c r="T411" s="19"/>
      <c r="U411" s="19"/>
      <c r="V411" s="19"/>
      <c r="Z411" s="32"/>
    </row>
    <row r="412" spans="1:26">
      <c r="A412" s="19"/>
      <c r="B412" s="19"/>
      <c r="C412" s="19"/>
      <c r="D412" s="19"/>
      <c r="G412" s="19"/>
      <c r="H412" s="19"/>
      <c r="J412" s="19"/>
      <c r="K412" s="19"/>
      <c r="L412" s="19"/>
      <c r="M412" s="19"/>
      <c r="N412" s="19"/>
      <c r="O412" s="19"/>
      <c r="P412" s="19"/>
      <c r="S412" s="19"/>
      <c r="T412" s="19"/>
      <c r="U412" s="19"/>
      <c r="V412" s="19"/>
      <c r="Z412" s="32"/>
    </row>
    <row r="413" spans="1:26">
      <c r="A413" s="19"/>
      <c r="B413" s="19"/>
      <c r="C413" s="19"/>
      <c r="D413" s="19"/>
      <c r="G413" s="19"/>
      <c r="H413" s="19"/>
      <c r="J413" s="19"/>
      <c r="K413" s="19"/>
      <c r="L413" s="19"/>
      <c r="M413" s="19"/>
      <c r="N413" s="19"/>
      <c r="O413" s="19"/>
      <c r="P413" s="19"/>
      <c r="S413" s="19"/>
      <c r="T413" s="19"/>
      <c r="U413" s="19"/>
      <c r="V413" s="19"/>
      <c r="Z413" s="32"/>
    </row>
    <row r="414" spans="1:26">
      <c r="A414" s="19"/>
      <c r="B414" s="19"/>
      <c r="C414" s="19"/>
      <c r="D414" s="19"/>
      <c r="G414" s="19"/>
      <c r="H414" s="19"/>
      <c r="J414" s="19"/>
      <c r="K414" s="19"/>
      <c r="L414" s="19"/>
      <c r="M414" s="19"/>
      <c r="N414" s="19"/>
      <c r="O414" s="19"/>
      <c r="P414" s="19"/>
      <c r="S414" s="19"/>
      <c r="T414" s="19"/>
      <c r="U414" s="19"/>
      <c r="V414" s="19"/>
      <c r="Z414" s="32"/>
    </row>
    <row r="415" spans="1:26">
      <c r="A415" s="19"/>
      <c r="B415" s="19"/>
      <c r="C415" s="19"/>
      <c r="D415" s="19"/>
      <c r="G415" s="19"/>
      <c r="H415" s="19"/>
      <c r="J415" s="19"/>
      <c r="K415" s="19"/>
      <c r="L415" s="19"/>
      <c r="M415" s="19"/>
      <c r="N415" s="19"/>
      <c r="O415" s="19"/>
      <c r="P415" s="19"/>
      <c r="S415" s="19"/>
      <c r="T415" s="19"/>
      <c r="U415" s="19"/>
      <c r="V415" s="19"/>
      <c r="Z415" s="32"/>
    </row>
    <row r="416" spans="1:26">
      <c r="A416" s="19"/>
      <c r="B416" s="19"/>
      <c r="C416" s="19"/>
      <c r="D416" s="19"/>
      <c r="G416" s="19"/>
      <c r="H416" s="19"/>
      <c r="J416" s="19"/>
      <c r="K416" s="19"/>
      <c r="L416" s="19"/>
      <c r="M416" s="19"/>
      <c r="N416" s="19"/>
      <c r="O416" s="19"/>
      <c r="P416" s="19"/>
      <c r="S416" s="19"/>
      <c r="T416" s="19"/>
      <c r="U416" s="19"/>
      <c r="V416" s="19"/>
      <c r="Z416" s="32"/>
    </row>
    <row r="417" spans="1:26">
      <c r="A417" s="19"/>
      <c r="B417" s="19"/>
      <c r="C417" s="19"/>
      <c r="D417" s="19"/>
      <c r="G417" s="19"/>
      <c r="H417" s="19"/>
      <c r="J417" s="19"/>
      <c r="K417" s="19"/>
      <c r="L417" s="19"/>
      <c r="M417" s="19"/>
      <c r="N417" s="19"/>
      <c r="O417" s="19"/>
      <c r="P417" s="19"/>
      <c r="S417" s="19"/>
      <c r="T417" s="19"/>
      <c r="U417" s="19"/>
      <c r="V417" s="19"/>
      <c r="Z417" s="32"/>
    </row>
    <row r="418" spans="1:26">
      <c r="A418" s="19"/>
      <c r="B418" s="19"/>
      <c r="C418" s="19"/>
      <c r="D418" s="19"/>
      <c r="G418" s="19"/>
      <c r="H418" s="19"/>
      <c r="J418" s="19"/>
      <c r="K418" s="19"/>
      <c r="L418" s="19"/>
      <c r="M418" s="19"/>
      <c r="N418" s="19"/>
      <c r="O418" s="19"/>
      <c r="P418" s="19"/>
      <c r="S418" s="19"/>
      <c r="T418" s="19"/>
      <c r="U418" s="19"/>
      <c r="V418" s="19"/>
      <c r="Z418" s="32"/>
    </row>
    <row r="419" spans="1:26">
      <c r="A419" s="19"/>
      <c r="B419" s="19"/>
      <c r="C419" s="19"/>
      <c r="D419" s="19"/>
      <c r="G419" s="19"/>
      <c r="H419" s="19"/>
      <c r="J419" s="19"/>
      <c r="K419" s="19"/>
      <c r="L419" s="19"/>
      <c r="M419" s="19"/>
      <c r="N419" s="19"/>
      <c r="O419" s="19"/>
      <c r="P419" s="19"/>
      <c r="S419" s="19"/>
      <c r="T419" s="19"/>
      <c r="U419" s="19"/>
      <c r="V419" s="19"/>
      <c r="Z419" s="32"/>
    </row>
    <row r="420" spans="1:26">
      <c r="A420" s="19"/>
      <c r="B420" s="19"/>
      <c r="C420" s="19"/>
      <c r="D420" s="19"/>
      <c r="G420" s="19"/>
      <c r="H420" s="19"/>
      <c r="J420" s="19"/>
      <c r="K420" s="19"/>
      <c r="L420" s="19"/>
      <c r="M420" s="19"/>
      <c r="N420" s="19"/>
      <c r="O420" s="19"/>
      <c r="P420" s="19"/>
      <c r="S420" s="19"/>
      <c r="T420" s="19"/>
      <c r="U420" s="19"/>
      <c r="V420" s="19"/>
      <c r="Z420" s="32"/>
    </row>
    <row r="421" spans="1:26">
      <c r="A421" s="19"/>
      <c r="B421" s="19"/>
      <c r="C421" s="19"/>
      <c r="D421" s="19"/>
      <c r="G421" s="19"/>
      <c r="H421" s="19"/>
      <c r="J421" s="19"/>
      <c r="K421" s="19"/>
      <c r="L421" s="19"/>
      <c r="M421" s="19"/>
      <c r="N421" s="19"/>
      <c r="O421" s="19"/>
      <c r="P421" s="19"/>
      <c r="S421" s="19"/>
      <c r="T421" s="19"/>
      <c r="U421" s="19"/>
      <c r="V421" s="19"/>
      <c r="Z421" s="32"/>
    </row>
    <row r="422" spans="1:26">
      <c r="A422" s="19"/>
      <c r="B422" s="19"/>
      <c r="C422" s="19"/>
      <c r="D422" s="19"/>
      <c r="G422" s="19"/>
      <c r="H422" s="19"/>
      <c r="J422" s="19"/>
      <c r="K422" s="19"/>
      <c r="L422" s="19"/>
      <c r="M422" s="19"/>
      <c r="N422" s="19"/>
      <c r="O422" s="19"/>
      <c r="P422" s="19"/>
      <c r="S422" s="19"/>
      <c r="T422" s="19"/>
      <c r="U422" s="19"/>
      <c r="V422" s="19"/>
      <c r="Z422" s="32"/>
    </row>
    <row r="423" spans="1:26">
      <c r="A423" s="19"/>
      <c r="B423" s="19"/>
      <c r="C423" s="19"/>
      <c r="D423" s="19"/>
      <c r="G423" s="19"/>
      <c r="H423" s="19"/>
      <c r="J423" s="19"/>
      <c r="K423" s="19"/>
      <c r="L423" s="19"/>
      <c r="M423" s="19"/>
      <c r="N423" s="19"/>
      <c r="O423" s="19"/>
      <c r="P423" s="19"/>
      <c r="S423" s="19"/>
      <c r="T423" s="19"/>
      <c r="U423" s="19"/>
      <c r="V423" s="19"/>
      <c r="Z423" s="32"/>
    </row>
    <row r="424" spans="1:26">
      <c r="A424" s="19"/>
      <c r="B424" s="19"/>
      <c r="C424" s="19"/>
      <c r="D424" s="19"/>
      <c r="G424" s="19"/>
      <c r="H424" s="19"/>
      <c r="J424" s="19"/>
      <c r="K424" s="19"/>
      <c r="L424" s="19"/>
      <c r="M424" s="19"/>
      <c r="N424" s="19"/>
      <c r="O424" s="19"/>
      <c r="P424" s="19"/>
      <c r="S424" s="19"/>
      <c r="T424" s="19"/>
      <c r="U424" s="19"/>
      <c r="V424" s="19"/>
      <c r="Z424" s="32"/>
    </row>
    <row r="425" spans="1:26">
      <c r="A425" s="19"/>
      <c r="B425" s="19"/>
      <c r="C425" s="19"/>
      <c r="D425" s="19"/>
      <c r="G425" s="19"/>
      <c r="H425" s="19"/>
      <c r="J425" s="19"/>
      <c r="K425" s="19"/>
      <c r="L425" s="19"/>
      <c r="M425" s="19"/>
      <c r="N425" s="19"/>
      <c r="O425" s="19"/>
      <c r="P425" s="19"/>
      <c r="S425" s="19"/>
      <c r="T425" s="19"/>
      <c r="U425" s="19"/>
      <c r="V425" s="19"/>
      <c r="Z425" s="32"/>
    </row>
    <row r="426" spans="1:26">
      <c r="A426" s="19"/>
      <c r="B426" s="19"/>
      <c r="C426" s="19"/>
      <c r="D426" s="19"/>
      <c r="G426" s="19"/>
      <c r="H426" s="19"/>
      <c r="J426" s="19"/>
      <c r="K426" s="19"/>
      <c r="L426" s="19"/>
      <c r="M426" s="19"/>
      <c r="N426" s="19"/>
      <c r="O426" s="19"/>
      <c r="P426" s="19"/>
      <c r="S426" s="19"/>
      <c r="T426" s="19"/>
      <c r="U426" s="19"/>
      <c r="V426" s="19"/>
      <c r="Z426" s="32"/>
    </row>
    <row r="427" spans="1:26">
      <c r="A427" s="19"/>
      <c r="B427" s="19"/>
      <c r="C427" s="19"/>
      <c r="D427" s="19"/>
      <c r="G427" s="19"/>
      <c r="H427" s="19"/>
      <c r="J427" s="19"/>
      <c r="K427" s="19"/>
      <c r="L427" s="19"/>
      <c r="M427" s="19"/>
      <c r="N427" s="19"/>
      <c r="O427" s="19"/>
      <c r="P427" s="19"/>
      <c r="S427" s="19"/>
      <c r="T427" s="19"/>
      <c r="U427" s="19"/>
      <c r="V427" s="19"/>
      <c r="Z427" s="32"/>
    </row>
    <row r="428" spans="1:26">
      <c r="A428" s="19"/>
      <c r="B428" s="19"/>
      <c r="C428" s="19"/>
      <c r="D428" s="19"/>
      <c r="G428" s="19"/>
      <c r="H428" s="19"/>
      <c r="J428" s="19"/>
      <c r="K428" s="19"/>
      <c r="L428" s="19"/>
      <c r="M428" s="19"/>
      <c r="N428" s="19"/>
      <c r="O428" s="19"/>
      <c r="P428" s="19"/>
      <c r="S428" s="19"/>
      <c r="T428" s="19"/>
      <c r="U428" s="19"/>
      <c r="V428" s="19"/>
      <c r="Z428" s="32"/>
    </row>
    <row r="429" spans="1:26">
      <c r="A429" s="19"/>
      <c r="B429" s="19"/>
      <c r="C429" s="19"/>
      <c r="D429" s="19"/>
      <c r="G429" s="19"/>
      <c r="H429" s="19"/>
      <c r="J429" s="19"/>
      <c r="K429" s="19"/>
      <c r="L429" s="19"/>
      <c r="M429" s="19"/>
      <c r="N429" s="19"/>
      <c r="O429" s="19"/>
      <c r="P429" s="19"/>
      <c r="S429" s="19"/>
      <c r="T429" s="19"/>
      <c r="U429" s="19"/>
      <c r="V429" s="19"/>
      <c r="Z429" s="32"/>
    </row>
    <row r="430" spans="1:26">
      <c r="A430" s="19"/>
      <c r="B430" s="19"/>
      <c r="C430" s="19"/>
      <c r="D430" s="19"/>
      <c r="G430" s="19"/>
      <c r="H430" s="19"/>
      <c r="J430" s="19"/>
      <c r="K430" s="19"/>
      <c r="L430" s="19"/>
      <c r="M430" s="19"/>
      <c r="N430" s="19"/>
      <c r="O430" s="19"/>
      <c r="P430" s="19"/>
      <c r="S430" s="19"/>
      <c r="T430" s="19"/>
      <c r="U430" s="19"/>
      <c r="V430" s="19"/>
      <c r="Z430" s="32"/>
    </row>
    <row r="431" spans="1:26">
      <c r="A431" s="19"/>
      <c r="B431" s="19"/>
      <c r="C431" s="19"/>
      <c r="D431" s="19"/>
      <c r="G431" s="19"/>
      <c r="H431" s="19"/>
      <c r="J431" s="19"/>
      <c r="K431" s="19"/>
      <c r="L431" s="19"/>
      <c r="M431" s="19"/>
      <c r="N431" s="19"/>
      <c r="O431" s="19"/>
      <c r="P431" s="19"/>
      <c r="S431" s="19"/>
      <c r="T431" s="19"/>
      <c r="U431" s="19"/>
      <c r="V431" s="19"/>
      <c r="Z431" s="32"/>
    </row>
    <row r="432" spans="1:26">
      <c r="A432" s="19"/>
      <c r="B432" s="19"/>
      <c r="C432" s="19"/>
      <c r="D432" s="19"/>
      <c r="G432" s="19"/>
      <c r="H432" s="19"/>
      <c r="J432" s="19"/>
      <c r="K432" s="19"/>
      <c r="L432" s="19"/>
      <c r="M432" s="19"/>
      <c r="N432" s="19"/>
      <c r="O432" s="19"/>
      <c r="P432" s="19"/>
      <c r="S432" s="19"/>
      <c r="T432" s="19"/>
      <c r="U432" s="19"/>
      <c r="V432" s="19"/>
      <c r="Z432" s="32"/>
    </row>
    <row r="433" spans="1:26">
      <c r="A433" s="19"/>
      <c r="B433" s="19"/>
      <c r="C433" s="19"/>
      <c r="D433" s="19"/>
      <c r="G433" s="19"/>
      <c r="H433" s="19"/>
      <c r="J433" s="19"/>
      <c r="K433" s="19"/>
      <c r="L433" s="19"/>
      <c r="M433" s="19"/>
      <c r="N433" s="19"/>
      <c r="O433" s="19"/>
      <c r="P433" s="19"/>
      <c r="S433" s="19"/>
      <c r="T433" s="19"/>
      <c r="U433" s="19"/>
      <c r="V433" s="19"/>
      <c r="Z433" s="32"/>
    </row>
    <row r="434" spans="1:26">
      <c r="A434" s="19"/>
      <c r="B434" s="19"/>
      <c r="C434" s="19"/>
      <c r="D434" s="19"/>
      <c r="G434" s="19"/>
      <c r="H434" s="19"/>
      <c r="J434" s="19"/>
      <c r="K434" s="19"/>
      <c r="L434" s="19"/>
      <c r="M434" s="19"/>
      <c r="N434" s="19"/>
      <c r="O434" s="19"/>
      <c r="P434" s="19"/>
      <c r="S434" s="19"/>
      <c r="T434" s="19"/>
      <c r="U434" s="19"/>
      <c r="V434" s="19"/>
      <c r="Z434" s="32"/>
    </row>
    <row r="435" spans="1:26">
      <c r="A435" s="19"/>
      <c r="B435" s="19"/>
      <c r="C435" s="19"/>
      <c r="D435" s="19"/>
      <c r="G435" s="19"/>
      <c r="H435" s="19"/>
      <c r="J435" s="19"/>
      <c r="K435" s="19"/>
      <c r="L435" s="19"/>
      <c r="M435" s="19"/>
      <c r="N435" s="19"/>
      <c r="O435" s="19"/>
      <c r="P435" s="19"/>
      <c r="S435" s="19"/>
      <c r="T435" s="19"/>
      <c r="U435" s="19"/>
      <c r="V435" s="19"/>
      <c r="Z435" s="32"/>
    </row>
    <row r="436" spans="1:26">
      <c r="A436" s="19"/>
      <c r="B436" s="19"/>
      <c r="C436" s="19"/>
      <c r="D436" s="19"/>
      <c r="G436" s="19"/>
      <c r="H436" s="19"/>
      <c r="J436" s="19"/>
      <c r="K436" s="19"/>
      <c r="L436" s="19"/>
      <c r="M436" s="19"/>
      <c r="N436" s="19"/>
      <c r="O436" s="19"/>
      <c r="P436" s="19"/>
      <c r="S436" s="19"/>
      <c r="T436" s="19"/>
      <c r="U436" s="19"/>
      <c r="V436" s="19"/>
      <c r="Z436" s="32"/>
    </row>
    <row r="437" spans="1:26">
      <c r="A437" s="19"/>
      <c r="B437" s="19"/>
      <c r="C437" s="19"/>
      <c r="D437" s="19"/>
      <c r="G437" s="19"/>
      <c r="H437" s="19"/>
      <c r="J437" s="19"/>
      <c r="K437" s="19"/>
      <c r="L437" s="19"/>
      <c r="M437" s="19"/>
      <c r="N437" s="19"/>
      <c r="O437" s="19"/>
      <c r="P437" s="19"/>
      <c r="S437" s="19"/>
      <c r="T437" s="19"/>
      <c r="U437" s="19"/>
      <c r="V437" s="19"/>
      <c r="Z437" s="32"/>
    </row>
    <row r="438" spans="1:26">
      <c r="A438" s="19"/>
      <c r="B438" s="19"/>
      <c r="C438" s="19"/>
      <c r="D438" s="19"/>
      <c r="G438" s="19"/>
      <c r="H438" s="19"/>
      <c r="J438" s="19"/>
      <c r="K438" s="19"/>
      <c r="L438" s="19"/>
      <c r="M438" s="19"/>
      <c r="N438" s="19"/>
      <c r="O438" s="19"/>
      <c r="P438" s="19"/>
      <c r="S438" s="19"/>
      <c r="T438" s="19"/>
      <c r="U438" s="19"/>
      <c r="V438" s="19"/>
      <c r="Z438" s="32"/>
    </row>
    <row r="439" spans="1:26">
      <c r="A439" s="19"/>
      <c r="B439" s="19"/>
      <c r="C439" s="19"/>
      <c r="D439" s="19"/>
      <c r="G439" s="19"/>
      <c r="H439" s="19"/>
      <c r="J439" s="19"/>
      <c r="K439" s="19"/>
      <c r="L439" s="19"/>
      <c r="M439" s="19"/>
      <c r="N439" s="19"/>
      <c r="O439" s="19"/>
      <c r="P439" s="19"/>
      <c r="S439" s="19"/>
      <c r="T439" s="19"/>
      <c r="U439" s="19"/>
      <c r="V439" s="19"/>
      <c r="Z439" s="32"/>
    </row>
    <row r="440" spans="1:26">
      <c r="A440" s="19"/>
      <c r="B440" s="19"/>
      <c r="C440" s="19"/>
      <c r="D440" s="19"/>
      <c r="G440" s="19"/>
      <c r="H440" s="19"/>
      <c r="J440" s="19"/>
      <c r="K440" s="19"/>
      <c r="L440" s="19"/>
      <c r="M440" s="19"/>
      <c r="N440" s="19"/>
      <c r="O440" s="19"/>
      <c r="P440" s="19"/>
      <c r="S440" s="19"/>
      <c r="T440" s="19"/>
      <c r="U440" s="19"/>
      <c r="V440" s="19"/>
      <c r="Z440" s="32"/>
    </row>
    <row r="441" spans="1:26">
      <c r="A441" s="19"/>
      <c r="B441" s="19"/>
      <c r="C441" s="19"/>
      <c r="D441" s="19"/>
      <c r="G441" s="19"/>
      <c r="H441" s="19"/>
      <c r="J441" s="19"/>
      <c r="K441" s="19"/>
      <c r="L441" s="19"/>
      <c r="M441" s="19"/>
      <c r="N441" s="19"/>
      <c r="O441" s="19"/>
      <c r="P441" s="19"/>
      <c r="S441" s="19"/>
      <c r="T441" s="19"/>
      <c r="U441" s="19"/>
      <c r="V441" s="19"/>
      <c r="Z441" s="32"/>
    </row>
    <row r="442" spans="1:26">
      <c r="A442" s="19"/>
      <c r="B442" s="19"/>
      <c r="C442" s="19"/>
      <c r="D442" s="19"/>
      <c r="G442" s="19"/>
      <c r="H442" s="19"/>
      <c r="J442" s="19"/>
      <c r="K442" s="19"/>
      <c r="L442" s="19"/>
      <c r="M442" s="19"/>
      <c r="N442" s="19"/>
      <c r="O442" s="19"/>
      <c r="P442" s="19"/>
      <c r="S442" s="19"/>
      <c r="T442" s="19"/>
      <c r="U442" s="19"/>
      <c r="V442" s="19"/>
      <c r="Z442" s="32"/>
    </row>
    <row r="443" spans="1:26">
      <c r="A443" s="19"/>
      <c r="B443" s="19"/>
      <c r="C443" s="19"/>
      <c r="D443" s="19"/>
      <c r="G443" s="19"/>
      <c r="H443" s="19"/>
      <c r="J443" s="19"/>
      <c r="K443" s="19"/>
      <c r="L443" s="19"/>
      <c r="M443" s="19"/>
      <c r="N443" s="19"/>
      <c r="O443" s="19"/>
      <c r="P443" s="19"/>
      <c r="S443" s="19"/>
      <c r="T443" s="19"/>
      <c r="U443" s="19"/>
      <c r="V443" s="19"/>
      <c r="Z443" s="32"/>
    </row>
    <row r="444" spans="1:26">
      <c r="A444" s="19"/>
      <c r="B444" s="19"/>
      <c r="C444" s="19"/>
      <c r="D444" s="19"/>
      <c r="G444" s="19"/>
      <c r="H444" s="19"/>
      <c r="J444" s="19"/>
      <c r="K444" s="19"/>
      <c r="L444" s="19"/>
      <c r="M444" s="19"/>
      <c r="N444" s="19"/>
      <c r="O444" s="19"/>
      <c r="P444" s="19"/>
      <c r="S444" s="19"/>
      <c r="T444" s="19"/>
      <c r="U444" s="19"/>
      <c r="V444" s="19"/>
      <c r="Z444" s="32"/>
    </row>
    <row r="445" spans="1:26">
      <c r="A445" s="19"/>
      <c r="B445" s="19"/>
      <c r="C445" s="19"/>
      <c r="D445" s="19"/>
      <c r="G445" s="19"/>
      <c r="H445" s="19"/>
      <c r="J445" s="19"/>
      <c r="K445" s="19"/>
      <c r="L445" s="19"/>
      <c r="M445" s="19"/>
      <c r="N445" s="19"/>
      <c r="O445" s="19"/>
      <c r="P445" s="19"/>
      <c r="S445" s="19"/>
      <c r="T445" s="19"/>
      <c r="U445" s="19"/>
      <c r="V445" s="19"/>
      <c r="Z445" s="32"/>
    </row>
    <row r="446" spans="1:26">
      <c r="A446" s="19"/>
      <c r="B446" s="19"/>
      <c r="C446" s="19"/>
      <c r="D446" s="19"/>
      <c r="G446" s="19"/>
      <c r="H446" s="19"/>
      <c r="J446" s="19"/>
      <c r="K446" s="19"/>
      <c r="L446" s="19"/>
      <c r="M446" s="19"/>
      <c r="N446" s="19"/>
      <c r="O446" s="19"/>
      <c r="P446" s="19"/>
      <c r="S446" s="19"/>
      <c r="T446" s="19"/>
      <c r="U446" s="19"/>
      <c r="V446" s="19"/>
      <c r="Z446" s="32"/>
    </row>
    <row r="447" spans="1:26">
      <c r="A447" s="19"/>
      <c r="B447" s="19"/>
      <c r="C447" s="19"/>
      <c r="D447" s="19"/>
      <c r="G447" s="19"/>
      <c r="H447" s="19"/>
      <c r="J447" s="19"/>
      <c r="K447" s="19"/>
      <c r="L447" s="19"/>
      <c r="M447" s="19"/>
      <c r="N447" s="19"/>
      <c r="O447" s="19"/>
      <c r="P447" s="19"/>
      <c r="S447" s="19"/>
      <c r="T447" s="19"/>
      <c r="U447" s="19"/>
      <c r="V447" s="19"/>
      <c r="Z447" s="32"/>
    </row>
    <row r="448" spans="1:26">
      <c r="A448" s="19"/>
      <c r="B448" s="19"/>
      <c r="C448" s="19"/>
      <c r="D448" s="19"/>
      <c r="G448" s="19"/>
      <c r="H448" s="19"/>
      <c r="J448" s="19"/>
      <c r="K448" s="19"/>
      <c r="L448" s="19"/>
      <c r="M448" s="19"/>
      <c r="N448" s="19"/>
      <c r="O448" s="19"/>
      <c r="P448" s="19"/>
      <c r="S448" s="19"/>
      <c r="T448" s="19"/>
      <c r="U448" s="19"/>
      <c r="V448" s="19"/>
      <c r="Z448" s="32"/>
    </row>
    <row r="449" spans="1:26">
      <c r="A449" s="19"/>
      <c r="B449" s="19"/>
      <c r="C449" s="19"/>
      <c r="D449" s="19"/>
      <c r="G449" s="19"/>
      <c r="H449" s="19"/>
      <c r="J449" s="19"/>
      <c r="K449" s="19"/>
      <c r="L449" s="19"/>
      <c r="M449" s="19"/>
      <c r="N449" s="19"/>
      <c r="O449" s="19"/>
      <c r="P449" s="19"/>
      <c r="S449" s="19"/>
      <c r="T449" s="19"/>
      <c r="U449" s="19"/>
      <c r="V449" s="19"/>
      <c r="Z449" s="32"/>
    </row>
    <row r="450" spans="1:26">
      <c r="A450" s="19"/>
      <c r="B450" s="19"/>
      <c r="C450" s="19"/>
      <c r="D450" s="19"/>
      <c r="G450" s="19"/>
      <c r="H450" s="19"/>
      <c r="J450" s="19"/>
      <c r="K450" s="19"/>
      <c r="L450" s="19"/>
      <c r="M450" s="19"/>
      <c r="N450" s="19"/>
      <c r="O450" s="19"/>
      <c r="P450" s="19"/>
      <c r="S450" s="19"/>
      <c r="T450" s="19"/>
      <c r="U450" s="19"/>
      <c r="V450" s="19"/>
      <c r="Z450" s="32"/>
    </row>
    <row r="451" spans="1:26">
      <c r="A451" s="19"/>
      <c r="B451" s="19"/>
      <c r="C451" s="19"/>
      <c r="D451" s="19"/>
      <c r="G451" s="19"/>
      <c r="H451" s="19"/>
      <c r="J451" s="19"/>
      <c r="K451" s="19"/>
      <c r="L451" s="19"/>
      <c r="M451" s="19"/>
      <c r="N451" s="19"/>
      <c r="O451" s="19"/>
      <c r="P451" s="19"/>
      <c r="S451" s="19"/>
      <c r="T451" s="19"/>
      <c r="U451" s="19"/>
      <c r="V451" s="19"/>
      <c r="Z451" s="32"/>
    </row>
    <row r="452" spans="1:26">
      <c r="A452" s="19"/>
      <c r="B452" s="19"/>
      <c r="C452" s="19"/>
      <c r="D452" s="19"/>
      <c r="G452" s="19"/>
      <c r="H452" s="19"/>
      <c r="J452" s="19"/>
      <c r="K452" s="19"/>
      <c r="L452" s="19"/>
      <c r="M452" s="19"/>
      <c r="N452" s="19"/>
      <c r="O452" s="19"/>
      <c r="P452" s="19"/>
      <c r="S452" s="19"/>
      <c r="T452" s="19"/>
      <c r="U452" s="19"/>
      <c r="V452" s="19"/>
      <c r="Z452" s="32"/>
    </row>
    <row r="453" spans="1:26">
      <c r="A453" s="19"/>
      <c r="B453" s="19"/>
      <c r="C453" s="19"/>
      <c r="D453" s="19"/>
      <c r="G453" s="19"/>
      <c r="H453" s="19"/>
      <c r="J453" s="19"/>
      <c r="K453" s="19"/>
      <c r="L453" s="19"/>
      <c r="M453" s="19"/>
      <c r="N453" s="19"/>
      <c r="O453" s="19"/>
      <c r="P453" s="19"/>
      <c r="S453" s="19"/>
      <c r="T453" s="19"/>
      <c r="U453" s="19"/>
      <c r="V453" s="19"/>
      <c r="Z453" s="32"/>
    </row>
    <row r="454" spans="1:26">
      <c r="A454" s="19"/>
      <c r="B454" s="19"/>
      <c r="C454" s="19"/>
      <c r="D454" s="19"/>
      <c r="G454" s="19"/>
      <c r="H454" s="19"/>
      <c r="J454" s="19"/>
      <c r="K454" s="19"/>
      <c r="L454" s="19"/>
      <c r="M454" s="19"/>
      <c r="N454" s="19"/>
      <c r="O454" s="19"/>
      <c r="P454" s="19"/>
      <c r="S454" s="19"/>
      <c r="T454" s="19"/>
      <c r="U454" s="19"/>
      <c r="V454" s="19"/>
      <c r="Z454" s="32"/>
    </row>
    <row r="455" spans="1:26">
      <c r="A455" s="19"/>
      <c r="B455" s="19"/>
      <c r="C455" s="19"/>
      <c r="D455" s="19"/>
      <c r="G455" s="19"/>
      <c r="H455" s="19"/>
      <c r="J455" s="19"/>
      <c r="K455" s="19"/>
      <c r="L455" s="19"/>
      <c r="M455" s="19"/>
      <c r="N455" s="19"/>
      <c r="O455" s="19"/>
      <c r="P455" s="19"/>
      <c r="S455" s="19"/>
      <c r="T455" s="19"/>
      <c r="U455" s="19"/>
      <c r="V455" s="19"/>
      <c r="Z455" s="32"/>
    </row>
    <row r="456" spans="1:26">
      <c r="A456" s="19"/>
      <c r="B456" s="19"/>
      <c r="C456" s="19"/>
      <c r="D456" s="19"/>
      <c r="G456" s="19"/>
      <c r="H456" s="19"/>
      <c r="J456" s="19"/>
      <c r="K456" s="19"/>
      <c r="L456" s="19"/>
      <c r="M456" s="19"/>
      <c r="N456" s="19"/>
      <c r="O456" s="19"/>
      <c r="P456" s="19"/>
      <c r="S456" s="19"/>
      <c r="T456" s="19"/>
      <c r="U456" s="19"/>
      <c r="V456" s="19"/>
      <c r="Z456" s="32"/>
    </row>
    <row r="457" spans="1:26">
      <c r="A457" s="19"/>
      <c r="B457" s="19"/>
      <c r="C457" s="19"/>
      <c r="D457" s="19"/>
      <c r="G457" s="19"/>
      <c r="H457" s="19"/>
      <c r="J457" s="19"/>
      <c r="K457" s="19"/>
      <c r="L457" s="19"/>
      <c r="M457" s="19"/>
      <c r="N457" s="19"/>
      <c r="O457" s="19"/>
      <c r="P457" s="19"/>
      <c r="S457" s="19"/>
      <c r="T457" s="19"/>
      <c r="U457" s="19"/>
      <c r="V457" s="19"/>
      <c r="Z457" s="32"/>
    </row>
    <row r="458" spans="1:26">
      <c r="A458" s="19"/>
      <c r="B458" s="19"/>
      <c r="C458" s="19"/>
      <c r="D458" s="19"/>
      <c r="G458" s="19"/>
      <c r="H458" s="19"/>
      <c r="J458" s="19"/>
      <c r="K458" s="19"/>
      <c r="L458" s="19"/>
      <c r="M458" s="19"/>
      <c r="N458" s="19"/>
      <c r="O458" s="19"/>
      <c r="P458" s="19"/>
      <c r="S458" s="19"/>
      <c r="T458" s="19"/>
      <c r="U458" s="19"/>
      <c r="V458" s="19"/>
      <c r="Z458" s="32"/>
    </row>
    <row r="459" spans="1:26">
      <c r="A459" s="19"/>
      <c r="B459" s="19"/>
      <c r="C459" s="19"/>
      <c r="D459" s="19"/>
      <c r="G459" s="19"/>
      <c r="H459" s="19"/>
      <c r="J459" s="19"/>
      <c r="K459" s="19"/>
      <c r="L459" s="19"/>
      <c r="M459" s="19"/>
      <c r="N459" s="19"/>
      <c r="O459" s="19"/>
      <c r="P459" s="19"/>
      <c r="S459" s="19"/>
      <c r="T459" s="19"/>
      <c r="U459" s="19"/>
      <c r="V459" s="19"/>
      <c r="Z459" s="32"/>
    </row>
    <row r="460" spans="1:26">
      <c r="A460" s="19"/>
      <c r="B460" s="19"/>
      <c r="C460" s="19"/>
      <c r="D460" s="19"/>
      <c r="G460" s="19"/>
      <c r="H460" s="19"/>
      <c r="J460" s="19"/>
      <c r="K460" s="19"/>
      <c r="L460" s="19"/>
      <c r="M460" s="19"/>
      <c r="N460" s="19"/>
      <c r="O460" s="19"/>
      <c r="P460" s="19"/>
      <c r="S460" s="19"/>
      <c r="T460" s="19"/>
      <c r="U460" s="19"/>
      <c r="V460" s="19"/>
      <c r="Z460" s="32"/>
    </row>
    <row r="461" spans="1:26">
      <c r="A461" s="19"/>
      <c r="B461" s="19"/>
      <c r="C461" s="19"/>
      <c r="D461" s="19"/>
      <c r="G461" s="19"/>
      <c r="H461" s="19"/>
      <c r="J461" s="19"/>
      <c r="K461" s="19"/>
      <c r="L461" s="19"/>
      <c r="M461" s="19"/>
      <c r="N461" s="19"/>
      <c r="O461" s="19"/>
      <c r="P461" s="19"/>
      <c r="S461" s="19"/>
      <c r="T461" s="19"/>
      <c r="U461" s="19"/>
      <c r="V461" s="19"/>
      <c r="Z461" s="32"/>
    </row>
    <row r="462" spans="1:26">
      <c r="A462" s="19"/>
      <c r="B462" s="19"/>
      <c r="C462" s="19"/>
      <c r="D462" s="19"/>
      <c r="G462" s="19"/>
      <c r="H462" s="19"/>
      <c r="J462" s="19"/>
      <c r="K462" s="19"/>
      <c r="L462" s="19"/>
      <c r="M462" s="19"/>
      <c r="N462" s="19"/>
      <c r="O462" s="19"/>
      <c r="P462" s="19"/>
      <c r="S462" s="19"/>
      <c r="T462" s="19"/>
      <c r="U462" s="19"/>
      <c r="V462" s="19"/>
      <c r="Z462" s="32"/>
    </row>
    <row r="463" spans="1:26">
      <c r="A463" s="19"/>
      <c r="B463" s="19"/>
      <c r="C463" s="19"/>
      <c r="D463" s="19"/>
      <c r="G463" s="19"/>
      <c r="H463" s="19"/>
      <c r="J463" s="19"/>
      <c r="K463" s="19"/>
      <c r="L463" s="19"/>
      <c r="M463" s="19"/>
      <c r="N463" s="19"/>
      <c r="O463" s="19"/>
      <c r="P463" s="19"/>
      <c r="S463" s="19"/>
      <c r="T463" s="19"/>
      <c r="U463" s="19"/>
      <c r="V463" s="19"/>
      <c r="Z463" s="32"/>
    </row>
    <row r="464" spans="1:26">
      <c r="A464" s="19"/>
      <c r="B464" s="19"/>
      <c r="C464" s="19"/>
      <c r="D464" s="19"/>
      <c r="G464" s="19"/>
      <c r="H464" s="19"/>
      <c r="J464" s="19"/>
      <c r="K464" s="19"/>
      <c r="L464" s="19"/>
      <c r="M464" s="19"/>
      <c r="N464" s="19"/>
      <c r="O464" s="19"/>
      <c r="P464" s="19"/>
      <c r="S464" s="19"/>
      <c r="T464" s="19"/>
      <c r="U464" s="19"/>
      <c r="V464" s="19"/>
      <c r="Z464" s="32"/>
    </row>
    <row r="465" spans="1:26">
      <c r="A465" s="19"/>
      <c r="B465" s="19"/>
      <c r="C465" s="19"/>
      <c r="D465" s="19"/>
      <c r="G465" s="19"/>
      <c r="H465" s="19"/>
      <c r="J465" s="19"/>
      <c r="K465" s="19"/>
      <c r="L465" s="19"/>
      <c r="M465" s="19"/>
      <c r="N465" s="19"/>
      <c r="O465" s="19"/>
      <c r="P465" s="19"/>
      <c r="S465" s="19"/>
      <c r="T465" s="19"/>
      <c r="U465" s="19"/>
      <c r="V465" s="19"/>
      <c r="Z465" s="32"/>
    </row>
    <row r="466" spans="1:26">
      <c r="A466" s="19"/>
      <c r="B466" s="19"/>
      <c r="C466" s="19"/>
      <c r="D466" s="19"/>
      <c r="G466" s="19"/>
      <c r="H466" s="19"/>
      <c r="J466" s="19"/>
      <c r="K466" s="19"/>
      <c r="L466" s="19"/>
      <c r="M466" s="19"/>
      <c r="N466" s="19"/>
      <c r="O466" s="19"/>
      <c r="P466" s="19"/>
      <c r="S466" s="19"/>
      <c r="T466" s="19"/>
      <c r="U466" s="19"/>
      <c r="V466" s="19"/>
      <c r="Z466" s="32"/>
    </row>
    <row r="467" spans="1:26">
      <c r="A467" s="19"/>
      <c r="B467" s="19"/>
      <c r="C467" s="19"/>
      <c r="D467" s="19"/>
      <c r="G467" s="19"/>
      <c r="H467" s="19"/>
      <c r="J467" s="19"/>
      <c r="K467" s="19"/>
      <c r="L467" s="19"/>
      <c r="M467" s="19"/>
      <c r="N467" s="19"/>
      <c r="O467" s="19"/>
      <c r="P467" s="19"/>
      <c r="S467" s="19"/>
      <c r="T467" s="19"/>
      <c r="U467" s="19"/>
      <c r="V467" s="19"/>
      <c r="Z467" s="32"/>
    </row>
    <row r="468" spans="1:26">
      <c r="A468" s="19"/>
      <c r="B468" s="19"/>
      <c r="C468" s="19"/>
      <c r="D468" s="19"/>
      <c r="G468" s="19"/>
      <c r="H468" s="19"/>
      <c r="J468" s="19"/>
      <c r="K468" s="19"/>
      <c r="L468" s="19"/>
      <c r="M468" s="19"/>
      <c r="N468" s="19"/>
      <c r="O468" s="19"/>
      <c r="P468" s="19"/>
      <c r="S468" s="19"/>
      <c r="T468" s="19"/>
      <c r="U468" s="19"/>
      <c r="V468" s="19"/>
      <c r="Z468" s="32"/>
    </row>
    <row r="469" spans="1:26">
      <c r="A469" s="19"/>
      <c r="B469" s="19"/>
      <c r="C469" s="19"/>
      <c r="D469" s="19"/>
      <c r="G469" s="19"/>
      <c r="H469" s="19"/>
      <c r="J469" s="19"/>
      <c r="K469" s="19"/>
      <c r="L469" s="19"/>
      <c r="M469" s="19"/>
      <c r="N469" s="19"/>
      <c r="O469" s="19"/>
      <c r="P469" s="19"/>
      <c r="S469" s="19"/>
      <c r="T469" s="19"/>
      <c r="U469" s="19"/>
      <c r="V469" s="19"/>
      <c r="Z469" s="32"/>
    </row>
    <row r="470" spans="1:26">
      <c r="A470" s="19"/>
      <c r="B470" s="19"/>
      <c r="C470" s="19"/>
      <c r="D470" s="19"/>
      <c r="G470" s="19"/>
      <c r="H470" s="19"/>
      <c r="J470" s="19"/>
      <c r="K470" s="19"/>
      <c r="L470" s="19"/>
      <c r="M470" s="19"/>
      <c r="N470" s="19"/>
      <c r="O470" s="19"/>
      <c r="P470" s="19"/>
      <c r="S470" s="19"/>
      <c r="T470" s="19"/>
      <c r="U470" s="19"/>
      <c r="V470" s="19"/>
      <c r="Z470" s="32"/>
    </row>
    <row r="471" spans="1:26">
      <c r="A471" s="19"/>
      <c r="B471" s="19"/>
      <c r="C471" s="19"/>
      <c r="D471" s="19"/>
      <c r="G471" s="19"/>
      <c r="H471" s="19"/>
      <c r="J471" s="19"/>
      <c r="K471" s="19"/>
      <c r="L471" s="19"/>
      <c r="M471" s="19"/>
      <c r="N471" s="19"/>
      <c r="O471" s="19"/>
      <c r="P471" s="19"/>
      <c r="S471" s="19"/>
      <c r="T471" s="19"/>
      <c r="U471" s="19"/>
      <c r="V471" s="19"/>
      <c r="Z471" s="32"/>
    </row>
    <row r="472" spans="1:26">
      <c r="A472" s="19"/>
      <c r="B472" s="19"/>
      <c r="C472" s="19"/>
      <c r="D472" s="19"/>
      <c r="G472" s="19"/>
      <c r="H472" s="19"/>
      <c r="J472" s="19"/>
      <c r="K472" s="19"/>
      <c r="L472" s="19"/>
      <c r="M472" s="19"/>
      <c r="N472" s="19"/>
      <c r="O472" s="19"/>
      <c r="P472" s="19"/>
      <c r="S472" s="19"/>
      <c r="T472" s="19"/>
      <c r="U472" s="19"/>
      <c r="V472" s="19"/>
      <c r="Z472" s="32"/>
    </row>
    <row r="473" spans="1:26">
      <c r="A473" s="19"/>
      <c r="B473" s="19"/>
      <c r="C473" s="19"/>
      <c r="D473" s="19"/>
      <c r="G473" s="19"/>
      <c r="H473" s="19"/>
      <c r="J473" s="19"/>
      <c r="K473" s="19"/>
      <c r="L473" s="19"/>
      <c r="M473" s="19"/>
      <c r="N473" s="19"/>
      <c r="O473" s="19"/>
      <c r="P473" s="19"/>
      <c r="S473" s="19"/>
      <c r="T473" s="19"/>
      <c r="U473" s="19"/>
      <c r="V473" s="19"/>
      <c r="Z473" s="32"/>
    </row>
    <row r="474" spans="1:26">
      <c r="A474" s="19"/>
      <c r="B474" s="19"/>
      <c r="C474" s="19"/>
      <c r="D474" s="19"/>
      <c r="G474" s="19"/>
      <c r="H474" s="19"/>
      <c r="J474" s="19"/>
      <c r="K474" s="19"/>
      <c r="L474" s="19"/>
      <c r="M474" s="19"/>
      <c r="N474" s="19"/>
      <c r="O474" s="19"/>
      <c r="P474" s="19"/>
      <c r="S474" s="19"/>
      <c r="T474" s="19"/>
      <c r="U474" s="19"/>
      <c r="V474" s="19"/>
      <c r="Z474" s="32"/>
    </row>
    <row r="475" spans="1:26">
      <c r="A475" s="19"/>
      <c r="B475" s="19"/>
      <c r="C475" s="19"/>
      <c r="D475" s="19"/>
      <c r="G475" s="19"/>
      <c r="H475" s="19"/>
      <c r="J475" s="19"/>
      <c r="K475" s="19"/>
      <c r="L475" s="19"/>
      <c r="M475" s="19"/>
      <c r="N475" s="19"/>
      <c r="O475" s="19"/>
      <c r="P475" s="19"/>
      <c r="S475" s="19"/>
      <c r="T475" s="19"/>
      <c r="U475" s="19"/>
      <c r="V475" s="19"/>
      <c r="Z475" s="32"/>
    </row>
    <row r="476" spans="1:26">
      <c r="A476" s="19"/>
      <c r="B476" s="19"/>
      <c r="C476" s="19"/>
      <c r="D476" s="19"/>
      <c r="G476" s="19"/>
      <c r="H476" s="19"/>
      <c r="J476" s="19"/>
      <c r="K476" s="19"/>
      <c r="L476" s="19"/>
      <c r="M476" s="19"/>
      <c r="N476" s="19"/>
      <c r="O476" s="19"/>
      <c r="P476" s="19"/>
      <c r="S476" s="19"/>
      <c r="T476" s="19"/>
      <c r="U476" s="19"/>
      <c r="V476" s="19"/>
      <c r="Z476" s="32"/>
    </row>
    <row r="477" spans="1:26">
      <c r="A477" s="19"/>
      <c r="B477" s="19"/>
      <c r="C477" s="19"/>
      <c r="D477" s="19"/>
      <c r="G477" s="19"/>
      <c r="H477" s="19"/>
      <c r="J477" s="19"/>
      <c r="K477" s="19"/>
      <c r="L477" s="19"/>
      <c r="M477" s="19"/>
      <c r="N477" s="19"/>
      <c r="O477" s="19"/>
      <c r="P477" s="19"/>
      <c r="S477" s="19"/>
      <c r="T477" s="19"/>
      <c r="U477" s="19"/>
      <c r="V477" s="19"/>
      <c r="Z477" s="32"/>
    </row>
    <row r="478" spans="1:26">
      <c r="A478" s="19"/>
      <c r="B478" s="19"/>
      <c r="C478" s="19"/>
      <c r="D478" s="19"/>
      <c r="G478" s="19"/>
      <c r="H478" s="19"/>
      <c r="J478" s="19"/>
      <c r="K478" s="19"/>
      <c r="L478" s="19"/>
      <c r="M478" s="19"/>
      <c r="N478" s="19"/>
      <c r="O478" s="19"/>
      <c r="P478" s="19"/>
      <c r="S478" s="19"/>
      <c r="T478" s="19"/>
      <c r="U478" s="19"/>
      <c r="V478" s="19"/>
      <c r="Z478" s="32"/>
    </row>
    <row r="479" spans="1:26">
      <c r="A479" s="19"/>
      <c r="B479" s="19"/>
      <c r="C479" s="19"/>
      <c r="D479" s="19"/>
      <c r="G479" s="19"/>
      <c r="H479" s="19"/>
      <c r="J479" s="19"/>
      <c r="K479" s="19"/>
      <c r="L479" s="19"/>
      <c r="M479" s="19"/>
      <c r="N479" s="19"/>
      <c r="O479" s="19"/>
      <c r="P479" s="19"/>
      <c r="S479" s="19"/>
      <c r="T479" s="19"/>
      <c r="U479" s="19"/>
      <c r="V479" s="19"/>
      <c r="Z479" s="32"/>
    </row>
    <row r="480" spans="1:26">
      <c r="A480" s="19"/>
      <c r="B480" s="19"/>
      <c r="C480" s="19"/>
      <c r="D480" s="19"/>
      <c r="G480" s="19"/>
      <c r="H480" s="19"/>
      <c r="J480" s="19"/>
      <c r="K480" s="19"/>
      <c r="L480" s="19"/>
      <c r="M480" s="19"/>
      <c r="N480" s="19"/>
      <c r="O480" s="19"/>
      <c r="P480" s="19"/>
      <c r="S480" s="19"/>
      <c r="T480" s="19"/>
      <c r="U480" s="19"/>
      <c r="V480" s="19"/>
      <c r="Z480" s="32"/>
    </row>
    <row r="481" spans="1:26">
      <c r="A481" s="19"/>
      <c r="B481" s="19"/>
      <c r="C481" s="19"/>
      <c r="D481" s="19"/>
      <c r="G481" s="19"/>
      <c r="H481" s="19"/>
      <c r="J481" s="19"/>
      <c r="K481" s="19"/>
      <c r="L481" s="19"/>
      <c r="M481" s="19"/>
      <c r="N481" s="19"/>
      <c r="O481" s="19"/>
      <c r="P481" s="19"/>
      <c r="S481" s="19"/>
      <c r="T481" s="19"/>
      <c r="U481" s="19"/>
      <c r="V481" s="19"/>
      <c r="Z481" s="32"/>
    </row>
    <row r="482" spans="1:26">
      <c r="A482" s="19"/>
      <c r="B482" s="19"/>
      <c r="C482" s="19"/>
      <c r="D482" s="19"/>
      <c r="G482" s="19"/>
      <c r="H482" s="19"/>
      <c r="J482" s="19"/>
      <c r="K482" s="19"/>
      <c r="L482" s="19"/>
      <c r="M482" s="19"/>
      <c r="N482" s="19"/>
      <c r="O482" s="19"/>
      <c r="P482" s="19"/>
      <c r="S482" s="19"/>
      <c r="T482" s="19"/>
      <c r="U482" s="19"/>
      <c r="V482" s="19"/>
      <c r="Z482" s="32"/>
    </row>
    <row r="483" spans="1:26">
      <c r="A483" s="19"/>
      <c r="B483" s="19"/>
      <c r="C483" s="19"/>
      <c r="D483" s="19"/>
      <c r="G483" s="19"/>
      <c r="H483" s="19"/>
      <c r="J483" s="19"/>
      <c r="K483" s="19"/>
      <c r="L483" s="19"/>
      <c r="M483" s="19"/>
      <c r="N483" s="19"/>
      <c r="O483" s="19"/>
      <c r="P483" s="19"/>
      <c r="S483" s="19"/>
      <c r="T483" s="19"/>
      <c r="U483" s="19"/>
      <c r="V483" s="19"/>
      <c r="Z483" s="32"/>
    </row>
    <row r="484" spans="1:26">
      <c r="A484" s="19"/>
      <c r="B484" s="19"/>
      <c r="C484" s="19"/>
      <c r="D484" s="19"/>
      <c r="G484" s="19"/>
      <c r="H484" s="19"/>
      <c r="J484" s="19"/>
      <c r="K484" s="19"/>
      <c r="L484" s="19"/>
      <c r="M484" s="19"/>
      <c r="N484" s="19"/>
      <c r="O484" s="19"/>
      <c r="P484" s="19"/>
      <c r="S484" s="19"/>
      <c r="T484" s="19"/>
      <c r="U484" s="19"/>
      <c r="V484" s="19"/>
      <c r="Z484" s="32"/>
    </row>
    <row r="485" spans="1:26">
      <c r="A485" s="19"/>
      <c r="B485" s="19"/>
      <c r="C485" s="19"/>
      <c r="D485" s="19"/>
      <c r="G485" s="19"/>
      <c r="H485" s="19"/>
      <c r="J485" s="19"/>
      <c r="K485" s="19"/>
      <c r="L485" s="19"/>
      <c r="M485" s="19"/>
      <c r="N485" s="19"/>
      <c r="O485" s="19"/>
      <c r="P485" s="19"/>
      <c r="S485" s="19"/>
      <c r="T485" s="19"/>
      <c r="U485" s="19"/>
      <c r="V485" s="19"/>
      <c r="Z485" s="32"/>
    </row>
    <row r="486" spans="1:26">
      <c r="A486" s="19"/>
      <c r="B486" s="19"/>
      <c r="C486" s="19"/>
      <c r="D486" s="19"/>
      <c r="G486" s="19"/>
      <c r="H486" s="19"/>
      <c r="J486" s="19"/>
      <c r="K486" s="19"/>
      <c r="L486" s="19"/>
      <c r="M486" s="19"/>
      <c r="N486" s="19"/>
      <c r="O486" s="19"/>
      <c r="P486" s="19"/>
      <c r="S486" s="19"/>
      <c r="T486" s="19"/>
      <c r="U486" s="19"/>
      <c r="V486" s="19"/>
      <c r="Z486" s="32"/>
    </row>
    <row r="487" spans="1:26">
      <c r="A487" s="19"/>
      <c r="B487" s="19"/>
      <c r="C487" s="19"/>
      <c r="D487" s="19"/>
      <c r="G487" s="19"/>
      <c r="H487" s="19"/>
      <c r="J487" s="19"/>
      <c r="K487" s="19"/>
      <c r="L487" s="19"/>
      <c r="M487" s="19"/>
      <c r="N487" s="19"/>
      <c r="O487" s="19"/>
      <c r="P487" s="19"/>
      <c r="S487" s="19"/>
      <c r="T487" s="19"/>
      <c r="U487" s="19"/>
      <c r="V487" s="19"/>
      <c r="Z487" s="32"/>
    </row>
    <row r="488" spans="1:26">
      <c r="A488" s="19"/>
      <c r="B488" s="19"/>
      <c r="C488" s="19"/>
      <c r="D488" s="19"/>
      <c r="G488" s="19"/>
      <c r="H488" s="19"/>
      <c r="J488" s="19"/>
      <c r="K488" s="19"/>
      <c r="L488" s="19"/>
      <c r="M488" s="19"/>
      <c r="N488" s="19"/>
      <c r="O488" s="19"/>
      <c r="P488" s="19"/>
      <c r="S488" s="19"/>
      <c r="T488" s="19"/>
      <c r="U488" s="19"/>
      <c r="V488" s="19"/>
      <c r="Z488" s="32"/>
    </row>
    <row r="489" spans="1:26">
      <c r="A489" s="19"/>
      <c r="B489" s="19"/>
      <c r="C489" s="19"/>
      <c r="D489" s="19"/>
      <c r="G489" s="19"/>
      <c r="H489" s="19"/>
      <c r="J489" s="19"/>
      <c r="K489" s="19"/>
      <c r="L489" s="19"/>
      <c r="M489" s="19"/>
      <c r="N489" s="19"/>
      <c r="O489" s="19"/>
      <c r="P489" s="19"/>
      <c r="S489" s="19"/>
      <c r="T489" s="19"/>
      <c r="U489" s="19"/>
      <c r="V489" s="19"/>
      <c r="Z489" s="32"/>
    </row>
    <row r="490" spans="1:26">
      <c r="A490" s="19"/>
      <c r="B490" s="19"/>
      <c r="C490" s="19"/>
      <c r="D490" s="19"/>
      <c r="G490" s="19"/>
      <c r="H490" s="19"/>
      <c r="J490" s="19"/>
      <c r="K490" s="19"/>
      <c r="L490" s="19"/>
      <c r="M490" s="19"/>
      <c r="N490" s="19"/>
      <c r="O490" s="19"/>
      <c r="P490" s="19"/>
      <c r="S490" s="19"/>
      <c r="T490" s="19"/>
      <c r="U490" s="19"/>
      <c r="V490" s="19"/>
      <c r="Z490" s="32"/>
    </row>
    <row r="491" spans="1:26">
      <c r="A491" s="19"/>
      <c r="B491" s="19"/>
      <c r="C491" s="19"/>
      <c r="D491" s="19"/>
      <c r="G491" s="19"/>
      <c r="H491" s="19"/>
      <c r="J491" s="19"/>
      <c r="K491" s="19"/>
      <c r="L491" s="19"/>
      <c r="M491" s="19"/>
      <c r="N491" s="19"/>
      <c r="O491" s="19"/>
      <c r="P491" s="19"/>
      <c r="S491" s="19"/>
      <c r="T491" s="19"/>
      <c r="U491" s="19"/>
      <c r="V491" s="19"/>
      <c r="Z491" s="32"/>
    </row>
    <row r="492" spans="1:26">
      <c r="A492" s="19"/>
      <c r="B492" s="19"/>
      <c r="C492" s="19"/>
      <c r="D492" s="19"/>
      <c r="G492" s="19"/>
      <c r="H492" s="19"/>
      <c r="J492" s="19"/>
      <c r="K492" s="19"/>
      <c r="L492" s="19"/>
      <c r="M492" s="19"/>
      <c r="N492" s="19"/>
      <c r="O492" s="19"/>
      <c r="P492" s="19"/>
      <c r="S492" s="19"/>
      <c r="T492" s="19"/>
      <c r="U492" s="19"/>
      <c r="V492" s="19"/>
      <c r="Z492" s="32"/>
    </row>
    <row r="493" spans="1:26">
      <c r="A493" s="19"/>
      <c r="B493" s="19"/>
      <c r="C493" s="19"/>
      <c r="D493" s="19"/>
      <c r="G493" s="19"/>
      <c r="H493" s="19"/>
      <c r="J493" s="19"/>
      <c r="K493" s="19"/>
      <c r="L493" s="19"/>
      <c r="M493" s="19"/>
      <c r="N493" s="19"/>
      <c r="O493" s="19"/>
      <c r="P493" s="19"/>
      <c r="S493" s="19"/>
      <c r="T493" s="19"/>
      <c r="U493" s="19"/>
      <c r="V493" s="19"/>
      <c r="Z493" s="32"/>
    </row>
    <row r="494" spans="1:26">
      <c r="A494" s="19"/>
      <c r="B494" s="19"/>
      <c r="C494" s="19"/>
      <c r="D494" s="19"/>
      <c r="G494" s="19"/>
      <c r="H494" s="19"/>
      <c r="J494" s="19"/>
      <c r="K494" s="19"/>
      <c r="L494" s="19"/>
      <c r="M494" s="19"/>
      <c r="N494" s="19"/>
      <c r="O494" s="19"/>
      <c r="P494" s="19"/>
      <c r="S494" s="19"/>
      <c r="T494" s="19"/>
      <c r="U494" s="19"/>
      <c r="V494" s="19"/>
      <c r="Z494" s="32"/>
    </row>
    <row r="495" spans="1:26">
      <c r="A495" s="19"/>
      <c r="B495" s="19"/>
      <c r="C495" s="19"/>
      <c r="D495" s="19"/>
      <c r="G495" s="19"/>
      <c r="H495" s="19"/>
      <c r="J495" s="19"/>
      <c r="K495" s="19"/>
      <c r="L495" s="19"/>
      <c r="M495" s="19"/>
      <c r="N495" s="19"/>
      <c r="O495" s="19"/>
      <c r="P495" s="19"/>
      <c r="S495" s="19"/>
      <c r="T495" s="19"/>
      <c r="U495" s="19"/>
      <c r="V495" s="19"/>
      <c r="Z495" s="32"/>
    </row>
    <row r="496" spans="1:26">
      <c r="A496" s="19"/>
      <c r="B496" s="19"/>
      <c r="C496" s="19"/>
      <c r="D496" s="19"/>
      <c r="G496" s="19"/>
      <c r="H496" s="19"/>
      <c r="J496" s="19"/>
      <c r="K496" s="19"/>
      <c r="L496" s="19"/>
      <c r="M496" s="19"/>
      <c r="N496" s="19"/>
      <c r="O496" s="19"/>
      <c r="P496" s="19"/>
      <c r="S496" s="19"/>
      <c r="T496" s="19"/>
      <c r="U496" s="19"/>
      <c r="V496" s="19"/>
      <c r="Z496" s="32"/>
    </row>
    <row r="497" spans="1:26">
      <c r="A497" s="19"/>
      <c r="B497" s="19"/>
      <c r="C497" s="19"/>
      <c r="D497" s="19"/>
      <c r="G497" s="19"/>
      <c r="H497" s="19"/>
      <c r="J497" s="19"/>
      <c r="K497" s="19"/>
      <c r="L497" s="19"/>
      <c r="M497" s="19"/>
      <c r="N497" s="19"/>
      <c r="O497" s="19"/>
      <c r="P497" s="19"/>
      <c r="S497" s="19"/>
      <c r="T497" s="19"/>
      <c r="U497" s="19"/>
      <c r="V497" s="19"/>
      <c r="Z497" s="32"/>
    </row>
    <row r="498" spans="1:26">
      <c r="A498" s="19"/>
      <c r="B498" s="19"/>
      <c r="C498" s="19"/>
      <c r="D498" s="19"/>
      <c r="G498" s="19"/>
      <c r="H498" s="19"/>
      <c r="J498" s="19"/>
      <c r="K498" s="19"/>
      <c r="L498" s="19"/>
      <c r="M498" s="19"/>
      <c r="N498" s="19"/>
      <c r="O498" s="19"/>
      <c r="P498" s="19"/>
      <c r="S498" s="19"/>
      <c r="T498" s="19"/>
      <c r="U498" s="19"/>
      <c r="V498" s="19"/>
      <c r="Z498" s="32"/>
    </row>
    <row r="499" spans="1:26">
      <c r="A499" s="19"/>
      <c r="B499" s="19"/>
      <c r="C499" s="19"/>
      <c r="D499" s="19"/>
      <c r="G499" s="19"/>
      <c r="H499" s="19"/>
      <c r="J499" s="19"/>
      <c r="K499" s="19"/>
      <c r="L499" s="19"/>
      <c r="M499" s="19"/>
      <c r="N499" s="19"/>
      <c r="O499" s="19"/>
      <c r="P499" s="19"/>
      <c r="S499" s="19"/>
      <c r="T499" s="19"/>
      <c r="U499" s="19"/>
      <c r="V499" s="19"/>
      <c r="Z499" s="32"/>
    </row>
    <row r="500" spans="1:26">
      <c r="A500" s="19"/>
      <c r="B500" s="19"/>
      <c r="C500" s="19"/>
      <c r="D500" s="19"/>
      <c r="G500" s="19"/>
      <c r="H500" s="19"/>
      <c r="J500" s="19"/>
      <c r="K500" s="19"/>
      <c r="L500" s="19"/>
      <c r="M500" s="19"/>
      <c r="N500" s="19"/>
      <c r="O500" s="19"/>
      <c r="P500" s="19"/>
      <c r="S500" s="19"/>
      <c r="T500" s="19"/>
      <c r="U500" s="19"/>
      <c r="V500" s="19"/>
      <c r="Z500" s="32"/>
    </row>
    <row r="501" spans="1:26">
      <c r="A501" s="19"/>
      <c r="B501" s="19"/>
      <c r="C501" s="19"/>
      <c r="D501" s="19"/>
      <c r="G501" s="19"/>
      <c r="H501" s="19"/>
      <c r="J501" s="19"/>
      <c r="K501" s="19"/>
      <c r="L501" s="19"/>
      <c r="M501" s="19"/>
      <c r="N501" s="19"/>
      <c r="O501" s="19"/>
      <c r="P501" s="19"/>
      <c r="S501" s="19"/>
      <c r="T501" s="19"/>
      <c r="U501" s="19"/>
      <c r="V501" s="19"/>
      <c r="Z501" s="32"/>
    </row>
    <row r="502" spans="1:26">
      <c r="A502" s="19"/>
      <c r="B502" s="19"/>
      <c r="C502" s="19"/>
      <c r="D502" s="19"/>
      <c r="G502" s="19"/>
      <c r="H502" s="19"/>
      <c r="J502" s="19"/>
      <c r="K502" s="19"/>
      <c r="L502" s="19"/>
      <c r="M502" s="19"/>
      <c r="N502" s="19"/>
      <c r="O502" s="19"/>
      <c r="P502" s="19"/>
      <c r="S502" s="19"/>
      <c r="T502" s="19"/>
      <c r="U502" s="19"/>
      <c r="V502" s="19"/>
      <c r="Z502" s="32"/>
    </row>
    <row r="503" spans="1:26">
      <c r="A503" s="19"/>
      <c r="B503" s="19"/>
      <c r="C503" s="19"/>
      <c r="D503" s="19"/>
      <c r="G503" s="19"/>
      <c r="H503" s="19"/>
      <c r="J503" s="19"/>
      <c r="K503" s="19"/>
      <c r="L503" s="19"/>
      <c r="M503" s="19"/>
      <c r="N503" s="19"/>
      <c r="O503" s="19"/>
      <c r="P503" s="19"/>
      <c r="S503" s="19"/>
      <c r="T503" s="19"/>
      <c r="U503" s="19"/>
      <c r="V503" s="19"/>
      <c r="Z503" s="32"/>
    </row>
    <row r="504" spans="1:26">
      <c r="A504" s="19"/>
      <c r="B504" s="19"/>
      <c r="C504" s="19"/>
      <c r="D504" s="19"/>
      <c r="G504" s="19"/>
      <c r="H504" s="19"/>
      <c r="J504" s="19"/>
      <c r="K504" s="19"/>
      <c r="L504" s="19"/>
      <c r="M504" s="19"/>
      <c r="N504" s="19"/>
      <c r="O504" s="19"/>
      <c r="P504" s="19"/>
      <c r="S504" s="19"/>
      <c r="T504" s="19"/>
      <c r="U504" s="19"/>
      <c r="V504" s="19"/>
      <c r="Z504" s="32"/>
    </row>
    <row r="505" spans="1:26">
      <c r="A505" s="19"/>
      <c r="B505" s="19"/>
      <c r="C505" s="19"/>
      <c r="D505" s="19"/>
      <c r="G505" s="19"/>
      <c r="H505" s="19"/>
      <c r="J505" s="19"/>
      <c r="K505" s="19"/>
      <c r="L505" s="19"/>
      <c r="M505" s="19"/>
      <c r="N505" s="19"/>
      <c r="O505" s="19"/>
      <c r="P505" s="19"/>
      <c r="S505" s="19"/>
      <c r="T505" s="19"/>
      <c r="U505" s="19"/>
      <c r="V505" s="19"/>
      <c r="Z505" s="32"/>
    </row>
    <row r="506" spans="1:26">
      <c r="A506" s="19"/>
      <c r="B506" s="19"/>
      <c r="C506" s="19"/>
      <c r="D506" s="19"/>
      <c r="G506" s="19"/>
      <c r="H506" s="19"/>
      <c r="J506" s="19"/>
      <c r="K506" s="19"/>
      <c r="L506" s="19"/>
      <c r="M506" s="19"/>
      <c r="N506" s="19"/>
      <c r="O506" s="19"/>
      <c r="P506" s="19"/>
      <c r="S506" s="19"/>
      <c r="T506" s="19"/>
      <c r="U506" s="19"/>
      <c r="V506" s="19"/>
      <c r="Z506" s="32"/>
    </row>
    <row r="507" spans="1:26">
      <c r="A507" s="19"/>
      <c r="B507" s="19"/>
      <c r="C507" s="19"/>
      <c r="D507" s="19"/>
      <c r="G507" s="19"/>
      <c r="H507" s="19"/>
      <c r="J507" s="19"/>
      <c r="K507" s="19"/>
      <c r="L507" s="19"/>
      <c r="M507" s="19"/>
      <c r="N507" s="19"/>
      <c r="O507" s="19"/>
      <c r="P507" s="19"/>
      <c r="S507" s="19"/>
      <c r="T507" s="19"/>
      <c r="U507" s="19"/>
      <c r="V507" s="19"/>
      <c r="Z507" s="32"/>
    </row>
    <row r="508" spans="1:26">
      <c r="A508" s="19"/>
      <c r="B508" s="19"/>
      <c r="C508" s="19"/>
      <c r="D508" s="19"/>
      <c r="G508" s="19"/>
      <c r="H508" s="19"/>
      <c r="J508" s="19"/>
      <c r="K508" s="19"/>
      <c r="L508" s="19"/>
      <c r="M508" s="19"/>
      <c r="N508" s="19"/>
      <c r="O508" s="19"/>
      <c r="P508" s="19"/>
      <c r="S508" s="19"/>
      <c r="T508" s="19"/>
      <c r="U508" s="19"/>
      <c r="V508" s="19"/>
      <c r="Z508" s="32"/>
    </row>
    <row r="509" spans="1:26">
      <c r="A509" s="19"/>
      <c r="B509" s="19"/>
      <c r="C509" s="19"/>
      <c r="D509" s="19"/>
      <c r="G509" s="19"/>
      <c r="H509" s="19"/>
      <c r="J509" s="19"/>
      <c r="K509" s="19"/>
      <c r="L509" s="19"/>
      <c r="M509" s="19"/>
      <c r="N509" s="19"/>
      <c r="O509" s="19"/>
      <c r="P509" s="19"/>
      <c r="S509" s="19"/>
      <c r="T509" s="19"/>
      <c r="U509" s="19"/>
      <c r="V509" s="19"/>
      <c r="Z509" s="32"/>
    </row>
    <row r="510" spans="1:26">
      <c r="A510" s="19"/>
      <c r="B510" s="19"/>
      <c r="C510" s="19"/>
      <c r="D510" s="19"/>
      <c r="G510" s="19"/>
      <c r="H510" s="19"/>
      <c r="J510" s="19"/>
      <c r="K510" s="19"/>
      <c r="L510" s="19"/>
      <c r="M510" s="19"/>
      <c r="N510" s="19"/>
      <c r="O510" s="19"/>
      <c r="P510" s="19"/>
      <c r="S510" s="19"/>
      <c r="T510" s="19"/>
      <c r="U510" s="19"/>
      <c r="V510" s="19"/>
      <c r="Z510" s="32"/>
    </row>
    <row r="511" spans="1:26">
      <c r="A511" s="19"/>
      <c r="B511" s="19"/>
      <c r="C511" s="19"/>
      <c r="D511" s="19"/>
      <c r="G511" s="19"/>
      <c r="H511" s="19"/>
      <c r="J511" s="19"/>
      <c r="K511" s="19"/>
      <c r="L511" s="19"/>
      <c r="M511" s="19"/>
      <c r="N511" s="19"/>
      <c r="O511" s="19"/>
      <c r="P511" s="19"/>
      <c r="S511" s="19"/>
      <c r="T511" s="19"/>
      <c r="U511" s="19"/>
      <c r="V511" s="19"/>
      <c r="Z511" s="32"/>
    </row>
    <row r="512" spans="1:26">
      <c r="A512" s="19"/>
      <c r="B512" s="19"/>
      <c r="C512" s="19"/>
      <c r="D512" s="19"/>
      <c r="G512" s="19"/>
      <c r="H512" s="19"/>
      <c r="J512" s="19"/>
      <c r="K512" s="19"/>
      <c r="L512" s="19"/>
      <c r="M512" s="19"/>
      <c r="N512" s="19"/>
      <c r="O512" s="19"/>
      <c r="P512" s="19"/>
      <c r="S512" s="19"/>
      <c r="T512" s="19"/>
      <c r="U512" s="19"/>
      <c r="V512" s="19"/>
      <c r="Z512" s="32"/>
    </row>
    <row r="513" spans="1:26">
      <c r="A513" s="19"/>
      <c r="B513" s="19"/>
      <c r="C513" s="19"/>
      <c r="D513" s="19"/>
      <c r="G513" s="19"/>
      <c r="H513" s="19"/>
      <c r="J513" s="19"/>
      <c r="K513" s="19"/>
      <c r="L513" s="19"/>
      <c r="M513" s="19"/>
      <c r="N513" s="19"/>
      <c r="O513" s="19"/>
      <c r="P513" s="19"/>
      <c r="S513" s="19"/>
      <c r="T513" s="19"/>
      <c r="U513" s="19"/>
      <c r="V513" s="19"/>
      <c r="Z513" s="32"/>
    </row>
    <row r="514" spans="1:26">
      <c r="A514" s="19"/>
      <c r="B514" s="19"/>
      <c r="C514" s="19"/>
      <c r="D514" s="19"/>
      <c r="G514" s="19"/>
      <c r="H514" s="19"/>
      <c r="J514" s="19"/>
      <c r="K514" s="19"/>
      <c r="L514" s="19"/>
      <c r="M514" s="19"/>
      <c r="N514" s="19"/>
      <c r="O514" s="19"/>
      <c r="P514" s="19"/>
      <c r="S514" s="19"/>
      <c r="T514" s="19"/>
      <c r="U514" s="19"/>
      <c r="V514" s="19"/>
      <c r="Z514" s="32"/>
    </row>
    <row r="515" spans="1:26">
      <c r="A515" s="19"/>
      <c r="B515" s="19"/>
      <c r="C515" s="19"/>
      <c r="D515" s="19"/>
      <c r="G515" s="19"/>
      <c r="H515" s="19"/>
      <c r="J515" s="19"/>
      <c r="K515" s="19"/>
      <c r="L515" s="19"/>
      <c r="M515" s="19"/>
      <c r="N515" s="19"/>
      <c r="O515" s="19"/>
      <c r="P515" s="19"/>
      <c r="S515" s="19"/>
      <c r="T515" s="19"/>
      <c r="U515" s="19"/>
      <c r="V515" s="19"/>
      <c r="Z515" s="32"/>
    </row>
    <row r="516" spans="1:26">
      <c r="A516" s="19"/>
      <c r="B516" s="19"/>
      <c r="C516" s="19"/>
      <c r="D516" s="19"/>
      <c r="G516" s="19"/>
      <c r="H516" s="19"/>
      <c r="J516" s="19"/>
      <c r="K516" s="19"/>
      <c r="L516" s="19"/>
      <c r="M516" s="19"/>
      <c r="N516" s="19"/>
      <c r="O516" s="19"/>
      <c r="P516" s="19"/>
      <c r="S516" s="19"/>
      <c r="T516" s="19"/>
      <c r="U516" s="19"/>
      <c r="V516" s="19"/>
      <c r="Z516" s="32"/>
    </row>
    <row r="517" spans="1:26">
      <c r="A517" s="19"/>
      <c r="B517" s="19"/>
      <c r="C517" s="19"/>
      <c r="D517" s="19"/>
      <c r="G517" s="19"/>
      <c r="H517" s="19"/>
      <c r="J517" s="19"/>
      <c r="K517" s="19"/>
      <c r="L517" s="19"/>
      <c r="M517" s="19"/>
      <c r="N517" s="19"/>
      <c r="O517" s="19"/>
      <c r="P517" s="19"/>
      <c r="S517" s="19"/>
      <c r="T517" s="19"/>
      <c r="U517" s="19"/>
      <c r="V517" s="19"/>
      <c r="Z517" s="32"/>
    </row>
    <row r="518" spans="1:26">
      <c r="A518" s="19"/>
      <c r="B518" s="19"/>
      <c r="C518" s="19"/>
      <c r="D518" s="19"/>
      <c r="G518" s="19"/>
      <c r="H518" s="19"/>
      <c r="J518" s="19"/>
      <c r="K518" s="19"/>
      <c r="L518" s="19"/>
      <c r="M518" s="19"/>
      <c r="N518" s="19"/>
      <c r="O518" s="19"/>
      <c r="P518" s="19"/>
      <c r="S518" s="19"/>
      <c r="T518" s="19"/>
      <c r="U518" s="19"/>
      <c r="V518" s="19"/>
      <c r="Z518" s="32"/>
    </row>
    <row r="519" spans="1:26">
      <c r="A519" s="19"/>
      <c r="B519" s="19"/>
      <c r="C519" s="19"/>
      <c r="D519" s="19"/>
      <c r="G519" s="19"/>
      <c r="H519" s="19"/>
      <c r="J519" s="19"/>
      <c r="K519" s="19"/>
      <c r="L519" s="19"/>
      <c r="M519" s="19"/>
      <c r="N519" s="19"/>
      <c r="O519" s="19"/>
      <c r="P519" s="19"/>
      <c r="S519" s="19"/>
      <c r="T519" s="19"/>
      <c r="U519" s="19"/>
      <c r="V519" s="19"/>
      <c r="Z519" s="32"/>
    </row>
    <row r="520" spans="1:26">
      <c r="A520" s="19"/>
      <c r="B520" s="19"/>
      <c r="C520" s="19"/>
      <c r="D520" s="19"/>
      <c r="G520" s="19"/>
      <c r="H520" s="19"/>
      <c r="J520" s="19"/>
      <c r="K520" s="19"/>
      <c r="L520" s="19"/>
      <c r="M520" s="19"/>
      <c r="N520" s="19"/>
      <c r="O520" s="19"/>
      <c r="P520" s="19"/>
      <c r="S520" s="19"/>
      <c r="T520" s="19"/>
      <c r="U520" s="19"/>
      <c r="V520" s="19"/>
      <c r="Z520" s="32"/>
    </row>
    <row r="521" spans="1:26">
      <c r="A521" s="19"/>
      <c r="B521" s="19"/>
      <c r="C521" s="19"/>
      <c r="D521" s="19"/>
      <c r="G521" s="19"/>
      <c r="H521" s="19"/>
      <c r="J521" s="19"/>
      <c r="K521" s="19"/>
      <c r="L521" s="19"/>
      <c r="M521" s="19"/>
      <c r="N521" s="19"/>
      <c r="O521" s="19"/>
      <c r="P521" s="19"/>
      <c r="S521" s="19"/>
      <c r="T521" s="19"/>
      <c r="U521" s="19"/>
      <c r="V521" s="19"/>
      <c r="Z521" s="32"/>
    </row>
    <row r="522" spans="1:26">
      <c r="A522" s="19"/>
      <c r="B522" s="19"/>
      <c r="C522" s="19"/>
      <c r="D522" s="19"/>
      <c r="G522" s="19"/>
      <c r="H522" s="19"/>
      <c r="J522" s="19"/>
      <c r="K522" s="19"/>
      <c r="L522" s="19"/>
      <c r="M522" s="19"/>
      <c r="N522" s="19"/>
      <c r="O522" s="19"/>
      <c r="P522" s="19"/>
      <c r="S522" s="19"/>
      <c r="T522" s="19"/>
      <c r="U522" s="19"/>
      <c r="V522" s="19"/>
      <c r="Z522" s="32"/>
    </row>
    <row r="523" spans="1:26">
      <c r="A523" s="19"/>
      <c r="B523" s="19"/>
      <c r="C523" s="19"/>
      <c r="D523" s="19"/>
      <c r="G523" s="19"/>
      <c r="H523" s="19"/>
      <c r="J523" s="19"/>
      <c r="K523" s="19"/>
      <c r="L523" s="19"/>
      <c r="M523" s="19"/>
      <c r="N523" s="19"/>
      <c r="O523" s="19"/>
      <c r="P523" s="19"/>
      <c r="S523" s="19"/>
      <c r="T523" s="19"/>
      <c r="U523" s="19"/>
      <c r="V523" s="19"/>
      <c r="Z523" s="32"/>
    </row>
    <row r="524" spans="1:26">
      <c r="A524" s="19"/>
      <c r="B524" s="19"/>
      <c r="C524" s="19"/>
      <c r="D524" s="19"/>
      <c r="G524" s="19"/>
      <c r="H524" s="19"/>
      <c r="J524" s="19"/>
      <c r="K524" s="19"/>
      <c r="L524" s="19"/>
      <c r="M524" s="19"/>
      <c r="N524" s="19"/>
      <c r="O524" s="19"/>
      <c r="P524" s="19"/>
      <c r="S524" s="19"/>
      <c r="T524" s="19"/>
      <c r="U524" s="19"/>
      <c r="V524" s="19"/>
      <c r="Z524" s="32"/>
    </row>
    <row r="525" spans="1:26">
      <c r="A525" s="19"/>
      <c r="B525" s="19"/>
      <c r="C525" s="19"/>
      <c r="D525" s="19"/>
      <c r="G525" s="19"/>
      <c r="H525" s="19"/>
      <c r="J525" s="19"/>
      <c r="K525" s="19"/>
      <c r="L525" s="19"/>
      <c r="M525" s="19"/>
      <c r="N525" s="19"/>
      <c r="O525" s="19"/>
      <c r="P525" s="19"/>
      <c r="S525" s="19"/>
      <c r="T525" s="19"/>
      <c r="U525" s="19"/>
      <c r="V525" s="19"/>
      <c r="Z525" s="32"/>
    </row>
    <row r="526" spans="1:26">
      <c r="A526" s="19"/>
      <c r="B526" s="19"/>
      <c r="C526" s="19"/>
      <c r="D526" s="19"/>
      <c r="G526" s="19"/>
      <c r="H526" s="19"/>
      <c r="J526" s="19"/>
      <c r="K526" s="19"/>
      <c r="L526" s="19"/>
      <c r="M526" s="19"/>
      <c r="N526" s="19"/>
      <c r="O526" s="19"/>
      <c r="P526" s="19"/>
      <c r="S526" s="19"/>
      <c r="T526" s="19"/>
      <c r="U526" s="19"/>
      <c r="V526" s="19"/>
      <c r="Z526" s="32"/>
    </row>
    <row r="527" spans="1:26">
      <c r="A527" s="19"/>
      <c r="B527" s="19"/>
      <c r="C527" s="19"/>
      <c r="D527" s="19"/>
      <c r="G527" s="19"/>
      <c r="H527" s="19"/>
      <c r="J527" s="19"/>
      <c r="K527" s="19"/>
      <c r="L527" s="19"/>
      <c r="M527" s="19"/>
      <c r="N527" s="19"/>
      <c r="O527" s="19"/>
      <c r="P527" s="19"/>
      <c r="S527" s="19"/>
      <c r="T527" s="19"/>
      <c r="U527" s="19"/>
      <c r="V527" s="19"/>
      <c r="Z527" s="32"/>
    </row>
    <row r="528" spans="1:26">
      <c r="A528" s="19"/>
      <c r="B528" s="19"/>
      <c r="C528" s="19"/>
      <c r="D528" s="19"/>
      <c r="G528" s="19"/>
      <c r="H528" s="19"/>
      <c r="J528" s="19"/>
      <c r="K528" s="19"/>
      <c r="L528" s="19"/>
      <c r="M528" s="19"/>
      <c r="N528" s="19"/>
      <c r="O528" s="19"/>
      <c r="P528" s="19"/>
      <c r="S528" s="19"/>
      <c r="T528" s="19"/>
      <c r="U528" s="19"/>
      <c r="V528" s="19"/>
      <c r="Z528" s="32"/>
    </row>
    <row r="529" spans="1:26">
      <c r="A529" s="19"/>
      <c r="B529" s="19"/>
      <c r="C529" s="19"/>
      <c r="D529" s="19"/>
      <c r="G529" s="19"/>
      <c r="H529" s="19"/>
      <c r="J529" s="19"/>
      <c r="K529" s="19"/>
      <c r="L529" s="19"/>
      <c r="M529" s="19"/>
      <c r="N529" s="19"/>
      <c r="O529" s="19"/>
      <c r="P529" s="19"/>
      <c r="S529" s="19"/>
      <c r="T529" s="19"/>
      <c r="U529" s="19"/>
      <c r="V529" s="19"/>
      <c r="Z529" s="32"/>
    </row>
    <row r="530" spans="1:26">
      <c r="A530" s="19"/>
      <c r="B530" s="19"/>
      <c r="C530" s="19"/>
      <c r="D530" s="19"/>
      <c r="G530" s="19"/>
      <c r="H530" s="19"/>
      <c r="J530" s="19"/>
      <c r="K530" s="19"/>
      <c r="L530" s="19"/>
      <c r="M530" s="19"/>
      <c r="N530" s="19"/>
      <c r="O530" s="19"/>
      <c r="P530" s="19"/>
      <c r="S530" s="19"/>
      <c r="T530" s="19"/>
      <c r="U530" s="19"/>
      <c r="V530" s="19"/>
      <c r="Z530" s="32"/>
    </row>
    <row r="531" spans="1:26">
      <c r="A531" s="19"/>
      <c r="B531" s="19"/>
      <c r="C531" s="19"/>
      <c r="D531" s="19"/>
      <c r="G531" s="19"/>
      <c r="H531" s="19"/>
      <c r="J531" s="19"/>
      <c r="K531" s="19"/>
      <c r="L531" s="19"/>
      <c r="M531" s="19"/>
      <c r="N531" s="19"/>
      <c r="O531" s="19"/>
      <c r="P531" s="19"/>
      <c r="S531" s="19"/>
      <c r="T531" s="19"/>
      <c r="U531" s="19"/>
      <c r="V531" s="19"/>
      <c r="Z531" s="32"/>
    </row>
    <row r="532" spans="1:26">
      <c r="A532" s="19"/>
      <c r="B532" s="19"/>
      <c r="C532" s="19"/>
      <c r="D532" s="19"/>
      <c r="G532" s="19"/>
      <c r="H532" s="19"/>
      <c r="J532" s="19"/>
      <c r="K532" s="19"/>
      <c r="L532" s="19"/>
      <c r="M532" s="19"/>
      <c r="N532" s="19"/>
      <c r="O532" s="19"/>
      <c r="P532" s="19"/>
      <c r="S532" s="19"/>
      <c r="T532" s="19"/>
      <c r="U532" s="19"/>
      <c r="V532" s="19"/>
      <c r="Z532" s="32"/>
    </row>
    <row r="533" spans="1:26">
      <c r="A533" s="19"/>
      <c r="B533" s="19"/>
      <c r="C533" s="19"/>
      <c r="D533" s="19"/>
      <c r="G533" s="19"/>
      <c r="H533" s="19"/>
      <c r="J533" s="19"/>
      <c r="K533" s="19"/>
      <c r="L533" s="19"/>
      <c r="M533" s="19"/>
      <c r="N533" s="19"/>
      <c r="O533" s="19"/>
      <c r="P533" s="19"/>
      <c r="S533" s="19"/>
      <c r="T533" s="19"/>
      <c r="U533" s="19"/>
      <c r="V533" s="19"/>
      <c r="Z533" s="32"/>
    </row>
    <row r="534" spans="1:26">
      <c r="A534" s="19"/>
      <c r="B534" s="19"/>
      <c r="C534" s="19"/>
      <c r="D534" s="19"/>
      <c r="G534" s="19"/>
      <c r="H534" s="19"/>
      <c r="J534" s="19"/>
      <c r="K534" s="19"/>
      <c r="L534" s="19"/>
      <c r="M534" s="19"/>
      <c r="N534" s="19"/>
      <c r="O534" s="19"/>
      <c r="P534" s="19"/>
      <c r="S534" s="19"/>
      <c r="T534" s="19"/>
      <c r="U534" s="19"/>
      <c r="V534" s="19"/>
      <c r="Z534" s="32"/>
    </row>
    <row r="535" spans="1:26">
      <c r="A535" s="19"/>
      <c r="B535" s="19"/>
      <c r="C535" s="19"/>
      <c r="D535" s="19"/>
      <c r="G535" s="19"/>
      <c r="H535" s="19"/>
      <c r="J535" s="19"/>
      <c r="K535" s="19"/>
      <c r="L535" s="19"/>
      <c r="M535" s="19"/>
      <c r="N535" s="19"/>
      <c r="O535" s="19"/>
      <c r="P535" s="19"/>
      <c r="S535" s="19"/>
      <c r="T535" s="19"/>
      <c r="U535" s="19"/>
      <c r="V535" s="19"/>
      <c r="Z535" s="32"/>
    </row>
    <row r="536" spans="1:26">
      <c r="A536" s="19"/>
      <c r="B536" s="19"/>
      <c r="C536" s="19"/>
      <c r="D536" s="19"/>
      <c r="G536" s="19"/>
      <c r="H536" s="19"/>
      <c r="J536" s="19"/>
      <c r="K536" s="19"/>
      <c r="L536" s="19"/>
      <c r="M536" s="19"/>
      <c r="N536" s="19"/>
      <c r="O536" s="19"/>
      <c r="P536" s="19"/>
      <c r="S536" s="19"/>
      <c r="T536" s="19"/>
      <c r="U536" s="19"/>
      <c r="V536" s="19"/>
      <c r="Z536" s="32"/>
    </row>
    <row r="537" spans="1:26">
      <c r="A537" s="19"/>
      <c r="B537" s="19"/>
      <c r="C537" s="19"/>
      <c r="D537" s="19"/>
      <c r="G537" s="19"/>
      <c r="H537" s="19"/>
      <c r="J537" s="19"/>
      <c r="K537" s="19"/>
      <c r="L537" s="19"/>
      <c r="M537" s="19"/>
      <c r="N537" s="19"/>
      <c r="O537" s="19"/>
      <c r="P537" s="19"/>
      <c r="S537" s="19"/>
      <c r="T537" s="19"/>
      <c r="U537" s="19"/>
      <c r="V537" s="19"/>
      <c r="Z537" s="32"/>
    </row>
    <row r="538" spans="1:26">
      <c r="A538" s="19"/>
      <c r="B538" s="19"/>
      <c r="C538" s="19"/>
      <c r="D538" s="19"/>
      <c r="G538" s="19"/>
      <c r="H538" s="19"/>
      <c r="J538" s="19"/>
      <c r="K538" s="19"/>
      <c r="L538" s="19"/>
      <c r="M538" s="19"/>
      <c r="N538" s="19"/>
      <c r="O538" s="19"/>
      <c r="P538" s="19"/>
      <c r="S538" s="19"/>
      <c r="T538" s="19"/>
      <c r="U538" s="19"/>
      <c r="V538" s="19"/>
      <c r="Z538" s="32"/>
    </row>
    <row r="539" spans="1:26">
      <c r="A539" s="19"/>
      <c r="B539" s="19"/>
      <c r="C539" s="19"/>
      <c r="D539" s="19"/>
      <c r="G539" s="19"/>
      <c r="H539" s="19"/>
      <c r="J539" s="19"/>
      <c r="K539" s="19"/>
      <c r="L539" s="19"/>
      <c r="M539" s="19"/>
      <c r="N539" s="19"/>
      <c r="O539" s="19"/>
      <c r="P539" s="19"/>
      <c r="S539" s="19"/>
      <c r="T539" s="19"/>
      <c r="U539" s="19"/>
      <c r="V539" s="19"/>
      <c r="Z539" s="32"/>
    </row>
    <row r="540" spans="1:26">
      <c r="A540" s="19"/>
      <c r="B540" s="19"/>
      <c r="C540" s="19"/>
      <c r="D540" s="19"/>
      <c r="G540" s="19"/>
      <c r="H540" s="19"/>
      <c r="J540" s="19"/>
      <c r="K540" s="19"/>
      <c r="L540" s="19"/>
      <c r="M540" s="19"/>
      <c r="N540" s="19"/>
      <c r="O540" s="19"/>
      <c r="P540" s="19"/>
      <c r="S540" s="19"/>
      <c r="T540" s="19"/>
      <c r="U540" s="19"/>
      <c r="V540" s="19"/>
      <c r="Z540" s="32"/>
    </row>
    <row r="541" spans="1:26">
      <c r="A541" s="19"/>
      <c r="B541" s="19"/>
      <c r="C541" s="19"/>
      <c r="D541" s="19"/>
      <c r="G541" s="19"/>
      <c r="H541" s="19"/>
      <c r="J541" s="19"/>
      <c r="K541" s="19"/>
      <c r="L541" s="19"/>
      <c r="M541" s="19"/>
      <c r="N541" s="19"/>
      <c r="O541" s="19"/>
      <c r="P541" s="19"/>
      <c r="S541" s="19"/>
      <c r="T541" s="19"/>
      <c r="U541" s="19"/>
      <c r="V541" s="19"/>
      <c r="Z541" s="32"/>
    </row>
    <row r="542" spans="1:26">
      <c r="A542" s="19"/>
      <c r="B542" s="19"/>
      <c r="C542" s="19"/>
      <c r="D542" s="19"/>
      <c r="G542" s="19"/>
      <c r="H542" s="19"/>
      <c r="J542" s="19"/>
      <c r="K542" s="19"/>
      <c r="L542" s="19"/>
      <c r="M542" s="19"/>
      <c r="N542" s="19"/>
      <c r="O542" s="19"/>
      <c r="P542" s="19"/>
      <c r="S542" s="19"/>
      <c r="T542" s="19"/>
      <c r="U542" s="19"/>
      <c r="V542" s="19"/>
      <c r="Z542" s="32"/>
    </row>
    <row r="543" spans="1:26">
      <c r="A543" s="19"/>
      <c r="B543" s="19"/>
      <c r="C543" s="19"/>
      <c r="D543" s="19"/>
      <c r="G543" s="19"/>
      <c r="H543" s="19"/>
      <c r="J543" s="19"/>
      <c r="K543" s="19"/>
      <c r="L543" s="19"/>
      <c r="M543" s="19"/>
      <c r="N543" s="19"/>
      <c r="O543" s="19"/>
      <c r="P543" s="19"/>
      <c r="S543" s="19"/>
      <c r="T543" s="19"/>
      <c r="U543" s="19"/>
      <c r="V543" s="19"/>
      <c r="Z543" s="32"/>
    </row>
    <row r="544" spans="1:26">
      <c r="A544" s="19"/>
      <c r="B544" s="19"/>
      <c r="C544" s="19"/>
      <c r="D544" s="19"/>
      <c r="G544" s="19"/>
      <c r="H544" s="19"/>
      <c r="J544" s="19"/>
      <c r="K544" s="19"/>
      <c r="L544" s="19"/>
      <c r="M544" s="19"/>
      <c r="N544" s="19"/>
      <c r="O544" s="19"/>
      <c r="P544" s="19"/>
      <c r="S544" s="19"/>
      <c r="T544" s="19"/>
      <c r="U544" s="19"/>
      <c r="V544" s="19"/>
      <c r="Z544" s="32"/>
    </row>
    <row r="545" spans="1:26">
      <c r="A545" s="19"/>
      <c r="B545" s="19"/>
      <c r="C545" s="19"/>
      <c r="D545" s="19"/>
      <c r="G545" s="19"/>
      <c r="H545" s="19"/>
      <c r="J545" s="19"/>
      <c r="K545" s="19"/>
      <c r="L545" s="19"/>
      <c r="M545" s="19"/>
      <c r="N545" s="19"/>
      <c r="O545" s="19"/>
      <c r="P545" s="19"/>
      <c r="S545" s="19"/>
      <c r="T545" s="19"/>
      <c r="U545" s="19"/>
      <c r="V545" s="19"/>
      <c r="Z545" s="32"/>
    </row>
    <row r="546" spans="1:26">
      <c r="A546" s="19"/>
      <c r="B546" s="19"/>
      <c r="C546" s="19"/>
      <c r="D546" s="19"/>
      <c r="G546" s="19"/>
      <c r="H546" s="19"/>
      <c r="J546" s="19"/>
      <c r="K546" s="19"/>
      <c r="L546" s="19"/>
      <c r="M546" s="19"/>
      <c r="N546" s="19"/>
      <c r="O546" s="19"/>
      <c r="P546" s="19"/>
      <c r="S546" s="19"/>
      <c r="T546" s="19"/>
      <c r="U546" s="19"/>
      <c r="V546" s="19"/>
      <c r="Z546" s="32"/>
    </row>
    <row r="547" spans="1:26">
      <c r="A547" s="19"/>
      <c r="B547" s="19"/>
      <c r="C547" s="19"/>
      <c r="D547" s="19"/>
      <c r="G547" s="19"/>
      <c r="H547" s="19"/>
      <c r="J547" s="19"/>
      <c r="K547" s="19"/>
      <c r="L547" s="19"/>
      <c r="M547" s="19"/>
      <c r="N547" s="19"/>
      <c r="O547" s="19"/>
      <c r="P547" s="19"/>
      <c r="S547" s="19"/>
      <c r="T547" s="19"/>
      <c r="U547" s="19"/>
      <c r="V547" s="19"/>
      <c r="Z547" s="32"/>
    </row>
    <row r="548" spans="1:26">
      <c r="A548" s="19"/>
      <c r="B548" s="19"/>
      <c r="C548" s="19"/>
      <c r="D548" s="19"/>
      <c r="G548" s="19"/>
      <c r="H548" s="19"/>
      <c r="J548" s="19"/>
      <c r="K548" s="19"/>
      <c r="L548" s="19"/>
      <c r="M548" s="19"/>
      <c r="N548" s="19"/>
      <c r="O548" s="19"/>
      <c r="P548" s="19"/>
      <c r="S548" s="19"/>
      <c r="T548" s="19"/>
      <c r="U548" s="19"/>
      <c r="V548" s="19"/>
      <c r="Z548" s="32"/>
    </row>
    <row r="549" spans="1:26">
      <c r="A549" s="19"/>
      <c r="B549" s="19"/>
      <c r="C549" s="19"/>
      <c r="D549" s="19"/>
      <c r="G549" s="19"/>
      <c r="H549" s="19"/>
      <c r="J549" s="19"/>
      <c r="K549" s="19"/>
      <c r="L549" s="19"/>
      <c r="M549" s="19"/>
      <c r="N549" s="19"/>
      <c r="O549" s="19"/>
      <c r="P549" s="19"/>
      <c r="S549" s="19"/>
      <c r="T549" s="19"/>
      <c r="U549" s="19"/>
      <c r="V549" s="19"/>
      <c r="Z549" s="32"/>
    </row>
    <row r="550" spans="1:26">
      <c r="A550" s="19"/>
      <c r="B550" s="19"/>
      <c r="C550" s="19"/>
      <c r="D550" s="19"/>
      <c r="G550" s="19"/>
      <c r="H550" s="19"/>
      <c r="J550" s="19"/>
      <c r="K550" s="19"/>
      <c r="L550" s="19"/>
      <c r="M550" s="19"/>
      <c r="N550" s="19"/>
      <c r="O550" s="19"/>
      <c r="P550" s="19"/>
      <c r="S550" s="19"/>
      <c r="T550" s="19"/>
      <c r="U550" s="19"/>
      <c r="V550" s="19"/>
      <c r="Z550" s="32"/>
    </row>
    <row r="551" spans="1:26">
      <c r="A551" s="19"/>
      <c r="B551" s="19"/>
      <c r="C551" s="19"/>
      <c r="D551" s="19"/>
      <c r="G551" s="19"/>
      <c r="H551" s="19"/>
      <c r="J551" s="19"/>
      <c r="K551" s="19"/>
      <c r="L551" s="19"/>
      <c r="M551" s="19"/>
      <c r="N551" s="19"/>
      <c r="O551" s="19"/>
      <c r="P551" s="19"/>
      <c r="S551" s="19"/>
      <c r="T551" s="19"/>
      <c r="U551" s="19"/>
      <c r="V551" s="19"/>
      <c r="Z551" s="32"/>
    </row>
    <row r="552" spans="1:26">
      <c r="A552" s="19"/>
      <c r="B552" s="19"/>
      <c r="C552" s="19"/>
      <c r="D552" s="19"/>
      <c r="G552" s="19"/>
      <c r="H552" s="19"/>
      <c r="J552" s="19"/>
      <c r="K552" s="19"/>
      <c r="L552" s="19"/>
      <c r="M552" s="19"/>
      <c r="N552" s="19"/>
      <c r="O552" s="19"/>
      <c r="P552" s="19"/>
      <c r="S552" s="19"/>
      <c r="T552" s="19"/>
      <c r="U552" s="19"/>
      <c r="V552" s="19"/>
      <c r="Z552" s="32"/>
    </row>
    <row r="553" spans="1:26">
      <c r="A553" s="19"/>
      <c r="B553" s="19"/>
      <c r="C553" s="19"/>
      <c r="D553" s="19"/>
      <c r="G553" s="19"/>
      <c r="H553" s="19"/>
      <c r="J553" s="19"/>
      <c r="K553" s="19"/>
      <c r="L553" s="19"/>
      <c r="M553" s="19"/>
      <c r="N553" s="19"/>
      <c r="O553" s="19"/>
      <c r="P553" s="19"/>
      <c r="S553" s="19"/>
      <c r="T553" s="19"/>
      <c r="U553" s="19"/>
      <c r="V553" s="19"/>
      <c r="Z553" s="32"/>
    </row>
    <row r="554" spans="1:26">
      <c r="A554" s="19"/>
      <c r="B554" s="19"/>
      <c r="C554" s="19"/>
      <c r="D554" s="19"/>
      <c r="G554" s="19"/>
      <c r="H554" s="19"/>
      <c r="J554" s="19"/>
      <c r="K554" s="19"/>
      <c r="L554" s="19"/>
      <c r="M554" s="19"/>
      <c r="N554" s="19"/>
      <c r="O554" s="19"/>
      <c r="P554" s="19"/>
      <c r="S554" s="19"/>
      <c r="T554" s="19"/>
      <c r="U554" s="19"/>
      <c r="V554" s="19"/>
      <c r="Z554" s="32"/>
    </row>
    <row r="555" spans="1:26">
      <c r="A555" s="19"/>
      <c r="B555" s="19"/>
      <c r="C555" s="19"/>
      <c r="D555" s="19"/>
      <c r="G555" s="19"/>
      <c r="H555" s="19"/>
      <c r="J555" s="19"/>
      <c r="K555" s="19"/>
      <c r="L555" s="19"/>
      <c r="M555" s="19"/>
      <c r="N555" s="19"/>
      <c r="O555" s="19"/>
      <c r="P555" s="19"/>
      <c r="S555" s="19"/>
      <c r="T555" s="19"/>
      <c r="U555" s="19"/>
      <c r="V555" s="19"/>
      <c r="Z555" s="32"/>
    </row>
    <row r="556" spans="1:26">
      <c r="A556" s="19"/>
      <c r="B556" s="19"/>
      <c r="C556" s="19"/>
      <c r="D556" s="19"/>
      <c r="G556" s="19"/>
      <c r="H556" s="19"/>
      <c r="J556" s="19"/>
      <c r="K556" s="19"/>
      <c r="L556" s="19"/>
      <c r="M556" s="19"/>
      <c r="N556" s="19"/>
      <c r="O556" s="19"/>
      <c r="P556" s="19"/>
      <c r="S556" s="19"/>
      <c r="T556" s="19"/>
      <c r="U556" s="19"/>
      <c r="V556" s="19"/>
      <c r="Z556" s="32"/>
    </row>
    <row r="557" spans="1:26">
      <c r="A557" s="19"/>
      <c r="B557" s="19"/>
      <c r="C557" s="19"/>
      <c r="D557" s="19"/>
      <c r="G557" s="19"/>
      <c r="H557" s="19"/>
      <c r="J557" s="19"/>
      <c r="K557" s="19"/>
      <c r="L557" s="19"/>
      <c r="M557" s="19"/>
      <c r="N557" s="19"/>
      <c r="O557" s="19"/>
      <c r="P557" s="19"/>
      <c r="S557" s="19"/>
      <c r="T557" s="19"/>
      <c r="U557" s="19"/>
      <c r="V557" s="19"/>
      <c r="Z557" s="32"/>
    </row>
    <row r="558" spans="1:26">
      <c r="A558" s="19"/>
      <c r="B558" s="19"/>
      <c r="C558" s="19"/>
      <c r="D558" s="19"/>
      <c r="G558" s="19"/>
      <c r="H558" s="19"/>
      <c r="J558" s="19"/>
      <c r="K558" s="19"/>
      <c r="L558" s="19"/>
      <c r="M558" s="19"/>
      <c r="N558" s="19"/>
      <c r="O558" s="19"/>
      <c r="P558" s="19"/>
      <c r="S558" s="19"/>
      <c r="T558" s="19"/>
      <c r="U558" s="19"/>
      <c r="V558" s="19"/>
      <c r="Z558" s="32"/>
    </row>
    <row r="559" spans="1:26">
      <c r="A559" s="19"/>
      <c r="B559" s="19"/>
      <c r="C559" s="19"/>
      <c r="D559" s="19"/>
      <c r="G559" s="19"/>
      <c r="H559" s="19"/>
      <c r="J559" s="19"/>
      <c r="K559" s="19"/>
      <c r="L559" s="19"/>
      <c r="M559" s="19"/>
      <c r="N559" s="19"/>
      <c r="O559" s="19"/>
      <c r="P559" s="19"/>
      <c r="S559" s="19"/>
      <c r="T559" s="19"/>
      <c r="U559" s="19"/>
      <c r="V559" s="19"/>
      <c r="Z559" s="32"/>
    </row>
    <row r="560" spans="1:26">
      <c r="A560" s="19"/>
      <c r="B560" s="19"/>
      <c r="C560" s="19"/>
      <c r="D560" s="19"/>
      <c r="G560" s="19"/>
      <c r="H560" s="19"/>
      <c r="J560" s="19"/>
      <c r="K560" s="19"/>
      <c r="L560" s="19"/>
      <c r="M560" s="19"/>
      <c r="N560" s="19"/>
      <c r="O560" s="19"/>
      <c r="P560" s="19"/>
      <c r="S560" s="19"/>
      <c r="T560" s="19"/>
      <c r="U560" s="19"/>
      <c r="V560" s="19"/>
      <c r="Z560" s="32"/>
    </row>
    <row r="561" spans="1:26">
      <c r="A561" s="19"/>
      <c r="B561" s="19"/>
      <c r="C561" s="19"/>
      <c r="D561" s="19"/>
      <c r="G561" s="19"/>
      <c r="H561" s="19"/>
      <c r="J561" s="19"/>
      <c r="K561" s="19"/>
      <c r="L561" s="19"/>
      <c r="M561" s="19"/>
      <c r="N561" s="19"/>
      <c r="O561" s="19"/>
      <c r="P561" s="19"/>
      <c r="S561" s="19"/>
      <c r="T561" s="19"/>
      <c r="U561" s="19"/>
      <c r="V561" s="19"/>
      <c r="Z561" s="32"/>
    </row>
    <row r="562" spans="1:26">
      <c r="A562" s="19"/>
      <c r="B562" s="19"/>
      <c r="C562" s="19"/>
      <c r="D562" s="19"/>
      <c r="G562" s="19"/>
      <c r="H562" s="19"/>
      <c r="J562" s="19"/>
      <c r="K562" s="19"/>
      <c r="L562" s="19"/>
      <c r="M562" s="19"/>
      <c r="N562" s="19"/>
      <c r="O562" s="19"/>
      <c r="P562" s="19"/>
      <c r="S562" s="19"/>
      <c r="T562" s="19"/>
      <c r="U562" s="19"/>
      <c r="V562" s="19"/>
      <c r="Z562" s="32"/>
    </row>
    <row r="563" spans="1:26">
      <c r="A563" s="19"/>
      <c r="B563" s="19"/>
      <c r="C563" s="19"/>
      <c r="D563" s="19"/>
      <c r="G563" s="19"/>
      <c r="H563" s="19"/>
      <c r="J563" s="19"/>
      <c r="K563" s="19"/>
      <c r="L563" s="19"/>
      <c r="M563" s="19"/>
      <c r="N563" s="19"/>
      <c r="O563" s="19"/>
      <c r="P563" s="19"/>
      <c r="S563" s="19"/>
      <c r="T563" s="19"/>
      <c r="U563" s="19"/>
      <c r="V563" s="19"/>
      <c r="Z563" s="32"/>
    </row>
    <row r="564" spans="1:26">
      <c r="A564" s="19"/>
      <c r="B564" s="19"/>
      <c r="C564" s="19"/>
      <c r="D564" s="19"/>
      <c r="G564" s="19"/>
      <c r="H564" s="19"/>
      <c r="J564" s="19"/>
      <c r="K564" s="19"/>
      <c r="L564" s="19"/>
      <c r="M564" s="19"/>
      <c r="N564" s="19"/>
      <c r="O564" s="19"/>
      <c r="P564" s="19"/>
      <c r="S564" s="19"/>
      <c r="T564" s="19"/>
      <c r="U564" s="19"/>
      <c r="V564" s="19"/>
      <c r="Z564" s="32"/>
    </row>
    <row r="565" spans="1:26">
      <c r="A565" s="19"/>
      <c r="B565" s="19"/>
      <c r="C565" s="19"/>
      <c r="D565" s="19"/>
      <c r="G565" s="19"/>
      <c r="H565" s="19"/>
      <c r="J565" s="19"/>
      <c r="K565" s="19"/>
      <c r="L565" s="19"/>
      <c r="M565" s="19"/>
      <c r="N565" s="19"/>
      <c r="O565" s="19"/>
      <c r="P565" s="19"/>
      <c r="S565" s="19"/>
      <c r="T565" s="19"/>
      <c r="U565" s="19"/>
      <c r="V565" s="19"/>
      <c r="Z565" s="32"/>
    </row>
    <row r="566" spans="1:26">
      <c r="A566" s="19"/>
      <c r="B566" s="19"/>
      <c r="C566" s="19"/>
      <c r="D566" s="19"/>
      <c r="G566" s="19"/>
      <c r="H566" s="19"/>
      <c r="J566" s="19"/>
      <c r="K566" s="19"/>
      <c r="L566" s="19"/>
      <c r="M566" s="19"/>
      <c r="N566" s="19"/>
      <c r="O566" s="19"/>
      <c r="P566" s="19"/>
      <c r="S566" s="19"/>
      <c r="T566" s="19"/>
      <c r="U566" s="19"/>
      <c r="V566" s="19"/>
      <c r="Z566" s="32"/>
    </row>
    <row r="567" spans="1:26">
      <c r="A567" s="19"/>
      <c r="B567" s="19"/>
      <c r="C567" s="19"/>
      <c r="D567" s="19"/>
      <c r="G567" s="19"/>
      <c r="H567" s="19"/>
      <c r="J567" s="19"/>
      <c r="K567" s="19"/>
      <c r="L567" s="19"/>
      <c r="M567" s="19"/>
      <c r="N567" s="19"/>
      <c r="O567" s="19"/>
      <c r="P567" s="19"/>
      <c r="S567" s="19"/>
      <c r="T567" s="19"/>
      <c r="U567" s="19"/>
      <c r="V567" s="19"/>
      <c r="Z567" s="32"/>
    </row>
    <row r="568" spans="1:26">
      <c r="A568" s="19"/>
      <c r="B568" s="19"/>
      <c r="C568" s="19"/>
      <c r="D568" s="19"/>
      <c r="G568" s="19"/>
      <c r="H568" s="19"/>
      <c r="J568" s="19"/>
      <c r="K568" s="19"/>
      <c r="L568" s="19"/>
      <c r="M568" s="19"/>
      <c r="N568" s="19"/>
      <c r="O568" s="19"/>
      <c r="P568" s="19"/>
      <c r="S568" s="19"/>
      <c r="T568" s="19"/>
      <c r="U568" s="19"/>
      <c r="V568" s="19"/>
      <c r="Z568" s="32"/>
    </row>
    <row r="569" spans="1:26">
      <c r="A569" s="19"/>
      <c r="B569" s="19"/>
      <c r="C569" s="19"/>
      <c r="D569" s="19"/>
      <c r="G569" s="19"/>
      <c r="H569" s="19"/>
      <c r="J569" s="19"/>
      <c r="K569" s="19"/>
      <c r="L569" s="19"/>
      <c r="M569" s="19"/>
      <c r="N569" s="19"/>
      <c r="O569" s="19"/>
      <c r="P569" s="19"/>
      <c r="S569" s="19"/>
      <c r="T569" s="19"/>
      <c r="U569" s="19"/>
      <c r="V569" s="19"/>
      <c r="Z569" s="32"/>
    </row>
    <row r="570" spans="1:26">
      <c r="A570" s="19"/>
      <c r="B570" s="19"/>
      <c r="C570" s="19"/>
      <c r="D570" s="19"/>
      <c r="G570" s="19"/>
      <c r="H570" s="19"/>
      <c r="J570" s="19"/>
      <c r="K570" s="19"/>
      <c r="L570" s="19"/>
      <c r="M570" s="19"/>
      <c r="N570" s="19"/>
      <c r="O570" s="19"/>
      <c r="P570" s="19"/>
      <c r="S570" s="19"/>
      <c r="T570" s="19"/>
      <c r="U570" s="19"/>
      <c r="V570" s="19"/>
      <c r="Z570" s="32"/>
    </row>
    <row r="571" spans="1:26">
      <c r="A571" s="19"/>
      <c r="B571" s="19"/>
      <c r="C571" s="19"/>
      <c r="D571" s="19"/>
      <c r="G571" s="19"/>
      <c r="H571" s="19"/>
      <c r="J571" s="19"/>
      <c r="K571" s="19"/>
      <c r="L571" s="19"/>
      <c r="M571" s="19"/>
      <c r="N571" s="19"/>
      <c r="O571" s="19"/>
      <c r="P571" s="19"/>
      <c r="S571" s="19"/>
      <c r="T571" s="19"/>
      <c r="U571" s="19"/>
      <c r="V571" s="19"/>
      <c r="Z571" s="32"/>
    </row>
    <row r="572" spans="1:26">
      <c r="A572" s="19"/>
      <c r="B572" s="19"/>
      <c r="C572" s="19"/>
      <c r="D572" s="19"/>
      <c r="G572" s="19"/>
      <c r="H572" s="19"/>
      <c r="J572" s="19"/>
      <c r="K572" s="19"/>
      <c r="L572" s="19"/>
      <c r="M572" s="19"/>
      <c r="N572" s="19"/>
      <c r="O572" s="19"/>
      <c r="P572" s="19"/>
      <c r="S572" s="19"/>
      <c r="T572" s="19"/>
      <c r="U572" s="19"/>
      <c r="V572" s="19"/>
      <c r="Z572" s="32"/>
    </row>
    <row r="573" spans="1:26">
      <c r="A573" s="19"/>
      <c r="B573" s="19"/>
      <c r="C573" s="19"/>
      <c r="D573" s="19"/>
      <c r="G573" s="19"/>
      <c r="H573" s="19"/>
      <c r="J573" s="19"/>
      <c r="K573" s="19"/>
      <c r="L573" s="19"/>
      <c r="M573" s="19"/>
      <c r="N573" s="19"/>
      <c r="O573" s="19"/>
      <c r="P573" s="19"/>
      <c r="S573" s="19"/>
      <c r="T573" s="19"/>
      <c r="U573" s="19"/>
      <c r="V573" s="19"/>
      <c r="Z573" s="32"/>
    </row>
    <row r="574" spans="1:26">
      <c r="A574" s="19"/>
      <c r="B574" s="19"/>
      <c r="C574" s="19"/>
      <c r="D574" s="19"/>
      <c r="G574" s="19"/>
      <c r="H574" s="19"/>
      <c r="J574" s="19"/>
      <c r="K574" s="19"/>
      <c r="L574" s="19"/>
      <c r="M574" s="19"/>
      <c r="N574" s="19"/>
      <c r="O574" s="19"/>
      <c r="P574" s="19"/>
      <c r="S574" s="19"/>
      <c r="T574" s="19"/>
      <c r="U574" s="19"/>
      <c r="V574" s="19"/>
      <c r="Z574" s="32"/>
    </row>
    <row r="575" spans="1:26">
      <c r="A575" s="19"/>
      <c r="B575" s="19"/>
      <c r="C575" s="19"/>
      <c r="D575" s="19"/>
      <c r="G575" s="19"/>
      <c r="H575" s="19"/>
      <c r="J575" s="19"/>
      <c r="K575" s="19"/>
      <c r="L575" s="19"/>
      <c r="M575" s="19"/>
      <c r="N575" s="19"/>
      <c r="O575" s="19"/>
      <c r="P575" s="19"/>
      <c r="S575" s="19"/>
      <c r="T575" s="19"/>
      <c r="U575" s="19"/>
      <c r="V575" s="19"/>
      <c r="Z575" s="32"/>
    </row>
    <row r="576" spans="1:26">
      <c r="A576" s="19"/>
      <c r="B576" s="19"/>
      <c r="C576" s="19"/>
      <c r="D576" s="19"/>
      <c r="G576" s="19"/>
      <c r="H576" s="19"/>
      <c r="J576" s="19"/>
      <c r="K576" s="19"/>
      <c r="L576" s="19"/>
      <c r="M576" s="19"/>
      <c r="N576" s="19"/>
      <c r="O576" s="19"/>
      <c r="P576" s="19"/>
      <c r="S576" s="19"/>
      <c r="T576" s="19"/>
      <c r="U576" s="19"/>
      <c r="V576" s="19"/>
      <c r="Z576" s="32"/>
    </row>
    <row r="577" spans="1:26">
      <c r="A577" s="19"/>
      <c r="B577" s="19"/>
      <c r="C577" s="19"/>
      <c r="D577" s="19"/>
      <c r="G577" s="19"/>
      <c r="H577" s="19"/>
      <c r="J577" s="19"/>
      <c r="K577" s="19"/>
      <c r="L577" s="19"/>
      <c r="M577" s="19"/>
      <c r="N577" s="19"/>
      <c r="O577" s="19"/>
      <c r="P577" s="19"/>
      <c r="S577" s="19"/>
      <c r="T577" s="19"/>
      <c r="U577" s="19"/>
      <c r="V577" s="19"/>
      <c r="Z577" s="32"/>
    </row>
    <row r="578" spans="2:26">
      <c r="B578" s="19"/>
      <c r="C578" s="19"/>
      <c r="D578" s="19"/>
      <c r="G578" s="19"/>
      <c r="H578" s="19"/>
      <c r="J578" s="19"/>
      <c r="K578" s="19"/>
      <c r="L578" s="19"/>
      <c r="M578" s="19"/>
      <c r="N578" s="19"/>
      <c r="O578" s="19"/>
      <c r="P578" s="19"/>
      <c r="S578" s="19"/>
      <c r="T578" s="19"/>
      <c r="U578" s="19"/>
      <c r="V578" s="19"/>
      <c r="Z578" s="32"/>
    </row>
    <row r="579" spans="2:26">
      <c r="B579" s="19"/>
      <c r="C579" s="19"/>
      <c r="D579" s="19"/>
      <c r="G579" s="19"/>
      <c r="H579" s="19"/>
      <c r="J579" s="19"/>
      <c r="K579" s="19"/>
      <c r="L579" s="19"/>
      <c r="M579" s="19"/>
      <c r="N579" s="19"/>
      <c r="O579" s="19"/>
      <c r="P579" s="19"/>
      <c r="S579" s="19"/>
      <c r="T579" s="19"/>
      <c r="U579" s="19"/>
      <c r="V579" s="19"/>
      <c r="Z579" s="32"/>
    </row>
    <row r="580" spans="2:26">
      <c r="B580" s="19"/>
      <c r="C580" s="19"/>
      <c r="D580" s="19"/>
      <c r="G580" s="19"/>
      <c r="H580" s="19"/>
      <c r="J580" s="19"/>
      <c r="K580" s="19"/>
      <c r="L580" s="19"/>
      <c r="M580" s="19"/>
      <c r="N580" s="19"/>
      <c r="O580" s="19"/>
      <c r="P580" s="19"/>
      <c r="S580" s="19"/>
      <c r="T580" s="19"/>
      <c r="U580" s="19"/>
      <c r="V580" s="19"/>
      <c r="Z580" s="32"/>
    </row>
    <row r="581" spans="2:26">
      <c r="B581" s="19"/>
      <c r="C581" s="19"/>
      <c r="D581" s="19"/>
      <c r="G581" s="19"/>
      <c r="H581" s="19"/>
      <c r="J581" s="19"/>
      <c r="K581" s="19"/>
      <c r="L581" s="19"/>
      <c r="M581" s="19"/>
      <c r="N581" s="19"/>
      <c r="O581" s="19"/>
      <c r="P581" s="19"/>
      <c r="S581" s="19"/>
      <c r="T581" s="19"/>
      <c r="U581" s="19"/>
      <c r="V581" s="19"/>
      <c r="Z581" s="32"/>
    </row>
    <row r="582" spans="2:26">
      <c r="B582" s="19"/>
      <c r="C582" s="19"/>
      <c r="D582" s="19"/>
      <c r="G582" s="19"/>
      <c r="H582" s="19"/>
      <c r="J582" s="19"/>
      <c r="K582" s="19"/>
      <c r="L582" s="19"/>
      <c r="M582" s="19"/>
      <c r="N582" s="19"/>
      <c r="O582" s="19"/>
      <c r="P582" s="19"/>
      <c r="S582" s="19"/>
      <c r="T582" s="19"/>
      <c r="U582" s="19"/>
      <c r="V582" s="19"/>
      <c r="Z582" s="32"/>
    </row>
    <row r="583" spans="2:26">
      <c r="B583" s="19"/>
      <c r="C583" s="19"/>
      <c r="D583" s="19"/>
      <c r="G583" s="19"/>
      <c r="H583" s="19"/>
      <c r="J583" s="19"/>
      <c r="K583" s="19"/>
      <c r="L583" s="19"/>
      <c r="M583" s="19"/>
      <c r="N583" s="19"/>
      <c r="O583" s="19"/>
      <c r="P583" s="19"/>
      <c r="S583" s="19"/>
      <c r="T583" s="19"/>
      <c r="U583" s="19"/>
      <c r="V583" s="19"/>
      <c r="Z583" s="32"/>
    </row>
    <row r="584" spans="2:26">
      <c r="B584" s="19"/>
      <c r="C584" s="19"/>
      <c r="D584" s="19"/>
      <c r="G584" s="19"/>
      <c r="H584" s="19"/>
      <c r="J584" s="19"/>
      <c r="K584" s="19"/>
      <c r="L584" s="19"/>
      <c r="M584" s="19"/>
      <c r="N584" s="19"/>
      <c r="O584" s="19"/>
      <c r="P584" s="19"/>
      <c r="S584" s="19"/>
      <c r="T584" s="19"/>
      <c r="U584" s="19"/>
      <c r="V584" s="19"/>
      <c r="Z584" s="32"/>
    </row>
    <row r="585" spans="2:26">
      <c r="B585" s="19"/>
      <c r="C585" s="19"/>
      <c r="D585" s="19"/>
      <c r="G585" s="19"/>
      <c r="H585" s="19"/>
      <c r="J585" s="19"/>
      <c r="K585" s="19"/>
      <c r="L585" s="19"/>
      <c r="M585" s="19"/>
      <c r="N585" s="19"/>
      <c r="O585" s="19"/>
      <c r="P585" s="19"/>
      <c r="S585" s="19"/>
      <c r="T585" s="19"/>
      <c r="U585" s="19"/>
      <c r="V585" s="19"/>
      <c r="Z585" s="32"/>
    </row>
    <row r="586" spans="2:26">
      <c r="B586" s="19"/>
      <c r="C586" s="19"/>
      <c r="D586" s="19"/>
      <c r="G586" s="19"/>
      <c r="H586" s="19"/>
      <c r="J586" s="19"/>
      <c r="K586" s="19"/>
      <c r="L586" s="19"/>
      <c r="M586" s="19"/>
      <c r="N586" s="19"/>
      <c r="O586" s="19"/>
      <c r="P586" s="19"/>
      <c r="S586" s="19"/>
      <c r="T586" s="19"/>
      <c r="U586" s="19"/>
      <c r="V586" s="19"/>
      <c r="Z586" s="32"/>
    </row>
    <row r="587" spans="2:26">
      <c r="B587" s="19"/>
      <c r="C587" s="19"/>
      <c r="D587" s="19"/>
      <c r="G587" s="19"/>
      <c r="H587" s="19"/>
      <c r="J587" s="19"/>
      <c r="K587" s="19"/>
      <c r="L587" s="19"/>
      <c r="M587" s="19"/>
      <c r="N587" s="19"/>
      <c r="O587" s="19"/>
      <c r="P587" s="19"/>
      <c r="S587" s="19"/>
      <c r="T587" s="19"/>
      <c r="U587" s="19"/>
      <c r="V587" s="19"/>
      <c r="Z587" s="32"/>
    </row>
    <row r="588" spans="2:26">
      <c r="B588" s="19"/>
      <c r="C588" s="19"/>
      <c r="D588" s="19"/>
      <c r="G588" s="19"/>
      <c r="H588" s="19"/>
      <c r="J588" s="19"/>
      <c r="K588" s="19"/>
      <c r="L588" s="19"/>
      <c r="M588" s="19"/>
      <c r="N588" s="19"/>
      <c r="O588" s="19"/>
      <c r="P588" s="19"/>
      <c r="S588" s="19"/>
      <c r="T588" s="19"/>
      <c r="U588" s="19"/>
      <c r="V588" s="19"/>
      <c r="Z588" s="32"/>
    </row>
    <row r="589" spans="2:26">
      <c r="B589" s="19"/>
      <c r="C589" s="19"/>
      <c r="D589" s="19"/>
      <c r="G589" s="19"/>
      <c r="H589" s="19"/>
      <c r="J589" s="19"/>
      <c r="K589" s="19"/>
      <c r="L589" s="19"/>
      <c r="M589" s="19"/>
      <c r="N589" s="19"/>
      <c r="O589" s="19"/>
      <c r="P589" s="19"/>
      <c r="S589" s="19"/>
      <c r="T589" s="19"/>
      <c r="U589" s="19"/>
      <c r="V589" s="19"/>
      <c r="Z589" s="32"/>
    </row>
    <row r="590" spans="2:26">
      <c r="B590" s="19"/>
      <c r="C590" s="19"/>
      <c r="D590" s="19"/>
      <c r="G590" s="19"/>
      <c r="H590" s="19"/>
      <c r="J590" s="19"/>
      <c r="K590" s="19"/>
      <c r="L590" s="19"/>
      <c r="M590" s="19"/>
      <c r="N590" s="19"/>
      <c r="O590" s="19"/>
      <c r="P590" s="19"/>
      <c r="S590" s="19"/>
      <c r="T590" s="19"/>
      <c r="U590" s="19"/>
      <c r="V590" s="19"/>
      <c r="Z590" s="32"/>
    </row>
    <row r="591" spans="2:26">
      <c r="B591" s="19"/>
      <c r="C591" s="19"/>
      <c r="D591" s="19"/>
      <c r="G591" s="19"/>
      <c r="H591" s="19"/>
      <c r="J591" s="19"/>
      <c r="K591" s="19"/>
      <c r="L591" s="19"/>
      <c r="M591" s="19"/>
      <c r="N591" s="19"/>
      <c r="O591" s="19"/>
      <c r="P591" s="19"/>
      <c r="S591" s="19"/>
      <c r="T591" s="19"/>
      <c r="U591" s="19"/>
      <c r="V591" s="19"/>
      <c r="Z591" s="32"/>
    </row>
    <row r="592" spans="2:26">
      <c r="B592" s="19"/>
      <c r="C592" s="19"/>
      <c r="D592" s="19"/>
      <c r="G592" s="19"/>
      <c r="H592" s="19"/>
      <c r="J592" s="19"/>
      <c r="K592" s="19"/>
      <c r="L592" s="19"/>
      <c r="M592" s="19"/>
      <c r="N592" s="19"/>
      <c r="O592" s="19"/>
      <c r="P592" s="19"/>
      <c r="S592" s="19"/>
      <c r="T592" s="19"/>
      <c r="U592" s="19"/>
      <c r="V592" s="19"/>
      <c r="Z592" s="32"/>
    </row>
    <row r="593" spans="2:26">
      <c r="B593" s="19"/>
      <c r="C593" s="19"/>
      <c r="D593" s="19"/>
      <c r="G593" s="19"/>
      <c r="H593" s="19"/>
      <c r="J593" s="19"/>
      <c r="K593" s="19"/>
      <c r="L593" s="19"/>
      <c r="M593" s="19"/>
      <c r="N593" s="19"/>
      <c r="O593" s="19"/>
      <c r="P593" s="19"/>
      <c r="S593" s="19"/>
      <c r="T593" s="19"/>
      <c r="U593" s="19"/>
      <c r="V593" s="19"/>
      <c r="Z593" s="32"/>
    </row>
    <row r="594" spans="2:26">
      <c r="B594" s="19"/>
      <c r="C594" s="19"/>
      <c r="D594" s="19"/>
      <c r="G594" s="19"/>
      <c r="H594" s="19"/>
      <c r="J594" s="19"/>
      <c r="K594" s="19"/>
      <c r="L594" s="19"/>
      <c r="M594" s="19"/>
      <c r="N594" s="19"/>
      <c r="O594" s="19"/>
      <c r="P594" s="19"/>
      <c r="S594" s="19"/>
      <c r="T594" s="19"/>
      <c r="U594" s="19"/>
      <c r="V594" s="19"/>
      <c r="Z594" s="32"/>
    </row>
    <row r="595" spans="2:26">
      <c r="B595" s="19"/>
      <c r="C595" s="19"/>
      <c r="D595" s="19"/>
      <c r="G595" s="19"/>
      <c r="H595" s="19"/>
      <c r="J595" s="19"/>
      <c r="K595" s="19"/>
      <c r="L595" s="19"/>
      <c r="M595" s="19"/>
      <c r="N595" s="19"/>
      <c r="O595" s="19"/>
      <c r="P595" s="19"/>
      <c r="S595" s="19"/>
      <c r="T595" s="19"/>
      <c r="U595" s="19"/>
      <c r="V595" s="19"/>
      <c r="Z595" s="32"/>
    </row>
    <row r="596" spans="2:26">
      <c r="B596" s="19"/>
      <c r="C596" s="19"/>
      <c r="D596" s="19"/>
      <c r="G596" s="19"/>
      <c r="H596" s="19"/>
      <c r="J596" s="19"/>
      <c r="K596" s="19"/>
      <c r="L596" s="19"/>
      <c r="M596" s="19"/>
      <c r="N596" s="19"/>
      <c r="O596" s="19"/>
      <c r="P596" s="19"/>
      <c r="S596" s="19"/>
      <c r="T596" s="19"/>
      <c r="U596" s="19"/>
      <c r="V596" s="19"/>
      <c r="Z596" s="32"/>
    </row>
    <row r="597" spans="2:26">
      <c r="B597" s="19"/>
      <c r="C597" s="19"/>
      <c r="D597" s="19"/>
      <c r="G597" s="19"/>
      <c r="H597" s="19"/>
      <c r="J597" s="19"/>
      <c r="K597" s="19"/>
      <c r="L597" s="19"/>
      <c r="M597" s="19"/>
      <c r="N597" s="19"/>
      <c r="O597" s="19"/>
      <c r="P597" s="19"/>
      <c r="S597" s="19"/>
      <c r="T597" s="19"/>
      <c r="U597" s="19"/>
      <c r="V597" s="19"/>
      <c r="Z597" s="32"/>
    </row>
    <row r="598" spans="2:26">
      <c r="B598" s="19"/>
      <c r="C598" s="19"/>
      <c r="D598" s="19"/>
      <c r="G598" s="19"/>
      <c r="H598" s="19"/>
      <c r="J598" s="19"/>
      <c r="K598" s="19"/>
      <c r="L598" s="19"/>
      <c r="M598" s="19"/>
      <c r="N598" s="19"/>
      <c r="O598" s="19"/>
      <c r="P598" s="19"/>
      <c r="S598" s="19"/>
      <c r="T598" s="19"/>
      <c r="U598" s="19"/>
      <c r="V598" s="19"/>
      <c r="Z598" s="32"/>
    </row>
    <row r="599" spans="2:26">
      <c r="B599" s="19"/>
      <c r="C599" s="19"/>
      <c r="D599" s="19"/>
      <c r="G599" s="19"/>
      <c r="H599" s="19"/>
      <c r="J599" s="19"/>
      <c r="K599" s="19"/>
      <c r="L599" s="19"/>
      <c r="M599" s="19"/>
      <c r="N599" s="19"/>
      <c r="O599" s="19"/>
      <c r="P599" s="19"/>
      <c r="S599" s="19"/>
      <c r="T599" s="19"/>
      <c r="U599" s="19"/>
      <c r="V599" s="19"/>
      <c r="Z599" s="32"/>
    </row>
    <row r="600" spans="2:26">
      <c r="B600" s="19"/>
      <c r="C600" s="19"/>
      <c r="D600" s="19"/>
      <c r="G600" s="19"/>
      <c r="H600" s="19"/>
      <c r="J600" s="19"/>
      <c r="K600" s="19"/>
      <c r="L600" s="19"/>
      <c r="M600" s="19"/>
      <c r="N600" s="19"/>
      <c r="O600" s="19"/>
      <c r="P600" s="19"/>
      <c r="S600" s="19"/>
      <c r="T600" s="19"/>
      <c r="U600" s="19"/>
      <c r="V600" s="19"/>
      <c r="Z600" s="32"/>
    </row>
    <row r="601" spans="2:26">
      <c r="B601" s="19"/>
      <c r="C601" s="19"/>
      <c r="D601" s="19"/>
      <c r="G601" s="19"/>
      <c r="H601" s="19"/>
      <c r="J601" s="19"/>
      <c r="K601" s="19"/>
      <c r="L601" s="19"/>
      <c r="M601" s="19"/>
      <c r="N601" s="19"/>
      <c r="O601" s="19"/>
      <c r="P601" s="19"/>
      <c r="S601" s="19"/>
      <c r="T601" s="19"/>
      <c r="U601" s="19"/>
      <c r="V601" s="19"/>
      <c r="Z601" s="32"/>
    </row>
    <row r="602" spans="2:26">
      <c r="B602" s="19"/>
      <c r="C602" s="19"/>
      <c r="D602" s="19"/>
      <c r="G602" s="19"/>
      <c r="H602" s="19"/>
      <c r="J602" s="19"/>
      <c r="K602" s="19"/>
      <c r="L602" s="19"/>
      <c r="M602" s="19"/>
      <c r="N602" s="19"/>
      <c r="O602" s="19"/>
      <c r="P602" s="19"/>
      <c r="S602" s="19"/>
      <c r="T602" s="19"/>
      <c r="U602" s="19"/>
      <c r="V602" s="19"/>
      <c r="Z602" s="32"/>
    </row>
    <row r="603" spans="2:26">
      <c r="B603" s="19"/>
      <c r="C603" s="19"/>
      <c r="D603" s="19"/>
      <c r="G603" s="19"/>
      <c r="H603" s="19"/>
      <c r="J603" s="19"/>
      <c r="K603" s="19"/>
      <c r="L603" s="19"/>
      <c r="M603" s="19"/>
      <c r="N603" s="19"/>
      <c r="O603" s="19"/>
      <c r="P603" s="19"/>
      <c r="S603" s="19"/>
      <c r="T603" s="19"/>
      <c r="U603" s="19"/>
      <c r="V603" s="19"/>
      <c r="Z603" s="32"/>
    </row>
    <row r="604" spans="2:26">
      <c r="B604" s="19"/>
      <c r="C604" s="19"/>
      <c r="D604" s="19"/>
      <c r="G604" s="19"/>
      <c r="H604" s="19"/>
      <c r="J604" s="19"/>
      <c r="K604" s="19"/>
      <c r="L604" s="19"/>
      <c r="M604" s="19"/>
      <c r="N604" s="19"/>
      <c r="O604" s="19"/>
      <c r="P604" s="19"/>
      <c r="S604" s="19"/>
      <c r="T604" s="19"/>
      <c r="U604" s="19"/>
      <c r="V604" s="19"/>
      <c r="Z604" s="32"/>
    </row>
    <row r="605" spans="2:26">
      <c r="B605" s="19"/>
      <c r="C605" s="19"/>
      <c r="D605" s="19"/>
      <c r="G605" s="19"/>
      <c r="H605" s="19"/>
      <c r="J605" s="19"/>
      <c r="K605" s="19"/>
      <c r="L605" s="19"/>
      <c r="M605" s="19"/>
      <c r="N605" s="19"/>
      <c r="O605" s="19"/>
      <c r="P605" s="19"/>
      <c r="S605" s="19"/>
      <c r="T605" s="19"/>
      <c r="U605" s="19"/>
      <c r="V605" s="19"/>
      <c r="Z605" s="32"/>
    </row>
    <row r="606" spans="2:26">
      <c r="B606" s="19"/>
      <c r="C606" s="19"/>
      <c r="D606" s="19"/>
      <c r="G606" s="19"/>
      <c r="H606" s="19"/>
      <c r="J606" s="19"/>
      <c r="K606" s="19"/>
      <c r="L606" s="19"/>
      <c r="M606" s="19"/>
      <c r="N606" s="19"/>
      <c r="O606" s="19"/>
      <c r="P606" s="19"/>
      <c r="S606" s="19"/>
      <c r="T606" s="19"/>
      <c r="U606" s="19"/>
      <c r="V606" s="19"/>
      <c r="Z606" s="32"/>
    </row>
    <row r="607" spans="2:26">
      <c r="B607" s="19"/>
      <c r="C607" s="19"/>
      <c r="D607" s="19"/>
      <c r="G607" s="19"/>
      <c r="H607" s="19"/>
      <c r="J607" s="19"/>
      <c r="K607" s="19"/>
      <c r="L607" s="19"/>
      <c r="M607" s="19"/>
      <c r="N607" s="19"/>
      <c r="O607" s="19"/>
      <c r="P607" s="19"/>
      <c r="S607" s="19"/>
      <c r="T607" s="19"/>
      <c r="U607" s="19"/>
      <c r="V607" s="19"/>
      <c r="Z607" s="32"/>
    </row>
    <row r="608" spans="2:26">
      <c r="B608" s="19"/>
      <c r="C608" s="19"/>
      <c r="D608" s="19"/>
      <c r="G608" s="19"/>
      <c r="H608" s="19"/>
      <c r="J608" s="19"/>
      <c r="K608" s="19"/>
      <c r="L608" s="19"/>
      <c r="M608" s="19"/>
      <c r="N608" s="19"/>
      <c r="O608" s="19"/>
      <c r="P608" s="19"/>
      <c r="S608" s="19"/>
      <c r="T608" s="19"/>
      <c r="U608" s="19"/>
      <c r="V608" s="19"/>
      <c r="Z608" s="32"/>
    </row>
    <row r="609" spans="2:26">
      <c r="B609" s="19"/>
      <c r="C609" s="19"/>
      <c r="D609" s="19"/>
      <c r="G609" s="19"/>
      <c r="H609" s="19"/>
      <c r="J609" s="19"/>
      <c r="K609" s="19"/>
      <c r="L609" s="19"/>
      <c r="M609" s="19"/>
      <c r="N609" s="19"/>
      <c r="O609" s="19"/>
      <c r="P609" s="19"/>
      <c r="S609" s="19"/>
      <c r="T609" s="19"/>
      <c r="U609" s="19"/>
      <c r="V609" s="19"/>
      <c r="Z609" s="32"/>
    </row>
    <row r="610" spans="2:26">
      <c r="B610" s="19"/>
      <c r="C610" s="19"/>
      <c r="D610" s="19"/>
      <c r="G610" s="19"/>
      <c r="H610" s="19"/>
      <c r="J610" s="19"/>
      <c r="K610" s="19"/>
      <c r="L610" s="19"/>
      <c r="M610" s="19"/>
      <c r="N610" s="19"/>
      <c r="O610" s="19"/>
      <c r="P610" s="19"/>
      <c r="S610" s="19"/>
      <c r="T610" s="19"/>
      <c r="U610" s="19"/>
      <c r="V610" s="19"/>
      <c r="Z610" s="32"/>
    </row>
    <row r="611" spans="2:26">
      <c r="B611" s="19"/>
      <c r="C611" s="19"/>
      <c r="D611" s="19"/>
      <c r="G611" s="19"/>
      <c r="H611" s="19"/>
      <c r="J611" s="19"/>
      <c r="K611" s="19"/>
      <c r="L611" s="19"/>
      <c r="M611" s="19"/>
      <c r="N611" s="19"/>
      <c r="O611" s="19"/>
      <c r="P611" s="19"/>
      <c r="S611" s="19"/>
      <c r="T611" s="19"/>
      <c r="U611" s="19"/>
      <c r="V611" s="19"/>
      <c r="Z611" s="32"/>
    </row>
    <row r="612" spans="2:26">
      <c r="B612" s="19"/>
      <c r="C612" s="19"/>
      <c r="D612" s="19"/>
      <c r="G612" s="19"/>
      <c r="H612" s="19"/>
      <c r="J612" s="19"/>
      <c r="K612" s="19"/>
      <c r="L612" s="19"/>
      <c r="M612" s="19"/>
      <c r="N612" s="19"/>
      <c r="O612" s="19"/>
      <c r="P612" s="19"/>
      <c r="S612" s="19"/>
      <c r="T612" s="19"/>
      <c r="U612" s="19"/>
      <c r="V612" s="19"/>
      <c r="Z612" s="32"/>
    </row>
    <row r="613" spans="2:26">
      <c r="B613" s="19"/>
      <c r="C613" s="19"/>
      <c r="D613" s="19"/>
      <c r="G613" s="19"/>
      <c r="H613" s="19"/>
      <c r="J613" s="19"/>
      <c r="K613" s="19"/>
      <c r="L613" s="19"/>
      <c r="M613" s="19"/>
      <c r="N613" s="19"/>
      <c r="O613" s="19"/>
      <c r="P613" s="19"/>
      <c r="S613" s="19"/>
      <c r="T613" s="19"/>
      <c r="U613" s="19"/>
      <c r="V613" s="19"/>
      <c r="Z613" s="32"/>
    </row>
    <row r="614" spans="2:26">
      <c r="B614" s="19"/>
      <c r="C614" s="19"/>
      <c r="D614" s="19"/>
      <c r="G614" s="19"/>
      <c r="H614" s="19"/>
      <c r="J614" s="19"/>
      <c r="K614" s="19"/>
      <c r="L614" s="19"/>
      <c r="M614" s="19"/>
      <c r="N614" s="19"/>
      <c r="O614" s="19"/>
      <c r="P614" s="19"/>
      <c r="S614" s="19"/>
      <c r="T614" s="19"/>
      <c r="U614" s="19"/>
      <c r="V614" s="19"/>
      <c r="Z614" s="32"/>
    </row>
    <row r="615" spans="2:26">
      <c r="B615" s="19"/>
      <c r="C615" s="19"/>
      <c r="D615" s="19"/>
      <c r="G615" s="19"/>
      <c r="H615" s="19"/>
      <c r="J615" s="19"/>
      <c r="K615" s="19"/>
      <c r="L615" s="19"/>
      <c r="M615" s="19"/>
      <c r="N615" s="19"/>
      <c r="O615" s="19"/>
      <c r="P615" s="19"/>
      <c r="S615" s="19"/>
      <c r="T615" s="19"/>
      <c r="U615" s="19"/>
      <c r="V615" s="19"/>
      <c r="Z615" s="32"/>
    </row>
    <row r="616" spans="2:26">
      <c r="B616" s="19"/>
      <c r="C616" s="19"/>
      <c r="D616" s="19"/>
      <c r="G616" s="19"/>
      <c r="H616" s="19"/>
      <c r="J616" s="19"/>
      <c r="K616" s="19"/>
      <c r="L616" s="19"/>
      <c r="M616" s="19"/>
      <c r="N616" s="19"/>
      <c r="O616" s="19"/>
      <c r="P616" s="19"/>
      <c r="S616" s="19"/>
      <c r="T616" s="19"/>
      <c r="U616" s="19"/>
      <c r="V616" s="19"/>
      <c r="Z616" s="32"/>
    </row>
    <row r="617" spans="2:26">
      <c r="B617" s="19"/>
      <c r="C617" s="19"/>
      <c r="D617" s="19"/>
      <c r="G617" s="19"/>
      <c r="H617" s="19"/>
      <c r="J617" s="19"/>
      <c r="K617" s="19"/>
      <c r="L617" s="19"/>
      <c r="M617" s="19"/>
      <c r="N617" s="19"/>
      <c r="O617" s="19"/>
      <c r="P617" s="19"/>
      <c r="S617" s="19"/>
      <c r="T617" s="19"/>
      <c r="U617" s="19"/>
      <c r="V617" s="19"/>
      <c r="Z617" s="32"/>
    </row>
    <row r="618" spans="2:26">
      <c r="B618" s="19"/>
      <c r="C618" s="19"/>
      <c r="D618" s="19"/>
      <c r="G618" s="19"/>
      <c r="H618" s="19"/>
      <c r="J618" s="19"/>
      <c r="K618" s="19"/>
      <c r="L618" s="19"/>
      <c r="M618" s="19"/>
      <c r="N618" s="19"/>
      <c r="O618" s="19"/>
      <c r="P618" s="19"/>
      <c r="S618" s="19"/>
      <c r="T618" s="19"/>
      <c r="U618" s="19"/>
      <c r="V618" s="19"/>
      <c r="Z618" s="32"/>
    </row>
    <row r="619" spans="2:26">
      <c r="B619" s="19"/>
      <c r="C619" s="19"/>
      <c r="D619" s="19"/>
      <c r="G619" s="19"/>
      <c r="H619" s="19"/>
      <c r="J619" s="19"/>
      <c r="K619" s="19"/>
      <c r="L619" s="19"/>
      <c r="M619" s="19"/>
      <c r="N619" s="19"/>
      <c r="O619" s="19"/>
      <c r="P619" s="19"/>
      <c r="S619" s="19"/>
      <c r="T619" s="19"/>
      <c r="U619" s="19"/>
      <c r="V619" s="19"/>
      <c r="Z619" s="32"/>
    </row>
    <row r="620" spans="2:26">
      <c r="B620" s="19"/>
      <c r="C620" s="19"/>
      <c r="D620" s="19"/>
      <c r="G620" s="19"/>
      <c r="H620" s="19"/>
      <c r="J620" s="19"/>
      <c r="K620" s="19"/>
      <c r="L620" s="19"/>
      <c r="M620" s="19"/>
      <c r="N620" s="19"/>
      <c r="O620" s="19"/>
      <c r="P620" s="19"/>
      <c r="S620" s="19"/>
      <c r="T620" s="19"/>
      <c r="U620" s="19"/>
      <c r="V620" s="19"/>
      <c r="Z620" s="32"/>
    </row>
    <row r="621" spans="2:26">
      <c r="B621" s="19"/>
      <c r="C621" s="19"/>
      <c r="D621" s="19"/>
      <c r="G621" s="19"/>
      <c r="H621" s="19"/>
      <c r="J621" s="19"/>
      <c r="K621" s="19"/>
      <c r="L621" s="19"/>
      <c r="M621" s="19"/>
      <c r="N621" s="19"/>
      <c r="O621" s="19"/>
      <c r="P621" s="19"/>
      <c r="S621" s="19"/>
      <c r="T621" s="19"/>
      <c r="U621" s="19"/>
      <c r="V621" s="19"/>
      <c r="Z621" s="32"/>
    </row>
    <row r="622" spans="2:26">
      <c r="B622" s="19"/>
      <c r="C622" s="19"/>
      <c r="D622" s="19"/>
      <c r="G622" s="19"/>
      <c r="H622" s="19"/>
      <c r="J622" s="19"/>
      <c r="K622" s="19"/>
      <c r="L622" s="19"/>
      <c r="M622" s="19"/>
      <c r="N622" s="19"/>
      <c r="O622" s="19"/>
      <c r="P622" s="19"/>
      <c r="S622" s="19"/>
      <c r="T622" s="19"/>
      <c r="U622" s="19"/>
      <c r="V622" s="19"/>
      <c r="Z622" s="32"/>
    </row>
    <row r="623" spans="26:26">
      <c r="Z623" s="33"/>
    </row>
    <row r="624" spans="26:26">
      <c r="Z624" s="33"/>
    </row>
    <row r="625" spans="26:26">
      <c r="Z625" s="33"/>
    </row>
    <row r="626" spans="26:26">
      <c r="Z626" s="33"/>
    </row>
    <row r="627" spans="26:26">
      <c r="Z627" s="33"/>
    </row>
    <row r="628" spans="26:26">
      <c r="Z628" s="33"/>
    </row>
    <row r="629" spans="26:26">
      <c r="Z629" s="33"/>
    </row>
    <row r="630" spans="26:26">
      <c r="Z630" s="33"/>
    </row>
    <row r="631" spans="26:26">
      <c r="Z631" s="33"/>
    </row>
    <row r="632" spans="26:26">
      <c r="Z632" s="33"/>
    </row>
    <row r="633" spans="26:26">
      <c r="Z633" s="33"/>
    </row>
    <row r="634" spans="26:26">
      <c r="Z634" s="33"/>
    </row>
    <row r="635" spans="26:26">
      <c r="Z635" s="33"/>
    </row>
    <row r="636" spans="26:26">
      <c r="Z636" s="33"/>
    </row>
    <row r="637" spans="26:26">
      <c r="Z637" s="33"/>
    </row>
    <row r="638" spans="26:26">
      <c r="Z638" s="33"/>
    </row>
    <row r="639" spans="26:26">
      <c r="Z639" s="33"/>
    </row>
    <row r="640" spans="26:26">
      <c r="Z640" s="33"/>
    </row>
    <row r="641" spans="26:26">
      <c r="Z641" s="33"/>
    </row>
    <row r="642" spans="26:26">
      <c r="Z642" s="33"/>
    </row>
    <row r="643" spans="26:26">
      <c r="Z643" s="33"/>
    </row>
    <row r="644" spans="26:26">
      <c r="Z644" s="33"/>
    </row>
    <row r="645" spans="26:26">
      <c r="Z645" s="33"/>
    </row>
    <row r="646" spans="26:26">
      <c r="Z646" s="33"/>
    </row>
    <row r="647" spans="26:26">
      <c r="Z647" s="33"/>
    </row>
    <row r="648" spans="26:26">
      <c r="Z648" s="33"/>
    </row>
    <row r="649" spans="26:26">
      <c r="Z649" s="33"/>
    </row>
    <row r="650" spans="26:26">
      <c r="Z650" s="33"/>
    </row>
    <row r="651" spans="26:26">
      <c r="Z651" s="33"/>
    </row>
    <row r="652" spans="26:26">
      <c r="Z652" s="33"/>
    </row>
    <row r="653" spans="26:26">
      <c r="Z653" s="33"/>
    </row>
    <row r="654" spans="26:26">
      <c r="Z654" s="33"/>
    </row>
    <row r="655" spans="26:26">
      <c r="Z655" s="33"/>
    </row>
    <row r="656" spans="26:26">
      <c r="Z656" s="33"/>
    </row>
    <row r="657" spans="26:26">
      <c r="Z657" s="33"/>
    </row>
    <row r="658" spans="26:26">
      <c r="Z658" s="33"/>
    </row>
    <row r="659" spans="26:26">
      <c r="Z659" s="33"/>
    </row>
    <row r="660" spans="26:26">
      <c r="Z660" s="33"/>
    </row>
    <row r="661" spans="26:26">
      <c r="Z661" s="33"/>
    </row>
    <row r="662" spans="26:26">
      <c r="Z662" s="33"/>
    </row>
    <row r="663" spans="26:26">
      <c r="Z663" s="33"/>
    </row>
    <row r="664" spans="26:26">
      <c r="Z664" s="33"/>
    </row>
    <row r="665" spans="26:26">
      <c r="Z665" s="33"/>
    </row>
    <row r="666" spans="26:26">
      <c r="Z666" s="33"/>
    </row>
    <row r="667" spans="26:26">
      <c r="Z667" s="33"/>
    </row>
    <row r="668" spans="26:26">
      <c r="Z668" s="33"/>
    </row>
    <row r="669" spans="26:26">
      <c r="Z669" s="33"/>
    </row>
    <row r="670" spans="26:26">
      <c r="Z670" s="33"/>
    </row>
    <row r="671" spans="26:26">
      <c r="Z671" s="33"/>
    </row>
    <row r="672" spans="26:26">
      <c r="Z672" s="33"/>
    </row>
    <row r="673" spans="26:26">
      <c r="Z673" s="33"/>
    </row>
    <row r="674" spans="26:26">
      <c r="Z674" s="33"/>
    </row>
    <row r="675" spans="26:26">
      <c r="Z675" s="33"/>
    </row>
    <row r="676" spans="26:26">
      <c r="Z676" s="33"/>
    </row>
    <row r="677" spans="26:26">
      <c r="Z677" s="33"/>
    </row>
    <row r="678" spans="26:26">
      <c r="Z678" s="33"/>
    </row>
    <row r="679" spans="26:26">
      <c r="Z679" s="33"/>
    </row>
    <row r="680" spans="26:26">
      <c r="Z680" s="33"/>
    </row>
    <row r="681" spans="26:26">
      <c r="Z681" s="33"/>
    </row>
    <row r="682" spans="26:26">
      <c r="Z682" s="33"/>
    </row>
    <row r="683" spans="26:26">
      <c r="Z683" s="33"/>
    </row>
    <row r="684" spans="26:26">
      <c r="Z684" s="33"/>
    </row>
    <row r="685" spans="26:26">
      <c r="Z685" s="33"/>
    </row>
    <row r="686" spans="26:26">
      <c r="Z686" s="33"/>
    </row>
    <row r="687" spans="26:26">
      <c r="Z687" s="33"/>
    </row>
    <row r="688" spans="26:26">
      <c r="Z688" s="33"/>
    </row>
    <row r="689" spans="26:26">
      <c r="Z689" s="33"/>
    </row>
    <row r="690" spans="26:26">
      <c r="Z690" s="33"/>
    </row>
    <row r="691" spans="26:26">
      <c r="Z691" s="33"/>
    </row>
    <row r="692" spans="26:26">
      <c r="Z692" s="33"/>
    </row>
    <row r="693" spans="26:26">
      <c r="Z693" s="33"/>
    </row>
    <row r="694" spans="26:26">
      <c r="Z694" s="33"/>
    </row>
    <row r="695" spans="26:26">
      <c r="Z695" s="33"/>
    </row>
    <row r="696" spans="26:26">
      <c r="Z696" s="33"/>
    </row>
    <row r="697" spans="26:26">
      <c r="Z697" s="33"/>
    </row>
    <row r="698" spans="26:26">
      <c r="Z698" s="33"/>
    </row>
    <row r="699" spans="26:26">
      <c r="Z699" s="33"/>
    </row>
    <row r="700" spans="26:26">
      <c r="Z700" s="33"/>
    </row>
    <row r="701" spans="26:26">
      <c r="Z701" s="33"/>
    </row>
    <row r="702" spans="26:26">
      <c r="Z702" s="33"/>
    </row>
    <row r="703" spans="26:26">
      <c r="Z703" s="33"/>
    </row>
    <row r="704" spans="26:26">
      <c r="Z704" s="33"/>
    </row>
    <row r="705" spans="26:26">
      <c r="Z705" s="33"/>
    </row>
    <row r="706" spans="26:26">
      <c r="Z706" s="33"/>
    </row>
    <row r="707" spans="26:26">
      <c r="Z707" s="33"/>
    </row>
    <row r="708" spans="26:26">
      <c r="Z708" s="33"/>
    </row>
    <row r="709" spans="26:26">
      <c r="Z709" s="33"/>
    </row>
    <row r="710" spans="26:26">
      <c r="Z710" s="33"/>
    </row>
    <row r="711" spans="26:26">
      <c r="Z711" s="33"/>
    </row>
    <row r="712" spans="26:26">
      <c r="Z712" s="33"/>
    </row>
    <row r="713" spans="26:26">
      <c r="Z713" s="33"/>
    </row>
    <row r="714" spans="26:26">
      <c r="Z714" s="33"/>
    </row>
    <row r="715" spans="26:26">
      <c r="Z715" s="33"/>
    </row>
    <row r="716" spans="26:26">
      <c r="Z716" s="33"/>
    </row>
    <row r="717" spans="26:26">
      <c r="Z717" s="33"/>
    </row>
    <row r="718" spans="26:26">
      <c r="Z718" s="33"/>
    </row>
    <row r="719" spans="26:26">
      <c r="Z719" s="33"/>
    </row>
    <row r="720" spans="26:26">
      <c r="Z720" s="33"/>
    </row>
    <row r="721" spans="26:26">
      <c r="Z721" s="33"/>
    </row>
    <row r="722" spans="26:26">
      <c r="Z722" s="33"/>
    </row>
    <row r="723" spans="26:26">
      <c r="Z723" s="33"/>
    </row>
    <row r="724" spans="26:26">
      <c r="Z724" s="33"/>
    </row>
    <row r="725" spans="26:26">
      <c r="Z725" s="33"/>
    </row>
    <row r="726" spans="26:26">
      <c r="Z726" s="33"/>
    </row>
    <row r="727" spans="26:26">
      <c r="Z727" s="33"/>
    </row>
    <row r="728" spans="26:26">
      <c r="Z728" s="33"/>
    </row>
    <row r="729" spans="26:26">
      <c r="Z729" s="33"/>
    </row>
    <row r="730" spans="26:26">
      <c r="Z730" s="33"/>
    </row>
    <row r="731" spans="26:26">
      <c r="Z731" s="33"/>
    </row>
    <row r="732" spans="26:26">
      <c r="Z732" s="33"/>
    </row>
    <row r="733" spans="26:26">
      <c r="Z733" s="33"/>
    </row>
    <row r="734" spans="26:26">
      <c r="Z734" s="33"/>
    </row>
    <row r="735" spans="26:26">
      <c r="Z735" s="33"/>
    </row>
    <row r="736" spans="26:26">
      <c r="Z736" s="33"/>
    </row>
    <row r="737" spans="26:26">
      <c r="Z737" s="33"/>
    </row>
    <row r="738" spans="26:26">
      <c r="Z738" s="33"/>
    </row>
    <row r="739" spans="26:26">
      <c r="Z739" s="33"/>
    </row>
    <row r="740" spans="26:26">
      <c r="Z740" s="33"/>
    </row>
    <row r="741" spans="26:26">
      <c r="Z741" s="33"/>
    </row>
    <row r="742" spans="26:26">
      <c r="Z742" s="33"/>
    </row>
    <row r="743" spans="26:26">
      <c r="Z743" s="33"/>
    </row>
    <row r="744" spans="26:26">
      <c r="Z744" s="33"/>
    </row>
    <row r="745" spans="26:26">
      <c r="Z745" s="33"/>
    </row>
    <row r="746" spans="26:26">
      <c r="Z746" s="33"/>
    </row>
    <row r="747" spans="26:26">
      <c r="Z747" s="33"/>
    </row>
    <row r="748" spans="26:26">
      <c r="Z748" s="33"/>
    </row>
    <row r="749" spans="26:26">
      <c r="Z749" s="33"/>
    </row>
    <row r="750" spans="26:26">
      <c r="Z750" s="33"/>
    </row>
    <row r="751" spans="26:26">
      <c r="Z751" s="33"/>
    </row>
    <row r="752" spans="26:26">
      <c r="Z752" s="33"/>
    </row>
    <row r="753" spans="26:26">
      <c r="Z753" s="33"/>
    </row>
    <row r="754" spans="26:26">
      <c r="Z754" s="33"/>
    </row>
    <row r="755" spans="26:26">
      <c r="Z755" s="33"/>
    </row>
    <row r="756" spans="26:26">
      <c r="Z756" s="33"/>
    </row>
    <row r="757" spans="26:26">
      <c r="Z757" s="33"/>
    </row>
    <row r="758" spans="26:26">
      <c r="Z758" s="33"/>
    </row>
    <row r="759" spans="26:26">
      <c r="Z759" s="33"/>
    </row>
    <row r="760" spans="26:26">
      <c r="Z760" s="33"/>
    </row>
    <row r="761" spans="26:26">
      <c r="Z761" s="33"/>
    </row>
    <row r="762" spans="26:26">
      <c r="Z762" s="33"/>
    </row>
    <row r="763" spans="26:26">
      <c r="Z763" s="33"/>
    </row>
    <row r="764" spans="26:26">
      <c r="Z764" s="33"/>
    </row>
    <row r="765" spans="26:26">
      <c r="Z765" s="33"/>
    </row>
    <row r="766" spans="26:26">
      <c r="Z766" s="33"/>
    </row>
    <row r="767" spans="26:26">
      <c r="Z767" s="33"/>
    </row>
    <row r="768" spans="26:26">
      <c r="Z768" s="33"/>
    </row>
    <row r="769" spans="26:26">
      <c r="Z769" s="33"/>
    </row>
    <row r="770" spans="26:26">
      <c r="Z770" s="33"/>
    </row>
    <row r="771" spans="26:26">
      <c r="Z771" s="33"/>
    </row>
    <row r="772" spans="26:26">
      <c r="Z772" s="33"/>
    </row>
    <row r="773" spans="26:26">
      <c r="Z773" s="33"/>
    </row>
    <row r="774" spans="26:26">
      <c r="Z774" s="33"/>
    </row>
    <row r="775" spans="26:26">
      <c r="Z775" s="33"/>
    </row>
    <row r="776" spans="26:26">
      <c r="Z776" s="33"/>
    </row>
    <row r="777" spans="26:26">
      <c r="Z777" s="33"/>
    </row>
    <row r="778" spans="26:26">
      <c r="Z778" s="33"/>
    </row>
    <row r="779" spans="26:26">
      <c r="Z779" s="33"/>
    </row>
    <row r="780" spans="26:26">
      <c r="Z780" s="33"/>
    </row>
    <row r="781" spans="26:26">
      <c r="Z781" s="33"/>
    </row>
    <row r="782" spans="26:26">
      <c r="Z782" s="33"/>
    </row>
    <row r="783" spans="26:26">
      <c r="Z783" s="33"/>
    </row>
    <row r="784" spans="26:26">
      <c r="Z784" s="33"/>
    </row>
    <row r="785" spans="26:26">
      <c r="Z785" s="33"/>
    </row>
    <row r="786" spans="26:26">
      <c r="Z786" s="33"/>
    </row>
    <row r="787" spans="26:26">
      <c r="Z787" s="33"/>
    </row>
    <row r="788" spans="26:26">
      <c r="Z788" s="33"/>
    </row>
    <row r="789" spans="26:26">
      <c r="Z789" s="33"/>
    </row>
    <row r="790" spans="26:26">
      <c r="Z790" s="33"/>
    </row>
    <row r="791" spans="26:26">
      <c r="Z791" s="33"/>
    </row>
    <row r="792" spans="26:26">
      <c r="Z792" s="33"/>
    </row>
    <row r="793" spans="26:26">
      <c r="Z793" s="33"/>
    </row>
    <row r="794" spans="26:26">
      <c r="Z794" s="33"/>
    </row>
    <row r="795" spans="26:26">
      <c r="Z795" s="33"/>
    </row>
    <row r="796" spans="26:26">
      <c r="Z796" s="33"/>
    </row>
    <row r="797" spans="26:26">
      <c r="Z797" s="33"/>
    </row>
    <row r="798" spans="26:26">
      <c r="Z798" s="33"/>
    </row>
    <row r="799" spans="26:26">
      <c r="Z799" s="33"/>
    </row>
    <row r="800" spans="26:26">
      <c r="Z800" s="33"/>
    </row>
    <row r="801" spans="26:26">
      <c r="Z801" s="33"/>
    </row>
    <row r="802" spans="26:26">
      <c r="Z802" s="33"/>
    </row>
    <row r="803" spans="26:26">
      <c r="Z803" s="33"/>
    </row>
    <row r="804" spans="26:26">
      <c r="Z804" s="33"/>
    </row>
    <row r="805" spans="26:26">
      <c r="Z805" s="33"/>
    </row>
    <row r="806" spans="26:26">
      <c r="Z806" s="33"/>
    </row>
    <row r="807" spans="26:26">
      <c r="Z807" s="33"/>
    </row>
    <row r="808" spans="26:26">
      <c r="Z808" s="33"/>
    </row>
    <row r="809" spans="26:26">
      <c r="Z809" s="33"/>
    </row>
    <row r="810" spans="26:26">
      <c r="Z810" s="33"/>
    </row>
    <row r="811" spans="26:26">
      <c r="Z811" s="33"/>
    </row>
    <row r="812" spans="26:26">
      <c r="Z812" s="33"/>
    </row>
    <row r="813" spans="26:26">
      <c r="Z813" s="33"/>
    </row>
    <row r="814" spans="26:26">
      <c r="Z814" s="33"/>
    </row>
    <row r="815" spans="26:26">
      <c r="Z815" s="33"/>
    </row>
    <row r="816" spans="26:26">
      <c r="Z816" s="33"/>
    </row>
    <row r="817" spans="26:26">
      <c r="Z817" s="33"/>
    </row>
    <row r="818" spans="26:26">
      <c r="Z818" s="33"/>
    </row>
    <row r="819" spans="26:26">
      <c r="Z819" s="33"/>
    </row>
    <row r="820" spans="26:26">
      <c r="Z820" s="33"/>
    </row>
    <row r="821" spans="26:26">
      <c r="Z821" s="33"/>
    </row>
    <row r="822" spans="26:26">
      <c r="Z822" s="33"/>
    </row>
    <row r="823" spans="26:26">
      <c r="Z823" s="33"/>
    </row>
    <row r="824" spans="26:26">
      <c r="Z824" s="33"/>
    </row>
    <row r="825" spans="26:26">
      <c r="Z825" s="33"/>
    </row>
    <row r="826" spans="26:26">
      <c r="Z826" s="33"/>
    </row>
    <row r="827" spans="26:26">
      <c r="Z827" s="33"/>
    </row>
    <row r="828" spans="26:26">
      <c r="Z828" s="33"/>
    </row>
    <row r="829" spans="26:26">
      <c r="Z829" s="33"/>
    </row>
    <row r="830" spans="26:26">
      <c r="Z830" s="33"/>
    </row>
    <row r="831" spans="26:26">
      <c r="Z831" s="33"/>
    </row>
    <row r="832" spans="26:26">
      <c r="Z832" s="33"/>
    </row>
    <row r="833" spans="26:26">
      <c r="Z833" s="33"/>
    </row>
    <row r="834" spans="26:26">
      <c r="Z834" s="33"/>
    </row>
    <row r="835" spans="26:26">
      <c r="Z835" s="33"/>
    </row>
    <row r="836" spans="26:26">
      <c r="Z836" s="33"/>
    </row>
    <row r="837" spans="26:26">
      <c r="Z837" s="33"/>
    </row>
    <row r="838" spans="26:26">
      <c r="Z838" s="33"/>
    </row>
    <row r="839" spans="26:26">
      <c r="Z839" s="33"/>
    </row>
    <row r="840" spans="26:26">
      <c r="Z840" s="33"/>
    </row>
    <row r="841" spans="26:26">
      <c r="Z841" s="33"/>
    </row>
    <row r="842" spans="26:26">
      <c r="Z842" s="33"/>
    </row>
    <row r="843" spans="26:26">
      <c r="Z843" s="33"/>
    </row>
    <row r="844" spans="26:26">
      <c r="Z844" s="33"/>
    </row>
    <row r="845" spans="26:26">
      <c r="Z845" s="33"/>
    </row>
    <row r="846" spans="26:26">
      <c r="Z846" s="33"/>
    </row>
    <row r="847" spans="26:26">
      <c r="Z847" s="33"/>
    </row>
    <row r="848" spans="26:26">
      <c r="Z848" s="33"/>
    </row>
    <row r="849" spans="26:26">
      <c r="Z849" s="33"/>
    </row>
    <row r="850" spans="26:26">
      <c r="Z850" s="33"/>
    </row>
    <row r="851" spans="26:26">
      <c r="Z851" s="33"/>
    </row>
    <row r="852" spans="26:26">
      <c r="Z852" s="33"/>
    </row>
    <row r="853" spans="26:26">
      <c r="Z853" s="33"/>
    </row>
    <row r="854" spans="26:26">
      <c r="Z854" s="33"/>
    </row>
    <row r="855" spans="26:26">
      <c r="Z855" s="33"/>
    </row>
    <row r="856" spans="26:26">
      <c r="Z856" s="33"/>
    </row>
    <row r="857" spans="26:26">
      <c r="Z857" s="33"/>
    </row>
    <row r="858" spans="26:26">
      <c r="Z858" s="33"/>
    </row>
    <row r="859" spans="26:26">
      <c r="Z859" s="33"/>
    </row>
    <row r="860" spans="26:26">
      <c r="Z860" s="33"/>
    </row>
    <row r="861" spans="26:26">
      <c r="Z861" s="33"/>
    </row>
    <row r="862" spans="26:26">
      <c r="Z862" s="33"/>
    </row>
    <row r="863" spans="26:26">
      <c r="Z863" s="33"/>
    </row>
    <row r="864" spans="26:26">
      <c r="Z864" s="33"/>
    </row>
    <row r="865" spans="26:26">
      <c r="Z865" s="33"/>
    </row>
    <row r="866" spans="26:26">
      <c r="Z866" s="33"/>
    </row>
    <row r="867" spans="26:26">
      <c r="Z867" s="33"/>
    </row>
    <row r="868" spans="26:26">
      <c r="Z868" s="33"/>
    </row>
    <row r="869" spans="26:26">
      <c r="Z869" s="33"/>
    </row>
    <row r="870" spans="26:26">
      <c r="Z870" s="33"/>
    </row>
    <row r="871" spans="26:26">
      <c r="Z871" s="33"/>
    </row>
    <row r="872" spans="26:26">
      <c r="Z872" s="33"/>
    </row>
    <row r="873" spans="26:26">
      <c r="Z873" s="33"/>
    </row>
    <row r="874" spans="26:26">
      <c r="Z874" s="33"/>
    </row>
    <row r="875" spans="26:26">
      <c r="Z875" s="33"/>
    </row>
    <row r="876" spans="26:26">
      <c r="Z876" s="33"/>
    </row>
    <row r="877" spans="26:26">
      <c r="Z877" s="33"/>
    </row>
    <row r="878" spans="26:26">
      <c r="Z878" s="33"/>
    </row>
    <row r="879" spans="26:26">
      <c r="Z879" s="33"/>
    </row>
    <row r="880" spans="26:26">
      <c r="Z880" s="33"/>
    </row>
    <row r="881" spans="26:26">
      <c r="Z881" s="33"/>
    </row>
    <row r="882" spans="26:26">
      <c r="Z882" s="33"/>
    </row>
    <row r="883" spans="26:26">
      <c r="Z883" s="33"/>
    </row>
    <row r="884" spans="26:26">
      <c r="Z884" s="33"/>
    </row>
    <row r="885" spans="26:26">
      <c r="Z885" s="33"/>
    </row>
    <row r="886" spans="26:26">
      <c r="Z886" s="33"/>
    </row>
    <row r="887" spans="26:26">
      <c r="Z887" s="33"/>
    </row>
    <row r="888" spans="26:26">
      <c r="Z888" s="33"/>
    </row>
    <row r="889" spans="26:26">
      <c r="Z889" s="33"/>
    </row>
    <row r="890" spans="26:26">
      <c r="Z890" s="33"/>
    </row>
    <row r="891" spans="26:26">
      <c r="Z891" s="33"/>
    </row>
    <row r="892" spans="26:26">
      <c r="Z892" s="33"/>
    </row>
    <row r="893" spans="26:26">
      <c r="Z893" s="33"/>
    </row>
    <row r="894" spans="26:26">
      <c r="Z894" s="33"/>
    </row>
    <row r="895" spans="26:26">
      <c r="Z895" s="33"/>
    </row>
    <row r="896" spans="26:26">
      <c r="Z896" s="33"/>
    </row>
    <row r="897" spans="26:26">
      <c r="Z897" s="33"/>
    </row>
    <row r="898" spans="26:26">
      <c r="Z898" s="33"/>
    </row>
    <row r="899" spans="26:26">
      <c r="Z899" s="33"/>
    </row>
    <row r="900" spans="26:26">
      <c r="Z900" s="33"/>
    </row>
    <row r="901" spans="26:26">
      <c r="Z901" s="33"/>
    </row>
    <row r="902" spans="26:26">
      <c r="Z902" s="33"/>
    </row>
    <row r="903" spans="26:26">
      <c r="Z903" s="33"/>
    </row>
    <row r="904" spans="26:26">
      <c r="Z904" s="33"/>
    </row>
    <row r="905" spans="26:26">
      <c r="Z905" s="33"/>
    </row>
    <row r="906" spans="26:26">
      <c r="Z906" s="33"/>
    </row>
    <row r="907" spans="26:26">
      <c r="Z907" s="33"/>
    </row>
    <row r="908" spans="26:26">
      <c r="Z908" s="33"/>
    </row>
    <row r="909" spans="26:26">
      <c r="Z909" s="33"/>
    </row>
    <row r="910" spans="26:26">
      <c r="Z910" s="33"/>
    </row>
    <row r="911" spans="26:26">
      <c r="Z911" s="33"/>
    </row>
    <row r="912" spans="26:26">
      <c r="Z912" s="33"/>
    </row>
    <row r="913" spans="26:26">
      <c r="Z913" s="33"/>
    </row>
    <row r="914" spans="26:26">
      <c r="Z914" s="33"/>
    </row>
    <row r="915" spans="26:26">
      <c r="Z915" s="33"/>
    </row>
    <row r="916" spans="26:26">
      <c r="Z916" s="33"/>
    </row>
    <row r="917" spans="26:26">
      <c r="Z917" s="33"/>
    </row>
    <row r="918" spans="26:26">
      <c r="Z918" s="33"/>
    </row>
    <row r="919" spans="26:26">
      <c r="Z919" s="33"/>
    </row>
    <row r="920" spans="26:26">
      <c r="Z920" s="33"/>
    </row>
    <row r="921" spans="26:26">
      <c r="Z921" s="33"/>
    </row>
    <row r="922" spans="26:26">
      <c r="Z922" s="33"/>
    </row>
    <row r="923" spans="26:26">
      <c r="Z923" s="33"/>
    </row>
    <row r="924" spans="26:26">
      <c r="Z924" s="33"/>
    </row>
    <row r="925" spans="26:26">
      <c r="Z925" s="33"/>
    </row>
    <row r="926" spans="26:26">
      <c r="Z926" s="33"/>
    </row>
    <row r="927" spans="26:26">
      <c r="Z927" s="33"/>
    </row>
    <row r="928" spans="26:26">
      <c r="Z928" s="33"/>
    </row>
    <row r="929" spans="26:26">
      <c r="Z929" s="33"/>
    </row>
    <row r="930" spans="26:26">
      <c r="Z930" s="33"/>
    </row>
    <row r="931" spans="26:26">
      <c r="Z931" s="33"/>
    </row>
    <row r="932" spans="26:26">
      <c r="Z932" s="33"/>
    </row>
    <row r="933" spans="26:26">
      <c r="Z933" s="33"/>
    </row>
    <row r="934" spans="26:26">
      <c r="Z934" s="33"/>
    </row>
    <row r="935" spans="26:26">
      <c r="Z935" s="33"/>
    </row>
    <row r="936" spans="26:26">
      <c r="Z936" s="33"/>
    </row>
    <row r="937" spans="26:26">
      <c r="Z937" s="33"/>
    </row>
    <row r="938" spans="26:26">
      <c r="Z938" s="33"/>
    </row>
    <row r="939" spans="26:26">
      <c r="Z939" s="33"/>
    </row>
    <row r="940" spans="26:26">
      <c r="Z940" s="33"/>
    </row>
    <row r="941" spans="26:26">
      <c r="Z941" s="33"/>
    </row>
    <row r="942" spans="26:26">
      <c r="Z942" s="33"/>
    </row>
    <row r="943" spans="26:26">
      <c r="Z943" s="33"/>
    </row>
    <row r="944" spans="26:26">
      <c r="Z944" s="33"/>
    </row>
    <row r="945" spans="26:26">
      <c r="Z945" s="33"/>
    </row>
    <row r="946" spans="26:26">
      <c r="Z946" s="33"/>
    </row>
    <row r="947" spans="26:26">
      <c r="Z947" s="33"/>
    </row>
    <row r="948" spans="26:26">
      <c r="Z948" s="33"/>
    </row>
    <row r="949" spans="26:26">
      <c r="Z949" s="33"/>
    </row>
    <row r="950" spans="26:26">
      <c r="Z950" s="33"/>
    </row>
    <row r="951" spans="26:26">
      <c r="Z951" s="33"/>
    </row>
    <row r="952" spans="26:26">
      <c r="Z952" s="33"/>
    </row>
    <row r="953" spans="26:26">
      <c r="Z953" s="33"/>
    </row>
    <row r="954" spans="26:26">
      <c r="Z954" s="33"/>
    </row>
    <row r="955" spans="26:26">
      <c r="Z955" s="33"/>
    </row>
    <row r="956" spans="26:26">
      <c r="Z956" s="33"/>
    </row>
    <row r="957" spans="26:26">
      <c r="Z957" s="33"/>
    </row>
    <row r="958" spans="26:26">
      <c r="Z958" s="33"/>
    </row>
    <row r="959" spans="26:26">
      <c r="Z959" s="33"/>
    </row>
    <row r="960" spans="26:26">
      <c r="Z960" s="33"/>
    </row>
    <row r="961" spans="26:26">
      <c r="Z961" s="33"/>
    </row>
    <row r="962" spans="26:26">
      <c r="Z962" s="33"/>
    </row>
    <row r="963" spans="26:26">
      <c r="Z963" s="33"/>
    </row>
    <row r="964" spans="26:26">
      <c r="Z964" s="33"/>
    </row>
    <row r="965" spans="26:26">
      <c r="Z965" s="33"/>
    </row>
    <row r="966" spans="26:26">
      <c r="Z966" s="33"/>
    </row>
    <row r="967" spans="26:26">
      <c r="Z967" s="33"/>
    </row>
    <row r="968" spans="26:26">
      <c r="Z968" s="33"/>
    </row>
    <row r="969" spans="26:26">
      <c r="Z969" s="33"/>
    </row>
    <row r="970" spans="26:26">
      <c r="Z970" s="33"/>
    </row>
    <row r="971" spans="26:26">
      <c r="Z971" s="33"/>
    </row>
    <row r="972" spans="26:26">
      <c r="Z972" s="33"/>
    </row>
    <row r="973" spans="26:26">
      <c r="Z973" s="33"/>
    </row>
    <row r="974" spans="26:26">
      <c r="Z974" s="33"/>
    </row>
    <row r="975" spans="26:26">
      <c r="Z975" s="33"/>
    </row>
    <row r="976" spans="26:26">
      <c r="Z976" s="33"/>
    </row>
    <row r="977" spans="26:26">
      <c r="Z977" s="33"/>
    </row>
    <row r="978" spans="26:26">
      <c r="Z978" s="33"/>
    </row>
    <row r="979" spans="26:26">
      <c r="Z979" s="33"/>
    </row>
    <row r="980" spans="26:26">
      <c r="Z980" s="33"/>
    </row>
    <row r="981" spans="26:26">
      <c r="Z981" s="33"/>
    </row>
    <row r="982" spans="26:26">
      <c r="Z982" s="33"/>
    </row>
    <row r="983" spans="26:26">
      <c r="Z983" s="33"/>
    </row>
    <row r="984" spans="26:26">
      <c r="Z984" s="33"/>
    </row>
    <row r="985" spans="26:26">
      <c r="Z985" s="33"/>
    </row>
    <row r="986" spans="26:26">
      <c r="Z986" s="33"/>
    </row>
    <row r="987" spans="26:26">
      <c r="Z987" s="33"/>
    </row>
    <row r="988" spans="26:26">
      <c r="Z988" s="33"/>
    </row>
    <row r="989" spans="26:26">
      <c r="Z989" s="33"/>
    </row>
    <row r="990" spans="26:26">
      <c r="Z990" s="33"/>
    </row>
    <row r="991" spans="26:26">
      <c r="Z991" s="33"/>
    </row>
    <row r="992" spans="26:26">
      <c r="Z992" s="33"/>
    </row>
    <row r="993" spans="26:26">
      <c r="Z993" s="33"/>
    </row>
    <row r="994" spans="26:26">
      <c r="Z994" s="33"/>
    </row>
    <row r="995" spans="26:26">
      <c r="Z995" s="33"/>
    </row>
    <row r="996" spans="26:26">
      <c r="Z996" s="33"/>
    </row>
    <row r="997" spans="26:26">
      <c r="Z997" s="33"/>
    </row>
    <row r="998" spans="26:26">
      <c r="Z998" s="33"/>
    </row>
    <row r="999" spans="26:26">
      <c r="Z999" s="33"/>
    </row>
    <row r="1000" spans="26:26">
      <c r="Z1000" s="33"/>
    </row>
    <row r="1001" spans="26:26">
      <c r="Z1001" s="33"/>
    </row>
    <row r="1002" spans="26:26">
      <c r="Z1002" s="33"/>
    </row>
    <row r="1003" spans="26:26">
      <c r="Z1003" s="33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3"/>
  <sheetViews>
    <sheetView workbookViewId="0">
      <selection activeCell="O4" sqref="O4"/>
    </sheetView>
  </sheetViews>
  <sheetFormatPr defaultColWidth="8.54166666666667" defaultRowHeight="14.25"/>
  <cols>
    <col min="6" max="6" width="11.1416666666667" customWidth="1"/>
    <col min="7" max="7" width="11.4333333333333" customWidth="1"/>
    <col min="8" max="8" width="11.5666666666667" customWidth="1"/>
  </cols>
  <sheetData>
    <row r="1" ht="78.75" spans="1:15">
      <c r="A1" s="16" t="s">
        <v>208</v>
      </c>
      <c r="B1" s="16" t="s">
        <v>209</v>
      </c>
      <c r="C1" s="16" t="s">
        <v>210</v>
      </c>
      <c r="D1" s="16" t="s">
        <v>211</v>
      </c>
      <c r="E1" s="16" t="s">
        <v>212</v>
      </c>
      <c r="F1" s="16" t="s">
        <v>213</v>
      </c>
      <c r="G1" s="16" t="s">
        <v>214</v>
      </c>
      <c r="H1" s="16" t="s">
        <v>215</v>
      </c>
      <c r="I1" s="16" t="s">
        <v>216</v>
      </c>
      <c r="J1" s="16" t="s">
        <v>217</v>
      </c>
      <c r="K1" s="16" t="s">
        <v>218</v>
      </c>
      <c r="L1" s="16" t="s">
        <v>219</v>
      </c>
      <c r="M1" s="22" t="s">
        <v>220</v>
      </c>
      <c r="N1" s="22" t="s">
        <v>221</v>
      </c>
      <c r="O1" s="23" t="s">
        <v>185</v>
      </c>
    </row>
    <row r="2" ht="90" spans="1:15">
      <c r="A2" s="17" t="s">
        <v>222</v>
      </c>
      <c r="B2" s="17" t="s">
        <v>223</v>
      </c>
      <c r="C2" s="17" t="s">
        <v>224</v>
      </c>
      <c r="D2" s="17" t="s">
        <v>225</v>
      </c>
      <c r="E2" s="17" t="s">
        <v>226</v>
      </c>
      <c r="F2" s="17" t="s">
        <v>227</v>
      </c>
      <c r="G2" s="17" t="s">
        <v>228</v>
      </c>
      <c r="H2" s="17" t="s">
        <v>229</v>
      </c>
      <c r="I2" s="17" t="s">
        <v>230</v>
      </c>
      <c r="J2" s="17" t="s">
        <v>231</v>
      </c>
      <c r="K2" s="17" t="s">
        <v>232</v>
      </c>
      <c r="L2" s="17" t="s">
        <v>233</v>
      </c>
      <c r="M2" s="24" t="s">
        <v>52</v>
      </c>
      <c r="N2" s="24" t="s">
        <v>52</v>
      </c>
      <c r="O2" s="25"/>
    </row>
    <row r="3" spans="1: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26"/>
    </row>
    <row r="4" spans="1:1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  <row r="31" spans="1:1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2" spans="1:1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  <row r="33" spans="1:1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 spans="1:1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1:1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spans="1:1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</row>
    <row r="37" spans="1:1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</row>
    <row r="38" spans="1:1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 spans="1:1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 spans="1:1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  <row r="42" spans="1:1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</row>
    <row r="43" spans="1:1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</row>
    <row r="44" spans="1:1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</row>
    <row r="45" spans="1:1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</row>
    <row r="46" spans="1:1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</row>
    <row r="47" spans="1:1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</row>
    <row r="48" spans="1:1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</row>
    <row r="49" spans="1:1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</row>
    <row r="50" spans="1:1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</row>
    <row r="51" spans="1:1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</row>
    <row r="52" spans="1:1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</row>
    <row r="53" spans="1:1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1:1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  <row r="72" spans="1:1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</row>
    <row r="73" spans="1:1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</row>
    <row r="74" spans="1:1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</row>
    <row r="75" spans="1:1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</row>
    <row r="76" spans="1:1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</row>
    <row r="77" spans="1:1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</row>
    <row r="78" spans="1:1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</row>
    <row r="79" spans="1:1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</row>
    <row r="80" spans="1:1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</row>
    <row r="81" spans="1:1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</row>
    <row r="82" spans="1:1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</row>
    <row r="83" spans="1:1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</row>
    <row r="84" spans="1:1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</row>
    <row r="85" spans="1:1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</row>
    <row r="86" spans="1:1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</row>
    <row r="87" spans="1:1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</row>
    <row r="88" spans="1:1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</row>
    <row r="89" spans="1:1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</row>
    <row r="90" spans="1:1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</row>
    <row r="91" spans="1:1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</row>
    <row r="92" spans="1:1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</row>
    <row r="93" spans="1:1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</row>
    <row r="94" spans="1:1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</row>
    <row r="95" spans="1:1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</row>
    <row r="96" spans="1:1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</row>
    <row r="97" spans="1:1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</row>
    <row r="98" spans="1:1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</row>
    <row r="99" spans="1:1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</row>
    <row r="100" spans="1:1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</row>
    <row r="101" spans="1:1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</row>
    <row r="102" spans="1:1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</row>
    <row r="103" spans="1:1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</row>
    <row r="104" spans="1:1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</row>
    <row r="105" spans="1:1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</row>
    <row r="106" spans="1:1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</row>
    <row r="107" spans="1:1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</row>
    <row r="108" spans="1:1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</row>
    <row r="109" spans="1:1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</row>
    <row r="110" spans="1:1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</row>
    <row r="111" spans="1:1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</row>
    <row r="112" spans="1: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</row>
    <row r="113" spans="1:1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</row>
    <row r="114" spans="1:1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</row>
    <row r="116" spans="1:1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</row>
    <row r="117" spans="1:1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</row>
    <row r="118" spans="1:1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</row>
    <row r="119" spans="1:1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</row>
    <row r="120" spans="1:1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</row>
    <row r="121" spans="1:1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</row>
    <row r="122" spans="1:1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</row>
    <row r="123" spans="1:1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</row>
    <row r="124" spans="1:1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</row>
    <row r="125" spans="1:1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</row>
    <row r="126" spans="1:1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</row>
    <row r="127" spans="1:1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</row>
    <row r="128" spans="1:1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</row>
    <row r="129" spans="1:1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</row>
    <row r="130" spans="1:1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</row>
    <row r="131" spans="1:1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</row>
    <row r="132" spans="1:1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</row>
    <row r="133" spans="1:1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</row>
    <row r="134" spans="1:1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</row>
    <row r="135" spans="1:1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</row>
    <row r="136" spans="1:1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</row>
    <row r="137" spans="1:1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</row>
    <row r="138" spans="1:1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</row>
    <row r="139" spans="1:1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</row>
    <row r="140" spans="1:1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</row>
    <row r="141" spans="1:1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</row>
    <row r="142" spans="1:1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</row>
    <row r="143" spans="1:1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</row>
    <row r="144" spans="1:1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</row>
    <row r="145" spans="1:1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</row>
    <row r="146" spans="1:1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</row>
    <row r="147" spans="1:1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</row>
    <row r="148" spans="1:1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</row>
    <row r="149" spans="1:1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</row>
    <row r="150" spans="1:1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</row>
    <row r="151" spans="1:1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</row>
    <row r="152" spans="1:1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</row>
    <row r="153" spans="1:1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</row>
    <row r="154" spans="1:1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</row>
    <row r="155" spans="1:1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</row>
    <row r="156" spans="1:1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</row>
    <row r="157" spans="1:1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</row>
    <row r="158" spans="1:1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</row>
    <row r="159" spans="1:1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</row>
    <row r="160" spans="1:1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</row>
    <row r="161" spans="1:1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</row>
    <row r="162" spans="1:1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</row>
    <row r="163" spans="1:1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</row>
    <row r="164" spans="1:1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</row>
    <row r="165" spans="1:1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</row>
    <row r="166" spans="1:1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</row>
    <row r="167" spans="1:1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</row>
    <row r="168" spans="1:1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</row>
    <row r="169" spans="1:1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</row>
    <row r="170" spans="1:1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</row>
    <row r="171" spans="1:1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</row>
    <row r="172" spans="1:1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</row>
    <row r="173" spans="1:1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</row>
    <row r="174" spans="1:1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</row>
    <row r="176" spans="1:1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</row>
    <row r="177" spans="1:1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</row>
    <row r="178" spans="1:1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</row>
    <row r="179" spans="1:1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</row>
    <row r="180" spans="1:1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</row>
    <row r="181" spans="1:1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</row>
    <row r="182" spans="1:1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</row>
    <row r="183" spans="1:1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</row>
    <row r="184" spans="1:1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</row>
    <row r="185" spans="1:1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</row>
    <row r="186" spans="1:1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</row>
    <row r="187" spans="1:1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</row>
    <row r="188" spans="1:1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</row>
    <row r="189" spans="1:1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</row>
    <row r="190" spans="1:1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</row>
    <row r="191" spans="1:1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</row>
    <row r="192" spans="1:1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</row>
    <row r="193" spans="1:1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</row>
    <row r="194" spans="1:1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</row>
    <row r="195" spans="1:1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</row>
    <row r="196" spans="1:1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</row>
    <row r="197" spans="1:1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</row>
    <row r="198" spans="1:1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</row>
    <row r="199" spans="1:1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</row>
    <row r="200" spans="1:1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</row>
    <row r="201" spans="1:1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</row>
    <row r="202" spans="1:1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</row>
    <row r="203" spans="1:1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</row>
    <row r="204" spans="1:1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</row>
    <row r="205" spans="1:1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</row>
    <row r="206" spans="1:1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</row>
    <row r="207" spans="1:1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</row>
    <row r="208" spans="1:1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</row>
    <row r="209" spans="1:1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</row>
    <row r="210" spans="1:1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</row>
    <row r="211" spans="1:1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</row>
    <row r="212" spans="1: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</row>
    <row r="213" spans="1:1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</row>
    <row r="214" spans="1:1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</row>
    <row r="215" spans="1:1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</row>
    <row r="216" spans="1:1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</row>
    <row r="217" spans="1:1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</row>
    <row r="218" spans="1:1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</row>
    <row r="219" spans="1:1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</row>
    <row r="220" spans="1:1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</row>
    <row r="221" spans="1:1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</row>
    <row r="222" spans="1:1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</row>
    <row r="223" spans="1:1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</row>
    <row r="224" spans="1:1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</row>
    <row r="225" spans="1:1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</row>
    <row r="226" spans="1:1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</row>
    <row r="227" spans="1:1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</row>
    <row r="228" spans="1:1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</row>
    <row r="229" spans="1:1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</row>
    <row r="230" spans="1:1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</row>
    <row r="231" spans="1:1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</row>
    <row r="232" spans="1:1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1:1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</row>
    <row r="234" spans="1:1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</row>
    <row r="236" spans="1:1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</row>
    <row r="237" spans="1:1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</row>
    <row r="238" spans="1:1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</row>
    <row r="239" spans="1:1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</row>
    <row r="240" spans="1:1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</row>
    <row r="241" spans="1:1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</row>
    <row r="242" spans="1:1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</row>
    <row r="243" spans="1:1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</row>
    <row r="244" spans="1:1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</row>
    <row r="245" spans="1:1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</row>
    <row r="246" spans="1:1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</row>
    <row r="247" spans="1:1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</row>
    <row r="248" spans="1:1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</row>
    <row r="249" spans="1:1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</row>
    <row r="250" spans="1:1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</row>
    <row r="251" spans="1:1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</row>
    <row r="252" spans="1:1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</row>
    <row r="253" spans="1:1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</row>
    <row r="254" spans="1:1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</row>
    <row r="255" spans="1:1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</row>
    <row r="256" spans="1:1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</row>
    <row r="257" spans="1:1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</row>
    <row r="258" spans="1:1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</row>
    <row r="259" spans="1:1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</row>
    <row r="260" spans="1:1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</row>
    <row r="261" spans="1:1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</row>
    <row r="262" spans="1:1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</row>
    <row r="263" spans="1:1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</row>
    <row r="264" spans="1:1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</row>
    <row r="265" spans="1:1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</row>
    <row r="266" spans="1:1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</row>
    <row r="267" spans="1:1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</row>
    <row r="268" spans="1:1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</row>
    <row r="269" spans="1:1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</row>
    <row r="270" spans="1:1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</row>
    <row r="271" spans="1:1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</row>
    <row r="272" spans="1:1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</row>
    <row r="273" spans="1:1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</row>
    <row r="274" spans="1:1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</row>
    <row r="275" spans="1:1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</row>
    <row r="276" spans="1:1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</row>
    <row r="277" spans="1:1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</row>
    <row r="278" spans="1:1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</row>
    <row r="279" spans="1:1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</row>
    <row r="280" spans="1:1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</row>
    <row r="281" spans="1:1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</row>
    <row r="282" spans="1:1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</row>
    <row r="283" spans="1:1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</row>
    <row r="284" spans="1:1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</row>
    <row r="285" spans="1:1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</row>
    <row r="286" spans="1:1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</row>
    <row r="287" spans="1:1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</row>
    <row r="288" spans="1:1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</row>
    <row r="289" spans="1:1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</row>
    <row r="290" spans="1:1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</row>
    <row r="291" spans="1:1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</row>
    <row r="292" spans="1:1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</row>
    <row r="293" spans="1:1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</row>
    <row r="294" spans="1:1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</row>
    <row r="296" spans="1:1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</row>
    <row r="297" spans="1:1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</row>
    <row r="298" spans="1:1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</row>
    <row r="299" spans="1:1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</row>
    <row r="300" spans="1:1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</row>
    <row r="301" spans="1:1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</row>
    <row r="302" spans="1:1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</row>
    <row r="303" spans="1:1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</row>
    <row r="304" spans="1:1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</row>
    <row r="305" spans="1:1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</row>
    <row r="306" spans="1:1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</row>
    <row r="307" spans="1:1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</row>
    <row r="308" spans="1:1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</row>
    <row r="309" spans="1:1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</row>
    <row r="310" spans="1:1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</row>
    <row r="311" spans="1:1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</row>
    <row r="312" spans="1: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</row>
    <row r="313" spans="1:1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</row>
    <row r="314" spans="1:1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</row>
    <row r="315" spans="1:1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</row>
    <row r="316" spans="1:1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</row>
    <row r="317" spans="1:1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</row>
    <row r="318" spans="1:1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</row>
    <row r="319" spans="1:1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</row>
    <row r="320" spans="1:1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</row>
    <row r="321" spans="1:1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</row>
    <row r="322" spans="1:1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</row>
    <row r="323" spans="1:1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</row>
    <row r="324" spans="1:1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</row>
    <row r="325" spans="1:1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</row>
    <row r="326" spans="1:1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</row>
    <row r="327" spans="1:1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</row>
    <row r="328" spans="1:1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</row>
    <row r="329" spans="1:1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</row>
    <row r="330" spans="1:1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</row>
    <row r="331" spans="1:1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</row>
    <row r="332" spans="1:1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</row>
    <row r="333" spans="1:1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</row>
    <row r="334" spans="1:1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</row>
    <row r="335" spans="1:1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</row>
    <row r="336" spans="1:1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</row>
    <row r="337" spans="1:1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</row>
    <row r="338" spans="1:1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</row>
    <row r="339" spans="1:1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</row>
    <row r="340" spans="1:1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</row>
    <row r="341" spans="1:1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</row>
    <row r="342" spans="1:1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</row>
    <row r="343" spans="1:1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</row>
    <row r="344" spans="1:1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</row>
    <row r="345" spans="1:1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</row>
    <row r="346" spans="1:1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</row>
    <row r="347" spans="1:1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</row>
    <row r="348" spans="1:1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</row>
    <row r="349" spans="1:1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</row>
    <row r="350" spans="1:1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</row>
    <row r="351" spans="1:1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</row>
    <row r="352" spans="1:1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</row>
    <row r="353" spans="1:1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</row>
    <row r="354" spans="1:1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</row>
    <row r="356" spans="1:1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</row>
    <row r="357" spans="1:1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</row>
    <row r="358" spans="1:1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</row>
    <row r="359" spans="1:1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</row>
    <row r="360" spans="1:1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</row>
    <row r="361" spans="1:1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</row>
    <row r="362" spans="1:1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</row>
    <row r="363" spans="1:1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</row>
    <row r="364" spans="1:1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</row>
    <row r="365" spans="1:1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</row>
    <row r="366" spans="1:1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</row>
    <row r="367" spans="1:1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</row>
    <row r="368" spans="1:1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</row>
    <row r="369" spans="1:1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</row>
    <row r="370" spans="1:1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</row>
    <row r="371" spans="1:1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</row>
    <row r="372" spans="1:1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</row>
    <row r="373" spans="1:1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</row>
    <row r="374" spans="1:1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</row>
    <row r="375" spans="1:12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</row>
    <row r="376" spans="1:12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</row>
    <row r="377" spans="1:12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</row>
    <row r="378" spans="1:12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</row>
    <row r="379" spans="1:12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</row>
    <row r="380" spans="1:12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</row>
    <row r="381" spans="1:12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</row>
    <row r="382" spans="1:1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</row>
    <row r="383" spans="1:12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</row>
    <row r="384" spans="1:12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</row>
    <row r="385" spans="1:12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</row>
    <row r="386" spans="1:12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</row>
    <row r="387" spans="1:12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</row>
    <row r="388" spans="1:12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</row>
    <row r="389" spans="1:12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</row>
    <row r="390" spans="1:12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</row>
    <row r="391" spans="1:12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</row>
    <row r="392" spans="1:1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</row>
    <row r="393" spans="1:12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</row>
    <row r="394" spans="1:12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</row>
    <row r="395" spans="1:12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</row>
    <row r="396" spans="1:12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</row>
    <row r="397" spans="1:12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</row>
    <row r="398" spans="1:12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</row>
    <row r="399" spans="1:12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</row>
    <row r="400" spans="1:12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</row>
    <row r="401" spans="1:12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</row>
    <row r="402" spans="1:1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</row>
    <row r="403" spans="1:12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</row>
    <row r="404" spans="1:12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</row>
    <row r="405" spans="1:12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</row>
    <row r="406" spans="1:12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</row>
    <row r="407" spans="1:12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</row>
    <row r="408" spans="1:12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</row>
    <row r="409" spans="1:12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</row>
    <row r="410" spans="1:12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</row>
    <row r="411" spans="1:12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</row>
    <row r="412" spans="1: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</row>
    <row r="413" spans="1:12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</row>
    <row r="414" spans="1:1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</row>
    <row r="416" spans="1:12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</row>
    <row r="417" spans="1:12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</row>
    <row r="418" spans="1:12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</row>
    <row r="419" spans="1:12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</row>
    <row r="420" spans="1:12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</row>
    <row r="421" spans="1:12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</row>
    <row r="422" spans="1:1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</row>
    <row r="423" spans="1:12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</row>
    <row r="424" spans="1:12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</row>
    <row r="425" spans="1:12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</row>
    <row r="426" spans="1:12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</row>
    <row r="427" spans="1:12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</row>
    <row r="428" spans="1:12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</row>
    <row r="429" spans="1:12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</row>
    <row r="430" spans="1:12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</row>
    <row r="431" spans="1:12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</row>
    <row r="432" spans="1:1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</row>
    <row r="433" spans="1:12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</row>
    <row r="434" spans="1:12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</row>
    <row r="435" spans="1:12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</row>
    <row r="436" spans="1:12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</row>
    <row r="437" spans="1:12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</row>
    <row r="438" spans="1:12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</row>
    <row r="439" spans="1:12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</row>
    <row r="440" spans="1:12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</row>
    <row r="441" spans="1:12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</row>
    <row r="442" spans="1:1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</row>
    <row r="443" spans="1:12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</row>
    <row r="444" spans="1:12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</row>
    <row r="445" spans="1:12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</row>
    <row r="446" spans="1:12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</row>
    <row r="447" spans="1:12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</row>
    <row r="448" spans="1:12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</row>
    <row r="449" spans="1:12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</row>
    <row r="450" spans="1:12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</row>
    <row r="451" spans="1:12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</row>
    <row r="452" spans="1:1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</row>
    <row r="453" spans="1:12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</row>
    <row r="454" spans="1:12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</row>
    <row r="455" spans="1:12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</row>
    <row r="456" spans="1:12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</row>
    <row r="457" spans="1:12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</row>
    <row r="458" spans="1:12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</row>
    <row r="459" spans="1:12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</row>
    <row r="460" spans="1:12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</row>
    <row r="461" spans="1:12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</row>
    <row r="462" spans="1:1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</row>
    <row r="463" spans="1:12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</row>
    <row r="464" spans="1:12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</row>
    <row r="465" spans="1:12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</row>
    <row r="466" spans="1:12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</row>
    <row r="467" spans="1:12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</row>
    <row r="468" spans="1:12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</row>
    <row r="469" spans="1:12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</row>
    <row r="470" spans="1:12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</row>
    <row r="471" spans="1:12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</row>
    <row r="472" spans="1:1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</row>
    <row r="473" spans="1:12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</row>
    <row r="474" spans="1:12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</row>
    <row r="475" spans="1:12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</row>
    <row r="476" spans="1:12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</row>
    <row r="477" spans="1:12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</row>
    <row r="478" spans="1:12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</row>
    <row r="479" spans="1:12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</row>
    <row r="480" spans="1:12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</row>
    <row r="481" spans="1:12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</row>
    <row r="482" spans="1:1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</row>
    <row r="483" spans="1:12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</row>
    <row r="484" spans="1:12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</row>
    <row r="485" spans="1:12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</row>
    <row r="486" spans="1:12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</row>
    <row r="487" spans="1:12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</row>
    <row r="488" spans="1:12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</row>
    <row r="489" spans="1:12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</row>
    <row r="490" spans="1:12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</row>
    <row r="491" spans="1:12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</row>
    <row r="492" spans="1:1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</row>
    <row r="493" spans="1:12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</row>
    <row r="494" spans="1:12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</row>
    <row r="495" spans="1:12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</row>
    <row r="496" spans="1:12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</row>
    <row r="497" spans="1:12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</row>
    <row r="498" spans="1:12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</row>
    <row r="499" spans="1:12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</row>
    <row r="500" spans="1:12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</row>
    <row r="501" spans="1:12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</row>
    <row r="502" spans="1:1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</row>
    <row r="503" spans="1:12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</row>
    <row r="504" spans="1:12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</row>
    <row r="505" spans="1:12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</row>
    <row r="506" spans="1:12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</row>
    <row r="507" spans="1:12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</row>
    <row r="508" spans="1:12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</row>
    <row r="509" spans="1:12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</row>
    <row r="510" spans="1:12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</row>
    <row r="511" spans="1:12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</row>
    <row r="512" spans="1: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</row>
    <row r="513" spans="1:12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</row>
    <row r="514" spans="1:12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</row>
    <row r="515" spans="1:12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</row>
    <row r="516" spans="1:12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</row>
    <row r="517" spans="1:12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</row>
    <row r="518" spans="1:12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</row>
    <row r="519" spans="1:12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</row>
    <row r="520" spans="1:12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</row>
    <row r="521" spans="1:12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</row>
    <row r="522" spans="1:1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</row>
    <row r="523" spans="1:12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</row>
    <row r="524" spans="1:12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</row>
    <row r="525" spans="1:12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</row>
    <row r="526" spans="1:12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</row>
    <row r="527" spans="1:12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</row>
    <row r="528" spans="1:12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</row>
    <row r="529" spans="1:12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</row>
    <row r="530" spans="1:12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</row>
    <row r="531" spans="1:12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</row>
    <row r="532" spans="1:1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</row>
    <row r="533" spans="1:12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</row>
    <row r="534" spans="1:12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</row>
    <row r="535" spans="1:12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</row>
    <row r="536" spans="1:12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</row>
    <row r="537" spans="1:12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</row>
    <row r="538" spans="1:12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</row>
    <row r="539" spans="1:12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</row>
    <row r="540" spans="1:12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</row>
    <row r="541" spans="1:12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</row>
    <row r="542" spans="1:1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</row>
    <row r="543" spans="1:12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</row>
    <row r="544" spans="1:12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</row>
    <row r="545" spans="1:12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</row>
    <row r="546" spans="1:12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</row>
    <row r="547" spans="1:12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</row>
    <row r="548" spans="1:12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</row>
    <row r="549" spans="1:12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</row>
    <row r="550" spans="1:12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</row>
    <row r="551" spans="1:12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</row>
    <row r="552" spans="1:1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</row>
    <row r="553" spans="1:12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</row>
    <row r="554" spans="1:12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</row>
    <row r="555" spans="1:12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</row>
    <row r="556" spans="1:12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</row>
    <row r="557" spans="1:12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</row>
    <row r="558" spans="1:12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</row>
    <row r="559" spans="1:12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</row>
    <row r="560" spans="1:12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</row>
    <row r="561" spans="1:12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</row>
    <row r="562" spans="1:1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</row>
    <row r="563" spans="1:12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</row>
    <row r="564" spans="1:12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</row>
    <row r="565" spans="1:12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</row>
    <row r="566" spans="1:12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</row>
    <row r="567" spans="1:12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</row>
    <row r="568" spans="1:12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</row>
    <row r="569" spans="1:12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</row>
    <row r="570" spans="1:12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</row>
    <row r="571" spans="1:12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</row>
    <row r="572" spans="1:1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</row>
    <row r="573" spans="1:12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</row>
    <row r="574" spans="1:12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</row>
    <row r="575" spans="1:12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</row>
    <row r="576" spans="1:12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</row>
    <row r="577" spans="1:12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</row>
    <row r="578" spans="1:12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</row>
    <row r="579" spans="1:12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</row>
    <row r="580" spans="1:12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</row>
    <row r="581" spans="1:12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</row>
    <row r="582" spans="1:1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</row>
    <row r="583" spans="1:12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</row>
    <row r="584" spans="1:12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</row>
    <row r="585" spans="1:12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</row>
    <row r="586" spans="1:12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</row>
    <row r="587" spans="1:12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</row>
    <row r="588" spans="1:12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</row>
    <row r="589" spans="1:12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</row>
    <row r="590" spans="1:12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</row>
    <row r="591" spans="1:12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</row>
    <row r="592" spans="1:1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</row>
    <row r="593" spans="1:12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</row>
    <row r="594" spans="1:12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</row>
    <row r="595" spans="1:12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</row>
    <row r="596" spans="1:12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</row>
    <row r="597" spans="1:12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</row>
    <row r="598" spans="1:12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</row>
    <row r="599" spans="1:12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</row>
    <row r="600" spans="1:12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</row>
    <row r="601" spans="1:12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</row>
    <row r="602" spans="1:1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</row>
    <row r="603" spans="1:12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</row>
    <row r="604" spans="1:12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</row>
    <row r="605" spans="1:12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</row>
    <row r="606" spans="1:12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</row>
    <row r="607" spans="1:12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</row>
    <row r="608" spans="1:12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</row>
    <row r="609" spans="1:12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</row>
    <row r="610" spans="1:12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</row>
    <row r="611" spans="1:12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</row>
    <row r="612" spans="1: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</row>
    <row r="613" spans="1:12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</row>
    <row r="614" spans="1:12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</row>
    <row r="615" spans="1:12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</row>
    <row r="616" spans="1:12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</row>
    <row r="617" spans="1:12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</row>
    <row r="618" spans="1:12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</row>
    <row r="619" spans="1:12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</row>
    <row r="620" spans="1:12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</row>
    <row r="621" spans="1:12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</row>
    <row r="622" spans="1:1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</row>
    <row r="623" spans="1:12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</row>
    <row r="624" spans="1:12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</row>
    <row r="625" spans="1:12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</row>
    <row r="626" spans="1:12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</row>
    <row r="627" spans="1:12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</row>
    <row r="628" spans="1:12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</row>
    <row r="629" spans="1:12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</row>
    <row r="630" spans="1:12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</row>
    <row r="631" spans="1:12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</row>
    <row r="632" spans="1:1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</row>
    <row r="633" spans="1:12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</row>
    <row r="634" spans="1:12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</row>
    <row r="635" spans="1:12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</row>
    <row r="636" spans="1:12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</row>
    <row r="637" spans="1:12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</row>
    <row r="638" spans="1:12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</row>
    <row r="639" spans="1:12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</row>
    <row r="640" spans="1:12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</row>
    <row r="641" spans="1:12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</row>
    <row r="642" spans="1:1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</row>
    <row r="643" spans="1:12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</row>
    <row r="644" spans="1:12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</row>
    <row r="645" spans="1:12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</row>
    <row r="646" spans="1:12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</row>
    <row r="647" spans="1:12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</row>
    <row r="648" spans="1:12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</row>
    <row r="649" spans="1:12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</row>
    <row r="650" spans="1:12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</row>
    <row r="651" spans="1:12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</row>
    <row r="652" spans="1:1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</row>
    <row r="653" spans="1:12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</row>
    <row r="654" spans="1:12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</row>
    <row r="655" spans="1:12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</row>
    <row r="656" spans="1:12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</row>
    <row r="657" spans="1:12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</row>
    <row r="658" spans="1:12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</row>
    <row r="659" spans="1:12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</row>
    <row r="660" spans="1:12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</row>
    <row r="661" spans="1:12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</row>
    <row r="662" spans="1:1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</row>
    <row r="663" spans="1:12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</row>
    <row r="664" spans="1:12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</row>
    <row r="665" spans="1:12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</row>
    <row r="666" spans="1:12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</row>
    <row r="667" spans="1:12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</row>
    <row r="668" spans="1:12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</row>
    <row r="669" spans="1:12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</row>
    <row r="670" spans="1:12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</row>
    <row r="671" spans="1:12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</row>
    <row r="672" spans="1:1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</row>
    <row r="673" spans="1:12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</row>
    <row r="674" spans="1:12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</row>
    <row r="675" spans="1:12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</row>
    <row r="676" spans="1:12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</row>
    <row r="677" spans="1:12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</row>
    <row r="678" spans="1:12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</row>
    <row r="679" spans="1:12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</row>
    <row r="680" spans="1:12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</row>
    <row r="681" spans="1:12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</row>
    <row r="682" spans="1:1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</row>
    <row r="683" spans="1:12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</row>
    <row r="684" spans="1:12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</row>
    <row r="685" spans="1:12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</row>
    <row r="686" spans="1:12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</row>
    <row r="687" spans="1:12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</row>
    <row r="688" spans="1:12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</row>
    <row r="689" spans="1:12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</row>
    <row r="690" spans="1:12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</row>
    <row r="691" spans="1:12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</row>
    <row r="692" spans="1:1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</row>
    <row r="693" spans="1:12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</row>
    <row r="694" spans="1:12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</row>
    <row r="695" spans="1:12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</row>
    <row r="696" spans="1:12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</row>
    <row r="697" spans="1:12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</row>
    <row r="698" spans="1:12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</row>
    <row r="699" spans="1:12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</row>
    <row r="700" spans="1:12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</row>
    <row r="701" spans="1:12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</row>
    <row r="702" spans="1:1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</row>
    <row r="703" spans="1:12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</row>
    <row r="704" spans="1:12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</row>
    <row r="705" spans="1:12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</row>
    <row r="706" spans="1:12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</row>
    <row r="707" spans="1:12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</row>
    <row r="708" spans="1:12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</row>
    <row r="709" spans="1:12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</row>
    <row r="710" spans="1:12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</row>
    <row r="711" spans="1:12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</row>
    <row r="712" spans="1: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</row>
    <row r="713" spans="1:12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</row>
    <row r="714" spans="1:12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</row>
    <row r="715" spans="1:12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</row>
    <row r="716" spans="1:12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</row>
    <row r="717" spans="1:12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</row>
    <row r="718" spans="1:12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</row>
    <row r="719" spans="1:12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</row>
    <row r="720" spans="1:12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</row>
    <row r="721" spans="1:12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</row>
    <row r="722" spans="1:1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</row>
    <row r="723" spans="1:12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</row>
    <row r="724" spans="1:12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</row>
    <row r="725" spans="1:12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</row>
    <row r="726" spans="1:12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</row>
    <row r="727" spans="1:12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</row>
    <row r="728" spans="1:12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</row>
    <row r="729" spans="1:12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</row>
    <row r="730" spans="1:12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</row>
    <row r="731" spans="1:12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</row>
    <row r="732" spans="1:1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</row>
    <row r="733" spans="1:12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</row>
    <row r="734" spans="1:12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</row>
    <row r="735" spans="1:12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</row>
    <row r="736" spans="1:12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</row>
    <row r="737" spans="1:12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</row>
    <row r="738" spans="1:12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</row>
    <row r="739" spans="1:12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</row>
    <row r="740" spans="1:12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</row>
    <row r="741" spans="1:12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</row>
    <row r="742" spans="1:1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</row>
    <row r="743" spans="1:12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</row>
    <row r="744" spans="1:12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</row>
    <row r="745" spans="1:12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</row>
    <row r="746" spans="1:12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</row>
    <row r="747" spans="1:12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</row>
    <row r="748" spans="1:12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</row>
    <row r="749" spans="1:12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</row>
    <row r="750" spans="1:12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</row>
    <row r="751" spans="1:12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</row>
    <row r="752" spans="1:1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</row>
    <row r="753" spans="1:12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</row>
    <row r="754" spans="1:12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</row>
    <row r="755" spans="1:12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</row>
    <row r="756" spans="1:12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</row>
    <row r="757" spans="1:12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</row>
    <row r="758" spans="1:12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</row>
    <row r="759" spans="1:12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</row>
    <row r="760" spans="1:12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</row>
    <row r="761" spans="1:12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</row>
    <row r="762" spans="1:1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</row>
    <row r="763" spans="1:12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</row>
    <row r="764" spans="1:12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</row>
    <row r="765" spans="1:12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</row>
    <row r="766" spans="1:12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</row>
    <row r="767" spans="1:12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</row>
    <row r="768" spans="1:12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</row>
    <row r="769" spans="1:12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</row>
    <row r="770" spans="1:12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</row>
    <row r="771" spans="1:12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</row>
    <row r="772" spans="1:1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</row>
    <row r="773" spans="1:12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</row>
    <row r="774" spans="1:12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</row>
    <row r="775" spans="1:12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</row>
    <row r="776" spans="1:12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</row>
    <row r="777" spans="1:12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</row>
    <row r="778" spans="1:12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</row>
    <row r="779" spans="1:12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</row>
    <row r="780" spans="1:12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</row>
    <row r="781" spans="1:12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</row>
    <row r="782" spans="1:1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</row>
    <row r="783" spans="1:12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</row>
    <row r="784" spans="1:12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</row>
    <row r="785" spans="1:12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</row>
    <row r="786" spans="1:12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</row>
    <row r="787" spans="1:12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</row>
    <row r="788" spans="1:12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</row>
    <row r="789" spans="1:12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</row>
    <row r="790" spans="1:12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</row>
    <row r="791" spans="1:12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</row>
    <row r="792" spans="1:1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</row>
    <row r="793" spans="1:12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</row>
    <row r="794" spans="1:12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</row>
    <row r="795" spans="1:12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</row>
    <row r="796" spans="1:12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</row>
    <row r="797" spans="1:12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</row>
    <row r="798" spans="1:12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</row>
    <row r="799" spans="1:12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</row>
    <row r="800" spans="1:12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</row>
    <row r="801" spans="1:12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</row>
    <row r="802" spans="1:1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</row>
    <row r="803" spans="1:12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</row>
    <row r="804" spans="1:12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</row>
    <row r="805" spans="1:12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</row>
    <row r="806" spans="1:12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</row>
    <row r="807" spans="1:12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</row>
    <row r="808" spans="1:12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</row>
    <row r="809" spans="1:12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</row>
    <row r="810" spans="1:12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</row>
    <row r="811" spans="1:12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</row>
    <row r="812" spans="1: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</row>
    <row r="813" spans="1:12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</row>
    <row r="814" spans="1:12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</row>
    <row r="815" spans="1:12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</row>
    <row r="816" spans="1:12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</row>
    <row r="817" spans="1:12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</row>
    <row r="818" spans="1:12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</row>
    <row r="819" spans="1:12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</row>
    <row r="820" spans="1:12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</row>
    <row r="821" spans="1:12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</row>
    <row r="822" spans="1:1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</row>
    <row r="823" spans="1:12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</row>
    <row r="824" spans="1:12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</row>
    <row r="825" spans="1:12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</row>
    <row r="826" spans="1:12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</row>
    <row r="827" spans="1:12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</row>
    <row r="828" spans="1:12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</row>
    <row r="829" spans="1:12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</row>
    <row r="830" spans="1:12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</row>
    <row r="831" spans="1:12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</row>
    <row r="832" spans="1:1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</row>
    <row r="833" spans="1:12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</row>
    <row r="834" spans="1:12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</row>
    <row r="835" spans="1:12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</row>
    <row r="836" spans="1:12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</row>
    <row r="837" spans="1:12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</row>
    <row r="838" spans="1:12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</row>
    <row r="839" spans="1:12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</row>
    <row r="840" spans="1:12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</row>
    <row r="841" spans="1:12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</row>
    <row r="842" spans="1:1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</row>
    <row r="843" spans="1:12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</row>
    <row r="844" spans="1:12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</row>
    <row r="845" spans="1:12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</row>
    <row r="846" spans="1:12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</row>
    <row r="847" spans="1:12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</row>
    <row r="848" spans="1:12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</row>
    <row r="849" spans="1:12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</row>
    <row r="850" spans="1:12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</row>
    <row r="851" spans="1:12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</row>
    <row r="852" spans="1:1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</row>
    <row r="853" spans="1:12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</row>
    <row r="854" spans="1:12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</row>
    <row r="855" spans="1:12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</row>
    <row r="856" spans="1:12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</row>
    <row r="857" spans="1:12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</row>
    <row r="858" spans="1:12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</row>
    <row r="859" spans="1:12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</row>
    <row r="860" spans="1:12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</row>
    <row r="861" spans="1:12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</row>
    <row r="862" spans="1:1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</row>
    <row r="863" spans="1:12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</row>
    <row r="864" spans="1:12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</row>
    <row r="865" spans="1:12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</row>
    <row r="866" spans="1:12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</row>
    <row r="867" spans="1:12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</row>
    <row r="868" spans="1:12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</row>
    <row r="869" spans="1:12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</row>
    <row r="870" spans="1:12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</row>
    <row r="871" spans="1:12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</row>
    <row r="872" spans="1:1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</row>
    <row r="873" spans="1:12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</row>
    <row r="874" spans="1:12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</row>
    <row r="875" spans="1:12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</row>
    <row r="876" spans="1:12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</row>
    <row r="877" spans="1:12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</row>
    <row r="878" spans="1:12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</row>
    <row r="879" spans="1:12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</row>
    <row r="880" spans="1:12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</row>
    <row r="881" spans="1:12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</row>
    <row r="882" spans="1:1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</row>
    <row r="883" spans="1:12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</row>
    <row r="884" spans="1:12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</row>
    <row r="885" spans="1:12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</row>
    <row r="886" spans="1:12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</row>
    <row r="887" spans="1:12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</row>
    <row r="888" spans="1:12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</row>
    <row r="889" spans="1:12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</row>
    <row r="890" spans="1:12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</row>
    <row r="891" spans="1:12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</row>
    <row r="892" spans="1:1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</row>
    <row r="893" spans="1:12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</row>
    <row r="894" spans="1:12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</row>
    <row r="895" spans="1:12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</row>
    <row r="896" spans="1:12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</row>
    <row r="897" spans="1:12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</row>
    <row r="898" spans="1:12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</row>
    <row r="899" spans="1:12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</row>
    <row r="900" spans="1:12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</row>
    <row r="901" spans="1:12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</row>
    <row r="902" spans="1:1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</row>
    <row r="903" spans="1:12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</row>
    <row r="904" spans="1:12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</row>
    <row r="905" spans="1:12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</row>
    <row r="906" spans="1:12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</row>
    <row r="907" spans="1:12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</row>
    <row r="908" spans="1:12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</row>
    <row r="909" spans="1:12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</row>
    <row r="910" spans="1:12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</row>
    <row r="911" spans="1:12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</row>
    <row r="912" spans="1: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</row>
    <row r="913" spans="1:12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</row>
    <row r="914" spans="1:12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</row>
    <row r="915" spans="1:12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</row>
    <row r="916" spans="1:12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</row>
    <row r="917" spans="1:12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</row>
    <row r="918" spans="1:12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</row>
    <row r="919" spans="1:12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</row>
    <row r="920" spans="1:12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</row>
    <row r="921" spans="1:12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</row>
    <row r="922" spans="1:1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</row>
    <row r="923" spans="1:12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</row>
    <row r="924" spans="1:12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</row>
    <row r="925" spans="1:12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</row>
    <row r="926" spans="1:12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</row>
    <row r="927" spans="1:12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</row>
    <row r="928" spans="1:12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</row>
    <row r="929" spans="1:12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</row>
    <row r="930" spans="1:12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</row>
    <row r="931" spans="1:12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</row>
    <row r="932" spans="1:1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</row>
    <row r="933" spans="1:12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</row>
    <row r="934" spans="1:12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</row>
    <row r="935" spans="1:12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</row>
    <row r="936" spans="1:12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</row>
    <row r="937" spans="1:12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</row>
    <row r="938" spans="1:12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</row>
    <row r="939" spans="1:12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</row>
    <row r="940" spans="1:12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</row>
    <row r="941" spans="1:12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</row>
    <row r="942" spans="1:1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</row>
    <row r="943" spans="1:12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</row>
    <row r="944" spans="1:12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</row>
    <row r="945" spans="1:12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</row>
    <row r="946" spans="1:12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</row>
    <row r="947" spans="1:12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</row>
    <row r="948" spans="1:12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</row>
    <row r="949" spans="1:12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</row>
    <row r="950" spans="1:12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</row>
    <row r="951" spans="1:12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</row>
    <row r="952" spans="1:1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</row>
    <row r="953" spans="1:12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</row>
    <row r="954" spans="1:12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</row>
    <row r="955" spans="1:12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</row>
    <row r="956" spans="1:12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</row>
    <row r="957" spans="1:12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</row>
    <row r="958" spans="1:12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</row>
    <row r="959" spans="1:12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</row>
    <row r="960" spans="1:12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</row>
    <row r="961" spans="1:12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</row>
    <row r="962" spans="1:1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</row>
    <row r="963" spans="1:12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</row>
    <row r="964" spans="1:12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</row>
    <row r="965" spans="1:12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</row>
    <row r="966" spans="1:12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</row>
    <row r="967" spans="1:12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</row>
    <row r="968" spans="1:12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</row>
    <row r="969" spans="1:12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</row>
    <row r="970" spans="1:12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</row>
    <row r="971" spans="1:12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</row>
    <row r="972" spans="1:1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</row>
    <row r="973" spans="1:12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</row>
    <row r="974" spans="1:12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</row>
    <row r="975" spans="1:12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</row>
    <row r="976" spans="1:12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</row>
    <row r="977" spans="1:12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</row>
    <row r="978" spans="1:12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</row>
    <row r="979" spans="1:12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</row>
    <row r="980" spans="1:12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</row>
    <row r="981" spans="1:12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</row>
    <row r="982" spans="1:1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</row>
    <row r="983" spans="1:12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</row>
    <row r="984" spans="1:12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</row>
    <row r="985" spans="1:12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</row>
    <row r="986" spans="1:12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</row>
    <row r="987" spans="1:12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</row>
    <row r="988" spans="1:12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</row>
    <row r="989" spans="1:12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</row>
    <row r="990" spans="1:12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</row>
    <row r="991" spans="1:12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</row>
    <row r="992" spans="2:12"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</row>
    <row r="993" spans="1:12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</row>
    <row r="994" spans="2:12"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</row>
    <row r="995" spans="1:12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</row>
    <row r="996" spans="1:12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</row>
    <row r="997" spans="2:12"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</row>
    <row r="998" spans="1:12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</row>
    <row r="999" spans="1:12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</row>
    <row r="1000" spans="1:12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</row>
    <row r="1001" spans="1:12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</row>
    <row r="1002" spans="1:1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</row>
    <row r="1003" spans="1:12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7"/>
  <sheetViews>
    <sheetView workbookViewId="0">
      <selection activeCell="S4" sqref="S4"/>
    </sheetView>
  </sheetViews>
  <sheetFormatPr defaultColWidth="8.54166666666667" defaultRowHeight="14.25"/>
  <cols>
    <col min="2" max="2" width="17.4333333333333" customWidth="1"/>
    <col min="3" max="3" width="61.5666666666667" customWidth="1"/>
  </cols>
  <sheetData>
    <row r="1" ht="56.25" spans="1:19">
      <c r="A1" s="16" t="s">
        <v>159</v>
      </c>
      <c r="B1" s="16" t="s">
        <v>160</v>
      </c>
      <c r="C1" s="16" t="s">
        <v>234</v>
      </c>
      <c r="D1" s="16" t="s">
        <v>162</v>
      </c>
      <c r="E1" s="27" t="s">
        <v>168</v>
      </c>
      <c r="F1" s="27" t="s">
        <v>169</v>
      </c>
      <c r="G1" s="27" t="s">
        <v>235</v>
      </c>
      <c r="H1" s="16" t="s">
        <v>236</v>
      </c>
      <c r="I1" s="16" t="s">
        <v>175</v>
      </c>
      <c r="J1" s="16" t="s">
        <v>171</v>
      </c>
      <c r="K1" s="22" t="s">
        <v>176</v>
      </c>
      <c r="L1" s="16" t="s">
        <v>177</v>
      </c>
      <c r="M1" s="16" t="s">
        <v>174</v>
      </c>
      <c r="N1" s="16" t="s">
        <v>178</v>
      </c>
      <c r="O1" s="16" t="s">
        <v>179</v>
      </c>
      <c r="P1" s="16" t="s">
        <v>237</v>
      </c>
      <c r="Q1" s="27" t="s">
        <v>238</v>
      </c>
      <c r="R1" s="16" t="s">
        <v>184</v>
      </c>
      <c r="S1" s="29" t="s">
        <v>185</v>
      </c>
    </row>
    <row r="2" ht="90" spans="1:19">
      <c r="A2" s="17" t="s">
        <v>239</v>
      </c>
      <c r="B2" s="17" t="s">
        <v>187</v>
      </c>
      <c r="C2" s="17" t="s">
        <v>188</v>
      </c>
      <c r="D2" s="17" t="s">
        <v>189</v>
      </c>
      <c r="E2" s="28" t="s">
        <v>194</v>
      </c>
      <c r="F2" s="28" t="s">
        <v>240</v>
      </c>
      <c r="G2" s="28" t="s">
        <v>241</v>
      </c>
      <c r="H2" s="17" t="s">
        <v>242</v>
      </c>
      <c r="I2" s="17" t="s">
        <v>243</v>
      </c>
      <c r="J2" s="17" t="s">
        <v>244</v>
      </c>
      <c r="K2" s="24" t="s">
        <v>53</v>
      </c>
      <c r="L2" s="17" t="s">
        <v>201</v>
      </c>
      <c r="M2" s="17" t="s">
        <v>200</v>
      </c>
      <c r="N2" s="17" t="s">
        <v>202</v>
      </c>
      <c r="O2" s="17" t="s">
        <v>203</v>
      </c>
      <c r="P2" s="17" t="s">
        <v>245</v>
      </c>
      <c r="Q2" s="28" t="s">
        <v>246</v>
      </c>
      <c r="R2" s="17" t="s">
        <v>207</v>
      </c>
      <c r="S2" s="30"/>
    </row>
    <row r="3" spans="1:19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31"/>
    </row>
    <row r="4" spans="1:18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32"/>
    </row>
    <row r="5" spans="1:18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32"/>
    </row>
    <row r="6" spans="1:18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32"/>
    </row>
    <row r="7" spans="1:18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32"/>
    </row>
    <row r="8" spans="1:1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32"/>
    </row>
    <row r="9" spans="1:18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32"/>
    </row>
    <row r="10" spans="1:18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32"/>
    </row>
    <row r="11" spans="1:18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32"/>
    </row>
    <row r="12" spans="1:18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32"/>
    </row>
    <row r="13" spans="1:18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32"/>
    </row>
    <row r="14" spans="1:18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32"/>
    </row>
    <row r="15" spans="1:18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32"/>
    </row>
    <row r="16" spans="1:18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32"/>
    </row>
    <row r="17" spans="1:18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32"/>
    </row>
    <row r="18" spans="1: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32"/>
    </row>
    <row r="19" spans="1:18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32"/>
    </row>
    <row r="20" spans="1:18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32"/>
    </row>
    <row r="21" spans="1:18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32"/>
    </row>
    <row r="22" spans="1:18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32"/>
    </row>
    <row r="23" spans="1:18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32"/>
    </row>
    <row r="24" spans="1:18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32"/>
    </row>
    <row r="25" spans="1:18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32"/>
    </row>
    <row r="26" spans="1:18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32"/>
    </row>
    <row r="27" spans="1:18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32"/>
    </row>
    <row r="28" spans="1:1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32"/>
    </row>
    <row r="29" spans="1:18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32"/>
    </row>
    <row r="30" spans="1:18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32"/>
    </row>
    <row r="31" spans="1:18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32"/>
    </row>
    <row r="32" spans="1:18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32"/>
    </row>
    <row r="33" spans="1:18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32"/>
    </row>
    <row r="34" spans="1:18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32"/>
    </row>
    <row r="35" spans="1:18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32"/>
    </row>
    <row r="36" spans="1:18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32"/>
    </row>
    <row r="37" spans="1:18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32"/>
    </row>
    <row r="38" spans="1:1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32"/>
    </row>
    <row r="39" spans="1:18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32"/>
    </row>
    <row r="40" spans="1:18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32"/>
    </row>
    <row r="41" spans="1:18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32"/>
    </row>
    <row r="42" spans="1:18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32"/>
    </row>
    <row r="43" spans="1:18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32"/>
    </row>
    <row r="44" spans="1:18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32"/>
    </row>
    <row r="45" spans="1:18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32"/>
    </row>
    <row r="46" spans="1:18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32"/>
    </row>
    <row r="47" spans="1:18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32"/>
    </row>
    <row r="48" spans="1:1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32"/>
    </row>
    <row r="49" spans="1:18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32"/>
    </row>
    <row r="50" spans="1:18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32"/>
    </row>
    <row r="51" spans="1:18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32"/>
    </row>
    <row r="52" spans="1:18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32"/>
    </row>
    <row r="53" spans="1:18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32"/>
    </row>
    <row r="54" spans="1:18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32"/>
    </row>
    <row r="55" spans="1:18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32"/>
    </row>
    <row r="56" spans="1:18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32"/>
    </row>
    <row r="57" spans="1:18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32"/>
    </row>
    <row r="58" spans="1:1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32"/>
    </row>
    <row r="59" spans="1:18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32"/>
    </row>
    <row r="60" spans="1:18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32"/>
    </row>
    <row r="61" spans="1:18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32"/>
    </row>
    <row r="62" spans="1:18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32"/>
    </row>
    <row r="63" spans="1:18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32"/>
    </row>
    <row r="64" spans="1:18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32"/>
    </row>
    <row r="65" spans="1:18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32"/>
    </row>
    <row r="66" spans="1:18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32"/>
    </row>
    <row r="67" spans="2:18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32"/>
    </row>
    <row r="68" spans="18:18">
      <c r="R68" s="33"/>
    </row>
    <row r="69" spans="18:18">
      <c r="R69" s="33"/>
    </row>
    <row r="70" spans="18:18">
      <c r="R70" s="33"/>
    </row>
    <row r="71" spans="18:18">
      <c r="R71" s="33"/>
    </row>
    <row r="72" spans="18:18">
      <c r="R72" s="33"/>
    </row>
    <row r="73" spans="18:18">
      <c r="R73" s="33"/>
    </row>
    <row r="74" spans="18:18">
      <c r="R74" s="33"/>
    </row>
    <row r="75" spans="18:18">
      <c r="R75" s="33"/>
    </row>
    <row r="76" spans="18:18">
      <c r="R76" s="33"/>
    </row>
    <row r="77" spans="18:18">
      <c r="R77" s="33"/>
    </row>
    <row r="78" spans="18:18">
      <c r="R78" s="33"/>
    </row>
    <row r="79" spans="18:18">
      <c r="R79" s="33"/>
    </row>
    <row r="80" spans="18:18">
      <c r="R80" s="33"/>
    </row>
    <row r="81" spans="18:18">
      <c r="R81" s="33"/>
    </row>
    <row r="82" spans="18:18">
      <c r="R82" s="33"/>
    </row>
    <row r="83" spans="18:18">
      <c r="R83" s="33"/>
    </row>
    <row r="84" spans="18:18">
      <c r="R84" s="33"/>
    </row>
    <row r="85" spans="18:18">
      <c r="R85" s="33"/>
    </row>
    <row r="86" spans="18:18">
      <c r="R86" s="33"/>
    </row>
    <row r="87" spans="18:18">
      <c r="R87" s="33"/>
    </row>
    <row r="88" spans="18:18">
      <c r="R88" s="33"/>
    </row>
    <row r="89" spans="18:18">
      <c r="R89" s="33"/>
    </row>
    <row r="90" spans="18:18">
      <c r="R90" s="33"/>
    </row>
    <row r="91" spans="18:18">
      <c r="R91" s="33"/>
    </row>
    <row r="92" spans="18:18">
      <c r="R92" s="33"/>
    </row>
    <row r="93" spans="18:18">
      <c r="R93" s="33"/>
    </row>
    <row r="94" spans="18:18">
      <c r="R94" s="33"/>
    </row>
    <row r="95" spans="18:18">
      <c r="R95" s="33"/>
    </row>
    <row r="96" spans="18:18">
      <c r="R96" s="33"/>
    </row>
    <row r="97" spans="18:18">
      <c r="R97" s="33"/>
    </row>
    <row r="98" spans="18:18">
      <c r="R98" s="33"/>
    </row>
    <row r="99" spans="18:18">
      <c r="R99" s="33"/>
    </row>
    <row r="100" spans="18:18">
      <c r="R100" s="33"/>
    </row>
    <row r="101" spans="18:18">
      <c r="R101" s="33"/>
    </row>
    <row r="102" spans="18:18">
      <c r="R102" s="33"/>
    </row>
    <row r="103" spans="18:18">
      <c r="R103" s="33"/>
    </row>
    <row r="104" spans="18:18">
      <c r="R104" s="33"/>
    </row>
    <row r="105" spans="18:18">
      <c r="R105" s="33"/>
    </row>
    <row r="106" spans="18:18">
      <c r="R106" s="33"/>
    </row>
    <row r="107" spans="18:18">
      <c r="R107" s="33"/>
    </row>
    <row r="108" spans="18:18">
      <c r="R108" s="33"/>
    </row>
    <row r="109" spans="18:18">
      <c r="R109" s="33"/>
    </row>
    <row r="110" spans="18:18">
      <c r="R110" s="33"/>
    </row>
    <row r="111" spans="18:18">
      <c r="R111" s="33"/>
    </row>
    <row r="112" spans="18:18">
      <c r="R112" s="33"/>
    </row>
    <row r="113" spans="18:18">
      <c r="R113" s="33"/>
    </row>
    <row r="114" spans="18:18">
      <c r="R114" s="33"/>
    </row>
    <row r="115" spans="18:18">
      <c r="R115" s="33"/>
    </row>
    <row r="116" spans="18:18">
      <c r="R116" s="33"/>
    </row>
    <row r="117" spans="18:18">
      <c r="R117" s="33"/>
    </row>
    <row r="118" spans="18:18">
      <c r="R118" s="33"/>
    </row>
    <row r="119" spans="18:18">
      <c r="R119" s="33"/>
    </row>
    <row r="120" spans="18:18">
      <c r="R120" s="33"/>
    </row>
    <row r="121" spans="18:18">
      <c r="R121" s="33"/>
    </row>
    <row r="122" spans="18:18">
      <c r="R122" s="33"/>
    </row>
    <row r="123" spans="18:18">
      <c r="R123" s="33"/>
    </row>
    <row r="124" spans="18:18">
      <c r="R124" s="33"/>
    </row>
    <row r="125" spans="18:18">
      <c r="R125" s="33"/>
    </row>
    <row r="126" spans="18:18">
      <c r="R126" s="33"/>
    </row>
    <row r="127" spans="18:18">
      <c r="R127" s="33"/>
    </row>
    <row r="128" spans="18:18">
      <c r="R128" s="33"/>
    </row>
    <row r="129" spans="18:18">
      <c r="R129" s="33"/>
    </row>
    <row r="130" spans="18:18">
      <c r="R130" s="33"/>
    </row>
    <row r="131" spans="18:18">
      <c r="R131" s="33"/>
    </row>
    <row r="132" spans="18:18">
      <c r="R132" s="33"/>
    </row>
    <row r="133" spans="18:18">
      <c r="R133" s="33"/>
    </row>
    <row r="134" spans="18:18">
      <c r="R134" s="33"/>
    </row>
    <row r="135" spans="18:18">
      <c r="R135" s="33"/>
    </row>
    <row r="136" spans="18:18">
      <c r="R136" s="33"/>
    </row>
    <row r="137" spans="18:18">
      <c r="R137" s="33"/>
    </row>
    <row r="138" spans="18:18">
      <c r="R138" s="33"/>
    </row>
    <row r="139" spans="18:18">
      <c r="R139" s="33"/>
    </row>
    <row r="140" spans="18:18">
      <c r="R140" s="33"/>
    </row>
    <row r="141" spans="18:18">
      <c r="R141" s="33"/>
    </row>
    <row r="142" spans="18:18">
      <c r="R142" s="33"/>
    </row>
    <row r="143" spans="18:18">
      <c r="R143" s="33"/>
    </row>
    <row r="144" spans="18:18">
      <c r="R144" s="33"/>
    </row>
    <row r="145" spans="18:18">
      <c r="R145" s="33"/>
    </row>
    <row r="146" spans="18:18">
      <c r="R146" s="33"/>
    </row>
    <row r="147" spans="18:18">
      <c r="R147" s="33"/>
    </row>
    <row r="148" spans="18:18">
      <c r="R148" s="33"/>
    </row>
    <row r="149" spans="18:18">
      <c r="R149" s="33"/>
    </row>
    <row r="150" spans="18:18">
      <c r="R150" s="33"/>
    </row>
    <row r="151" spans="18:18">
      <c r="R151" s="33"/>
    </row>
    <row r="152" spans="18:18">
      <c r="R152" s="33"/>
    </row>
    <row r="153" spans="18:18">
      <c r="R153" s="33"/>
    </row>
    <row r="154" spans="18:18">
      <c r="R154" s="33"/>
    </row>
    <row r="155" spans="18:18">
      <c r="R155" s="33"/>
    </row>
    <row r="156" spans="18:18">
      <c r="R156" s="33"/>
    </row>
    <row r="157" spans="18:18">
      <c r="R157" s="33"/>
    </row>
    <row r="158" spans="18:18">
      <c r="R158" s="33"/>
    </row>
    <row r="159" spans="18:18">
      <c r="R159" s="33"/>
    </row>
    <row r="160" spans="18:18">
      <c r="R160" s="33"/>
    </row>
    <row r="161" spans="18:18">
      <c r="R161" s="33"/>
    </row>
    <row r="162" spans="18:18">
      <c r="R162" s="33"/>
    </row>
    <row r="163" spans="18:18">
      <c r="R163" s="33"/>
    </row>
    <row r="164" spans="18:18">
      <c r="R164" s="33"/>
    </row>
    <row r="165" spans="18:18">
      <c r="R165" s="33"/>
    </row>
    <row r="166" spans="18:18">
      <c r="R166" s="33"/>
    </row>
    <row r="167" spans="18:18">
      <c r="R167" s="33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3"/>
  <sheetViews>
    <sheetView workbookViewId="0">
      <selection activeCell="A4" sqref="A4"/>
    </sheetView>
  </sheetViews>
  <sheetFormatPr defaultColWidth="8.54166666666667" defaultRowHeight="14.25"/>
  <sheetData>
    <row r="1" ht="78.75" spans="1:15">
      <c r="A1" s="16" t="s">
        <v>208</v>
      </c>
      <c r="B1" s="16" t="s">
        <v>209</v>
      </c>
      <c r="C1" s="16" t="s">
        <v>210</v>
      </c>
      <c r="D1" s="16" t="s">
        <v>211</v>
      </c>
      <c r="E1" s="16" t="s">
        <v>212</v>
      </c>
      <c r="F1" s="16" t="s">
        <v>213</v>
      </c>
      <c r="G1" s="20" t="s">
        <v>214</v>
      </c>
      <c r="H1" s="16" t="s">
        <v>220</v>
      </c>
      <c r="I1" s="16" t="s">
        <v>215</v>
      </c>
      <c r="J1" s="16" t="s">
        <v>216</v>
      </c>
      <c r="K1" s="16" t="s">
        <v>217</v>
      </c>
      <c r="L1" s="16" t="s">
        <v>218</v>
      </c>
      <c r="M1" s="16" t="s">
        <v>219</v>
      </c>
      <c r="N1" s="22" t="s">
        <v>221</v>
      </c>
      <c r="O1" s="23" t="s">
        <v>185</v>
      </c>
    </row>
    <row r="2" ht="90" spans="1:15">
      <c r="A2" s="17" t="s">
        <v>222</v>
      </c>
      <c r="B2" s="17" t="s">
        <v>223</v>
      </c>
      <c r="C2" s="17" t="s">
        <v>224</v>
      </c>
      <c r="D2" s="17" t="s">
        <v>225</v>
      </c>
      <c r="E2" s="17" t="s">
        <v>226</v>
      </c>
      <c r="F2" s="17" t="s">
        <v>227</v>
      </c>
      <c r="G2" s="21" t="s">
        <v>228</v>
      </c>
      <c r="H2" s="17" t="s">
        <v>247</v>
      </c>
      <c r="I2" s="17" t="s">
        <v>229</v>
      </c>
      <c r="J2" s="17" t="s">
        <v>230</v>
      </c>
      <c r="K2" s="17" t="s">
        <v>231</v>
      </c>
      <c r="L2" s="17" t="s">
        <v>232</v>
      </c>
      <c r="M2" s="17" t="s">
        <v>233</v>
      </c>
      <c r="N2" s="24" t="s">
        <v>52</v>
      </c>
      <c r="O2" s="25"/>
    </row>
    <row r="3" spans="1: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26"/>
    </row>
    <row r="4" spans="1:1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4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4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1: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1:14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1:1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4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1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1:14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1:14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4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4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</row>
    <row r="37" spans="1:14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</row>
    <row r="38" spans="1:14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 spans="1:14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1:14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</row>
    <row r="41" spans="1:14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</row>
    <row r="42" spans="1:14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</row>
    <row r="43" spans="1:14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</row>
    <row r="44" spans="1:1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</row>
    <row r="45" spans="1:14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</row>
    <row r="46" spans="1:14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</row>
    <row r="47" spans="1:14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</row>
    <row r="48" spans="1:14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</row>
    <row r="49" spans="1:14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</row>
    <row r="50" spans="1:14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 spans="1:14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1:14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 spans="1:14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  <row r="54" spans="1:1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</row>
    <row r="55" spans="1:14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1:14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spans="1:14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</row>
    <row r="58" spans="1:14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1:14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 spans="1:14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</row>
    <row r="61" spans="1:14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spans="1:14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spans="1:14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64" spans="1:1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 spans="1:14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</row>
    <row r="66" spans="1:14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</row>
    <row r="67" spans="1:14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</row>
    <row r="68" spans="1:14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 spans="1:14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</row>
    <row r="70" spans="1:14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</row>
    <row r="71" spans="1:14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</row>
    <row r="72" spans="1:14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</row>
    <row r="73" spans="1:14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</row>
    <row r="74" spans="1:1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5" spans="1:14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</row>
    <row r="76" spans="1:14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spans="1:14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1:14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4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 spans="1:14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</row>
    <row r="81" spans="1:14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</row>
    <row r="82" spans="1:14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</row>
    <row r="83" spans="1:14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</row>
    <row r="84" spans="1:1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</row>
    <row r="85" spans="1:14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</row>
    <row r="86" spans="1:14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</row>
    <row r="87" spans="1:14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</row>
    <row r="88" spans="1:14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</row>
    <row r="89" spans="1:14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</row>
    <row r="90" spans="1:14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</row>
    <row r="91" spans="1:14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</row>
    <row r="92" spans="1:14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</row>
    <row r="93" spans="1:14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</row>
    <row r="94" spans="1:1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</row>
    <row r="95" spans="1:14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</row>
    <row r="96" spans="1:14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</row>
    <row r="97" spans="1:14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</row>
    <row r="98" spans="1:14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</row>
    <row r="99" spans="1:14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</row>
    <row r="100" spans="1:14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</row>
    <row r="164" spans="1:1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</row>
    <row r="165" spans="1:14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</row>
    <row r="166" spans="1:14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</row>
    <row r="167" spans="1:14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</row>
    <row r="168" spans="1:14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</row>
    <row r="169" spans="1:14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</row>
    <row r="170" spans="1:14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</row>
    <row r="171" spans="1:14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</row>
    <row r="172" spans="1:14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</row>
    <row r="173" spans="1:14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</row>
    <row r="174" spans="1:1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</row>
    <row r="175" spans="1:14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</row>
    <row r="176" spans="1:14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</row>
    <row r="177" spans="1:14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</row>
    <row r="178" spans="1:14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</row>
    <row r="179" spans="1:14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</row>
    <row r="180" spans="1:14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</row>
    <row r="181" spans="1:14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</row>
    <row r="182" spans="1:14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</row>
    <row r="183" spans="1:14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</row>
    <row r="184" spans="1:1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</row>
    <row r="185" spans="1:14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</row>
    <row r="186" spans="1:14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</row>
    <row r="187" spans="1:14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</row>
    <row r="188" spans="1:14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</row>
    <row r="189" spans="1:14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</row>
    <row r="190" spans="1:14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</row>
    <row r="191" spans="1:14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</row>
    <row r="192" spans="1:14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</row>
    <row r="193" spans="1:14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</row>
    <row r="194" spans="1:1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</row>
    <row r="195" spans="1:14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</row>
    <row r="196" spans="1:14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</row>
    <row r="197" spans="1:14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</row>
    <row r="198" spans="1:14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</row>
    <row r="199" spans="1:14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</row>
    <row r="200" spans="1:14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</row>
    <row r="201" spans="1:14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</row>
    <row r="202" spans="1:14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</row>
    <row r="203" spans="1:14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</row>
    <row r="204" spans="1:1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</row>
    <row r="205" spans="1:14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</row>
    <row r="206" spans="1:14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</row>
    <row r="207" spans="1:14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</row>
    <row r="208" spans="1:14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</row>
    <row r="209" spans="1:14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</row>
    <row r="210" spans="1:14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</row>
    <row r="211" spans="1:14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</row>
    <row r="212" spans="1:14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</row>
    <row r="213" spans="1:14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</row>
    <row r="214" spans="1: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</row>
    <row r="215" spans="1:14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</row>
    <row r="216" spans="1:14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</row>
    <row r="217" spans="1:14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</row>
    <row r="218" spans="1:14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</row>
    <row r="219" spans="1:14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</row>
    <row r="220" spans="1:14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</row>
    <row r="221" spans="1:14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</row>
    <row r="222" spans="1:14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</row>
    <row r="223" spans="1:14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</row>
    <row r="224" spans="1:1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</row>
    <row r="225" spans="1:14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</row>
    <row r="226" spans="1:14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</row>
    <row r="227" spans="1:14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</row>
    <row r="228" spans="1:14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</row>
    <row r="229" spans="1:14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</row>
    <row r="230" spans="1:14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</row>
    <row r="231" spans="1:14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</row>
    <row r="232" spans="1:14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</row>
    <row r="233" spans="1:14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</row>
    <row r="234" spans="1:1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</row>
    <row r="235" spans="1:14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</row>
    <row r="236" spans="1:14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</row>
    <row r="237" spans="1:14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</row>
    <row r="238" spans="1:14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</row>
    <row r="239" spans="1:14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</row>
    <row r="240" spans="1:14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</row>
    <row r="241" spans="1:14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</row>
    <row r="242" spans="1:14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</row>
    <row r="243" spans="1:14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</row>
    <row r="244" spans="1:1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</row>
    <row r="245" spans="1:14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</row>
    <row r="246" spans="1:14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</row>
    <row r="247" spans="1:14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</row>
    <row r="248" spans="1:14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</row>
    <row r="249" spans="1:14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</row>
    <row r="250" spans="1:14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</row>
    <row r="251" spans="1:14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</row>
    <row r="252" spans="1:14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</row>
    <row r="253" spans="1:14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</row>
    <row r="254" spans="1:1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</row>
    <row r="255" spans="1:14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</row>
    <row r="256" spans="1:14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</row>
    <row r="257" spans="1:14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</row>
    <row r="258" spans="1:14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</row>
    <row r="259" spans="1:14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</row>
    <row r="260" spans="1:14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</row>
    <row r="261" spans="1:14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</row>
    <row r="262" spans="1:14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</row>
    <row r="263" spans="1:14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</row>
    <row r="264" spans="1:1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</row>
    <row r="265" spans="1:14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</row>
    <row r="266" spans="1:14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</row>
    <row r="267" spans="1:14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</row>
    <row r="268" spans="1:14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</row>
    <row r="269" spans="1:14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</row>
    <row r="270" spans="1:14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</row>
    <row r="271" spans="1:14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</row>
    <row r="272" spans="1:14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</row>
    <row r="273" spans="1:14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</row>
    <row r="274" spans="1:1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</row>
    <row r="275" spans="1:14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</row>
    <row r="276" spans="1:14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</row>
    <row r="277" spans="1:14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</row>
    <row r="278" spans="1:14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</row>
    <row r="279" spans="1:14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</row>
    <row r="280" spans="1:14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</row>
    <row r="281" spans="1:14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</row>
    <row r="282" spans="1:14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</row>
    <row r="283" spans="1:14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</row>
    <row r="284" spans="1:1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</row>
    <row r="285" spans="1:14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</row>
    <row r="286" spans="1:14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</row>
    <row r="287" spans="1:14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</row>
    <row r="288" spans="1:14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</row>
    <row r="289" spans="1:14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</row>
    <row r="290" spans="1:14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</row>
    <row r="291" spans="1:14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</row>
    <row r="292" spans="1:14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</row>
    <row r="293" spans="1:14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</row>
    <row r="294" spans="1:1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</row>
    <row r="295" spans="1:14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</row>
    <row r="296" spans="1:14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</row>
    <row r="297" spans="1:14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</row>
    <row r="298" spans="1:14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</row>
    <row r="299" spans="1:14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</row>
    <row r="300" spans="1:14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</row>
    <row r="301" spans="1:14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</row>
    <row r="302" spans="1:14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</row>
    <row r="303" spans="1:14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</row>
    <row r="304" spans="1:1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</row>
    <row r="305" spans="1:14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</row>
    <row r="306" spans="1:14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</row>
    <row r="307" spans="1:14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</row>
    <row r="308" spans="1:14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</row>
    <row r="309" spans="1:14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</row>
    <row r="310" spans="1:14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</row>
    <row r="311" spans="1:14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</row>
    <row r="312" spans="1:14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</row>
    <row r="313" spans="1:14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</row>
    <row r="314" spans="1: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</row>
    <row r="315" spans="1:14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</row>
    <row r="316" spans="1:14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</row>
    <row r="317" spans="1:14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</row>
    <row r="318" spans="1:14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</row>
    <row r="319" spans="1:14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</row>
    <row r="320" spans="1:14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</row>
    <row r="321" spans="1:14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</row>
    <row r="322" spans="1:14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</row>
    <row r="323" spans="1:14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</row>
    <row r="324" spans="1:1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</row>
    <row r="325" spans="1:14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</row>
    <row r="326" spans="1:14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</row>
    <row r="327" spans="1:14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</row>
    <row r="328" spans="1:14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</row>
    <row r="329" spans="1:14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</row>
    <row r="330" spans="1:14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</row>
    <row r="331" spans="1:14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</row>
    <row r="332" spans="1:14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</row>
    <row r="333" spans="1:14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</row>
    <row r="334" spans="1:1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</row>
    <row r="335" spans="1:14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</row>
    <row r="336" spans="1:14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</row>
    <row r="337" spans="1:14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</row>
    <row r="338" spans="1:14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</row>
    <row r="339" spans="1:14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</row>
    <row r="340" spans="1:14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</row>
    <row r="341" spans="1:14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</row>
    <row r="342" spans="1:14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</row>
    <row r="343" spans="1:14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</row>
    <row r="344" spans="1:1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</row>
    <row r="345" spans="1:14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</row>
    <row r="346" spans="1:14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</row>
    <row r="347" spans="1:14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</row>
    <row r="348" spans="1:14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</row>
    <row r="349" spans="1:14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</row>
    <row r="350" spans="1:14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</row>
    <row r="351" spans="1:14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</row>
    <row r="352" spans="1:14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</row>
    <row r="353" spans="1:14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</row>
    <row r="354" spans="1:1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</row>
    <row r="355" spans="1:14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</row>
    <row r="356" spans="1:14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</row>
    <row r="357" spans="1:14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</row>
    <row r="358" spans="1:14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</row>
    <row r="359" spans="1:14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</row>
    <row r="360" spans="1:14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</row>
    <row r="361" spans="1:14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</row>
    <row r="362" spans="1:14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</row>
    <row r="363" spans="1:14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</row>
    <row r="364" spans="1:1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</row>
    <row r="365" spans="1:14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</row>
    <row r="366" spans="1:14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</row>
    <row r="367" spans="1:14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</row>
    <row r="368" spans="1:14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</row>
    <row r="369" spans="1:14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</row>
    <row r="370" spans="1:14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</row>
    <row r="371" spans="1:14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</row>
    <row r="372" spans="1:14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</row>
    <row r="373" spans="1:14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</row>
    <row r="374" spans="1:1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</row>
    <row r="375" spans="1:14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</row>
    <row r="376" spans="1:14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</row>
    <row r="377" spans="1:14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</row>
    <row r="378" spans="1:14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</row>
    <row r="379" spans="1:14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</row>
    <row r="380" spans="1:14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</row>
    <row r="381" spans="1:14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</row>
    <row r="382" spans="1:14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</row>
    <row r="383" spans="1:14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</row>
    <row r="384" spans="1:1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</row>
    <row r="385" spans="1:14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</row>
    <row r="386" spans="1:14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</row>
    <row r="387" spans="1:14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</row>
    <row r="388" spans="1:14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</row>
    <row r="389" spans="1:14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</row>
    <row r="390" spans="1:14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</row>
    <row r="391" spans="1:14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</row>
    <row r="392" spans="1:14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</row>
    <row r="393" spans="1:14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</row>
    <row r="394" spans="1:1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</row>
    <row r="395" spans="1:14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</row>
    <row r="396" spans="1:14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</row>
    <row r="397" spans="1:14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</row>
    <row r="398" spans="1:14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</row>
    <row r="399" spans="1:14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</row>
    <row r="400" spans="1:14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</row>
    <row r="401" spans="1:14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</row>
    <row r="402" spans="1:14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</row>
    <row r="403" spans="1:14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</row>
    <row r="404" spans="1:1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</row>
    <row r="405" spans="1:14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</row>
    <row r="406" spans="1:14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</row>
    <row r="407" spans="1:14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</row>
    <row r="408" spans="1:14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</row>
    <row r="409" spans="1:14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</row>
    <row r="410" spans="1:14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</row>
    <row r="411" spans="1:14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</row>
    <row r="412" spans="1:14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</row>
    <row r="413" spans="1:14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</row>
    <row r="414" spans="1: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</row>
    <row r="415" spans="1:14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</row>
    <row r="416" spans="1:14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</row>
    <row r="417" spans="1:14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</row>
    <row r="418" spans="1:14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</row>
    <row r="419" spans="1:14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</row>
    <row r="420" spans="1:14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</row>
    <row r="421" spans="1:14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</row>
    <row r="422" spans="1:14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</row>
    <row r="423" spans="1:14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</row>
    <row r="424" spans="1:1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</row>
    <row r="425" spans="1:14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</row>
    <row r="426" spans="1:14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</row>
    <row r="427" spans="1:14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</row>
    <row r="428" spans="1:14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</row>
    <row r="429" spans="1:14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</row>
    <row r="430" spans="1:14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</row>
    <row r="431" spans="1:14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</row>
    <row r="432" spans="1:14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</row>
    <row r="433" spans="1:14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</row>
    <row r="434" spans="1:1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</row>
    <row r="435" spans="1:14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</row>
    <row r="436" spans="1:14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</row>
    <row r="437" spans="1:14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</row>
    <row r="438" spans="1:14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</row>
    <row r="439" spans="1:14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</row>
    <row r="440" spans="1:14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</row>
    <row r="441" spans="1:14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</row>
    <row r="442" spans="1:14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</row>
    <row r="443" spans="1:14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</row>
    <row r="444" spans="1:1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</row>
    <row r="445" spans="1:14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</row>
    <row r="446" spans="1:14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</row>
    <row r="447" spans="1:14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</row>
    <row r="448" spans="1:14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</row>
    <row r="449" spans="1:14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</row>
    <row r="450" spans="1:14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</row>
    <row r="451" spans="1:14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</row>
    <row r="452" spans="1:14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</row>
    <row r="453" spans="1:14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</row>
    <row r="454" spans="1:1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</row>
    <row r="455" spans="1:14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</row>
    <row r="456" spans="1:14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</row>
    <row r="457" spans="1:14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</row>
    <row r="458" spans="1:14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</row>
    <row r="459" spans="1:14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</row>
    <row r="460" spans="1:14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</row>
    <row r="461" spans="1:14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</row>
    <row r="462" spans="1:14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</row>
    <row r="463" spans="1:14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</row>
    <row r="464" spans="1:1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</row>
    <row r="465" spans="1:14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</row>
    <row r="466" spans="1:14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</row>
    <row r="467" spans="1:14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</row>
    <row r="468" spans="1:14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</row>
    <row r="469" spans="1:14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</row>
    <row r="470" spans="1:14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</row>
    <row r="471" spans="1:14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</row>
    <row r="472" spans="1:14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</row>
    <row r="473" spans="1:14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</row>
    <row r="474" spans="1:1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</row>
    <row r="475" spans="1:14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</row>
    <row r="476" spans="1:14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</row>
    <row r="477" spans="1:14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</row>
    <row r="478" spans="1:14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</row>
    <row r="479" spans="1:14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</row>
    <row r="480" spans="1:14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</row>
    <row r="481" spans="1:14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</row>
    <row r="482" spans="1:14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</row>
    <row r="483" spans="1:14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</row>
    <row r="484" spans="1:1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</row>
    <row r="485" spans="1:14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</row>
    <row r="486" spans="1:14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</row>
    <row r="487" spans="1:14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</row>
    <row r="488" spans="1:14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</row>
    <row r="489" spans="1:14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</row>
    <row r="490" spans="1:14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</row>
    <row r="491" spans="1:14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</row>
    <row r="492" spans="1:14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</row>
    <row r="493" spans="1:14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</row>
    <row r="494" spans="1:1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</row>
    <row r="495" spans="1:14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</row>
    <row r="496" spans="1:14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</row>
    <row r="497" spans="1:14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</row>
    <row r="498" spans="1:14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</row>
    <row r="499" spans="1:14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</row>
    <row r="500" spans="1:14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</row>
    <row r="501" spans="1:14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</row>
    <row r="502" spans="1:14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</row>
    <row r="503" spans="1:14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</row>
    <row r="504" spans="1:1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</row>
    <row r="505" spans="1:14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</row>
    <row r="506" spans="1:14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</row>
    <row r="507" spans="1:14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</row>
    <row r="508" spans="1:14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</row>
    <row r="509" spans="1:14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</row>
    <row r="510" spans="1:14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</row>
    <row r="511" spans="1:14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</row>
    <row r="512" spans="1:14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</row>
    <row r="513" spans="1:14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</row>
    <row r="514" spans="1: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</row>
    <row r="515" spans="1:14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</row>
    <row r="516" spans="1:14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</row>
    <row r="517" spans="1:14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</row>
    <row r="518" spans="1:14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</row>
    <row r="519" spans="1:14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</row>
    <row r="520" spans="1:14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</row>
    <row r="521" spans="1:14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</row>
    <row r="522" spans="1:14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</row>
    <row r="523" spans="1:14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</row>
    <row r="524" spans="1:1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</row>
    <row r="525" spans="1:14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</row>
    <row r="526" spans="1:14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</row>
    <row r="527" spans="1:14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</row>
    <row r="528" spans="1:14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</row>
    <row r="529" spans="1:14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</row>
    <row r="530" spans="1:14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</row>
    <row r="531" spans="1:14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</row>
    <row r="532" spans="1:14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</row>
    <row r="533" spans="1:14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</row>
    <row r="534" spans="1:1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</row>
    <row r="535" spans="1:14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</row>
    <row r="536" spans="1:14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</row>
    <row r="537" spans="1:14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</row>
    <row r="538" spans="1:14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</row>
    <row r="539" spans="1:14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</row>
    <row r="540" spans="1:14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</row>
    <row r="541" spans="1:14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</row>
    <row r="542" spans="1:14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</row>
    <row r="543" spans="1:14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</row>
    <row r="544" spans="1:1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</row>
    <row r="545" spans="1:14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</row>
    <row r="546" spans="1:14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</row>
    <row r="547" spans="1:14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</row>
    <row r="548" spans="1:14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</row>
    <row r="549" spans="1:14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</row>
    <row r="550" spans="1:14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</row>
    <row r="551" spans="1:14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</row>
    <row r="552" spans="1:14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</row>
    <row r="553" spans="1:14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</row>
    <row r="554" spans="1:1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</row>
    <row r="555" spans="1:14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</row>
    <row r="556" spans="1:14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</row>
    <row r="557" spans="1:14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</row>
    <row r="558" spans="1:14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</row>
    <row r="559" spans="1:14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</row>
    <row r="560" spans="1:14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</row>
    <row r="561" spans="1:14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</row>
    <row r="562" spans="1:14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</row>
    <row r="563" spans="1:14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</row>
    <row r="564" spans="1:1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</row>
    <row r="565" spans="1:14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</row>
    <row r="566" spans="1:14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</row>
    <row r="567" spans="1:14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</row>
    <row r="568" spans="1:14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</row>
    <row r="569" spans="1:14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</row>
    <row r="570" spans="1:14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</row>
    <row r="571" spans="1:14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</row>
    <row r="572" spans="1:14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</row>
    <row r="573" spans="1:14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</row>
    <row r="574" spans="1:1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</row>
    <row r="575" spans="1:14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</row>
    <row r="576" spans="1:14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</row>
    <row r="577" spans="1:14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</row>
    <row r="578" spans="1:14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</row>
    <row r="579" spans="1:14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</row>
    <row r="580" spans="1:14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</row>
    <row r="581" spans="1:14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</row>
    <row r="582" spans="1:14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</row>
    <row r="583" spans="1:14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</row>
    <row r="584" spans="1:1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</row>
    <row r="585" spans="1:14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</row>
    <row r="586" spans="1:14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</row>
    <row r="587" spans="1:14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</row>
    <row r="588" spans="1:14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</row>
    <row r="589" spans="1:14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</row>
    <row r="590" spans="1:14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</row>
    <row r="591" spans="1:14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</row>
    <row r="592" spans="1:14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</row>
    <row r="593" spans="1:14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</row>
    <row r="594" spans="1:1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</row>
    <row r="595" spans="1:14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</row>
    <row r="596" spans="1:14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</row>
    <row r="597" spans="1:14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</row>
    <row r="598" spans="1:14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</row>
    <row r="599" spans="1:14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</row>
    <row r="600" spans="1:14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</row>
    <row r="601" spans="1:14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</row>
    <row r="602" spans="1:14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</row>
    <row r="603" spans="1:14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</row>
    <row r="604" spans="1:1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</row>
    <row r="605" spans="1:14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</row>
    <row r="606" spans="1:14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</row>
    <row r="607" spans="1:14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</row>
    <row r="608" spans="1:14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</row>
    <row r="609" spans="1:14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</row>
    <row r="610" spans="1:14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</row>
    <row r="611" spans="1:14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</row>
    <row r="612" spans="1:14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</row>
    <row r="613" spans="1:14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</row>
    <row r="614" spans="1: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</row>
    <row r="615" spans="1:14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</row>
    <row r="616" spans="1:14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</row>
    <row r="617" spans="1:14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</row>
    <row r="618" spans="1:14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</row>
    <row r="619" spans="1:14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</row>
    <row r="620" spans="1:14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</row>
    <row r="621" spans="1:14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</row>
    <row r="622" spans="1:14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</row>
    <row r="623" spans="1:14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</row>
    <row r="624" spans="1:1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</row>
    <row r="625" spans="1:14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</row>
    <row r="626" spans="1:14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</row>
    <row r="627" spans="1:14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</row>
    <row r="628" spans="1:14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</row>
    <row r="629" spans="1:14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</row>
    <row r="630" spans="1:14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</row>
    <row r="631" spans="1:14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</row>
    <row r="632" spans="1:14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</row>
    <row r="633" spans="1:14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</row>
    <row r="634" spans="1:1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</row>
    <row r="635" spans="1:14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</row>
    <row r="636" spans="1:14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</row>
    <row r="637" spans="1:14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</row>
    <row r="638" spans="1:14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</row>
    <row r="639" spans="1:14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</row>
    <row r="640" spans="1:14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</row>
    <row r="641" spans="1:14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</row>
    <row r="642" spans="1:14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</row>
    <row r="643" spans="1:14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</row>
    <row r="644" spans="1:1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</row>
    <row r="645" spans="1:14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</row>
    <row r="646" spans="1:14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</row>
    <row r="647" spans="1:14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</row>
    <row r="648" spans="1:14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</row>
    <row r="649" spans="1:14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</row>
    <row r="650" spans="1:14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</row>
    <row r="651" spans="1:14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</row>
    <row r="652" spans="1:14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</row>
    <row r="653" spans="1:14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</row>
    <row r="654" spans="1:1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</row>
    <row r="655" spans="1:14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</row>
    <row r="656" spans="1:14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</row>
    <row r="657" spans="1:14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</row>
    <row r="658" spans="1:14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</row>
    <row r="659" spans="1:14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</row>
    <row r="660" spans="1:14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</row>
    <row r="661" spans="1:14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</row>
    <row r="662" spans="1:14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</row>
    <row r="663" spans="1:14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</row>
    <row r="664" spans="1:1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</row>
    <row r="665" spans="1:14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</row>
    <row r="666" spans="1:14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</row>
    <row r="667" spans="1:14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</row>
    <row r="668" spans="1:14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</row>
    <row r="669" spans="1:14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</row>
    <row r="670" spans="1:14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</row>
    <row r="671" spans="1:14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</row>
    <row r="672" spans="1:14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</row>
    <row r="673" spans="1:14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</row>
    <row r="674" spans="1:1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</row>
    <row r="675" spans="1:14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</row>
    <row r="676" spans="1:14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</row>
    <row r="677" spans="1:14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</row>
    <row r="678" spans="1:14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</row>
    <row r="679" spans="1:14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</row>
    <row r="680" spans="1:14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</row>
    <row r="681" spans="1:14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</row>
    <row r="682" spans="1:14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</row>
    <row r="683" spans="1:14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</row>
    <row r="684" spans="1:1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</row>
    <row r="685" spans="1:14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</row>
    <row r="686" spans="1:14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</row>
    <row r="687" spans="1:14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</row>
    <row r="688" spans="1:14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</row>
    <row r="689" spans="1:14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</row>
    <row r="690" spans="1:14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</row>
    <row r="691" spans="1:14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</row>
    <row r="692" spans="1:14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</row>
    <row r="693" spans="1:14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</row>
    <row r="694" spans="1:1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</row>
    <row r="695" spans="1:14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</row>
    <row r="696" spans="1:14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</row>
    <row r="697" spans="1:14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</row>
    <row r="698" spans="1:14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</row>
    <row r="699" spans="1:14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</row>
    <row r="700" spans="1:14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</row>
    <row r="701" spans="1:14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</row>
    <row r="702" spans="1:14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</row>
    <row r="703" spans="1:14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</row>
    <row r="704" spans="1:1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</row>
    <row r="705" spans="1:14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</row>
    <row r="706" spans="1:14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</row>
    <row r="707" spans="1:14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</row>
    <row r="708" spans="1:14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</row>
    <row r="709" spans="1:14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</row>
    <row r="710" spans="1:14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</row>
    <row r="711" spans="1:14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</row>
    <row r="712" spans="1:14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</row>
    <row r="713" spans="1:14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</row>
    <row r="714" spans="1: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</row>
    <row r="715" spans="1:14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</row>
    <row r="716" spans="1:14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</row>
    <row r="717" spans="1:14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</row>
    <row r="718" spans="1:14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</row>
    <row r="719" spans="1:14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</row>
    <row r="720" spans="1:14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</row>
    <row r="721" spans="1:14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</row>
    <row r="722" spans="1:14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</row>
    <row r="723" spans="1:14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</row>
    <row r="724" spans="1:1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</row>
    <row r="725" spans="1:14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</row>
    <row r="726" spans="1:14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</row>
    <row r="727" spans="1:14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</row>
    <row r="728" spans="1:14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</row>
    <row r="729" spans="1:14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</row>
    <row r="730" spans="1:14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</row>
    <row r="731" spans="1:14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</row>
    <row r="732" spans="1:14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</row>
    <row r="733" spans="1:14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</row>
    <row r="734" spans="1:1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</row>
    <row r="735" spans="1:14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</row>
    <row r="736" spans="1:14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</row>
    <row r="737" spans="1:14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</row>
    <row r="738" spans="1:14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</row>
    <row r="739" spans="1:14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</row>
    <row r="740" spans="1:14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</row>
    <row r="741" spans="1:14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</row>
    <row r="742" spans="1:14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</row>
    <row r="743" spans="1:14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</row>
    <row r="744" spans="1:1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</row>
    <row r="745" spans="1:14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</row>
    <row r="746" spans="1:14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</row>
    <row r="747" spans="1:14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</row>
    <row r="748" spans="1:14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</row>
    <row r="749" spans="1:14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</row>
    <row r="750" spans="1:14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</row>
    <row r="751" spans="1:14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</row>
    <row r="752" spans="1:14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</row>
    <row r="753" spans="1:14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</row>
    <row r="754" spans="1:1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</row>
    <row r="755" spans="1:14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</row>
    <row r="756" spans="1:14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</row>
    <row r="757" spans="1:14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</row>
    <row r="758" spans="1:14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</row>
    <row r="759" spans="1:14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</row>
    <row r="760" spans="1:14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</row>
    <row r="761" spans="1:14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</row>
    <row r="762" spans="1:14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</row>
    <row r="763" spans="1:14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</row>
    <row r="764" spans="1:1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</row>
    <row r="765" spans="1:14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</row>
    <row r="766" spans="1:14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</row>
    <row r="767" spans="1:14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</row>
    <row r="768" spans="1:14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</row>
    <row r="769" spans="1:14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</row>
    <row r="770" spans="1:14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</row>
    <row r="771" spans="1:14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</row>
    <row r="772" spans="1:14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</row>
    <row r="773" spans="1:14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</row>
    <row r="774" spans="1:1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</row>
    <row r="775" spans="1:14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</row>
    <row r="776" spans="1:14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</row>
    <row r="777" spans="1:14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</row>
    <row r="778" spans="1:14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</row>
    <row r="779" spans="1:14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</row>
    <row r="780" spans="1:14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</row>
    <row r="781" spans="1:14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</row>
    <row r="782" spans="1:14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</row>
    <row r="783" spans="1:14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</row>
    <row r="784" spans="1:1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</row>
    <row r="785" spans="1:14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</row>
    <row r="786" spans="1:14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</row>
    <row r="787" spans="1:14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</row>
    <row r="788" spans="1:14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</row>
    <row r="789" spans="1:14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</row>
    <row r="790" spans="1:14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</row>
    <row r="791" spans="1:14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</row>
    <row r="792" spans="1:14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</row>
    <row r="793" spans="1:14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</row>
    <row r="794" spans="1:1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</row>
    <row r="795" spans="1:14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</row>
    <row r="796" spans="1:14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</row>
    <row r="797" spans="1:14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</row>
    <row r="798" spans="1:14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</row>
    <row r="799" spans="1:14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</row>
    <row r="800" spans="1:14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</row>
    <row r="801" spans="1:14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</row>
    <row r="802" spans="1:14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</row>
    <row r="803" spans="1:14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</row>
    <row r="804" spans="1:1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</row>
    <row r="805" spans="1:14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</row>
    <row r="806" spans="1:14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</row>
    <row r="807" spans="1:14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</row>
    <row r="808" spans="1:14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</row>
    <row r="809" spans="1:14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</row>
    <row r="810" spans="1:14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</row>
    <row r="811" spans="1:14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</row>
    <row r="812" spans="1:14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</row>
    <row r="813" spans="1:14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</row>
    <row r="814" spans="1: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</row>
    <row r="815" spans="1:14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</row>
    <row r="816" spans="1:14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</row>
    <row r="817" spans="1:14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</row>
    <row r="818" spans="1:14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</row>
    <row r="819" spans="1:14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</row>
    <row r="820" spans="1:14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</row>
    <row r="821" spans="1:14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</row>
    <row r="822" spans="1:14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</row>
    <row r="823" spans="1:14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</row>
    <row r="824" spans="1:1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</row>
    <row r="825" spans="1:14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</row>
    <row r="826" spans="1:14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</row>
    <row r="827" spans="1:14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</row>
    <row r="828" spans="1:14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</row>
    <row r="829" spans="1:14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</row>
    <row r="830" spans="1:14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</row>
    <row r="831" spans="1:14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</row>
    <row r="832" spans="1:14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</row>
    <row r="833" spans="1:14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</row>
    <row r="834" spans="1:1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</row>
    <row r="835" spans="1:14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</row>
    <row r="836" spans="1:14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</row>
    <row r="837" spans="1:14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</row>
    <row r="838" spans="1:14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</row>
    <row r="839" spans="1:14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</row>
    <row r="840" spans="1:14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</row>
    <row r="841" spans="1:14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</row>
    <row r="842" spans="1:14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</row>
    <row r="843" spans="1:14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</row>
    <row r="844" spans="1:1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</row>
    <row r="845" spans="1:14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</row>
    <row r="846" spans="1:14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</row>
    <row r="847" spans="1:14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</row>
    <row r="848" spans="1:14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</row>
    <row r="849" spans="1:14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</row>
    <row r="850" spans="1:14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</row>
    <row r="851" spans="1:14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</row>
    <row r="852" spans="1:14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</row>
    <row r="853" spans="1:14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</row>
    <row r="854" spans="1:1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</row>
    <row r="855" spans="1:14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</row>
    <row r="856" spans="1:14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</row>
    <row r="857" spans="1:14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</row>
    <row r="858" spans="1:14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</row>
    <row r="859" spans="1:14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</row>
    <row r="860" spans="1:14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</row>
    <row r="861" spans="1:14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</row>
    <row r="862" spans="1:14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</row>
    <row r="863" spans="1:14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</row>
    <row r="864" spans="1:1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</row>
    <row r="865" spans="1:14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</row>
    <row r="866" spans="1:14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</row>
    <row r="867" spans="1:14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</row>
    <row r="868" spans="1:14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</row>
    <row r="869" spans="1:14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</row>
    <row r="870" spans="1:14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</row>
    <row r="871" spans="1:14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</row>
    <row r="872" spans="1:14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</row>
    <row r="873" spans="1:14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</row>
    <row r="874" spans="1:1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</row>
    <row r="875" spans="1:14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</row>
    <row r="876" spans="1:14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</row>
    <row r="877" spans="1:14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</row>
    <row r="878" spans="1:14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</row>
    <row r="879" spans="1:14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</row>
    <row r="880" spans="1:14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</row>
    <row r="881" spans="1:14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</row>
    <row r="882" spans="1:14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</row>
    <row r="883" spans="1:14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</row>
    <row r="884" spans="1:1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</row>
    <row r="885" spans="1:14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</row>
    <row r="886" spans="1:14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</row>
    <row r="887" spans="1:14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</row>
    <row r="888" spans="1:14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</row>
    <row r="889" spans="1:14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</row>
    <row r="890" spans="1:14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</row>
    <row r="891" spans="1:14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</row>
    <row r="892" spans="1:14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</row>
    <row r="893" spans="1:14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</row>
    <row r="894" spans="1:1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</row>
    <row r="895" spans="1:14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</row>
    <row r="896" spans="1:14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</row>
    <row r="897" spans="1:14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</row>
    <row r="898" spans="1:14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</row>
    <row r="899" spans="1:14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</row>
    <row r="900" spans="1:14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</row>
    <row r="901" spans="1:14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</row>
    <row r="902" spans="1:14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</row>
    <row r="903" spans="1:14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</row>
    <row r="904" spans="1:1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</row>
    <row r="905" spans="1:14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</row>
    <row r="906" spans="1:14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</row>
    <row r="907" spans="1:14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</row>
    <row r="908" spans="1:14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</row>
    <row r="909" spans="1:14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</row>
    <row r="910" spans="1:14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</row>
    <row r="911" spans="1:14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</row>
    <row r="912" spans="1:14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</row>
    <row r="913" spans="1:14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</row>
    <row r="914" spans="1: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</row>
    <row r="915" spans="1:14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</row>
    <row r="916" spans="1:14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</row>
    <row r="917" spans="1:14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</row>
    <row r="918" spans="1:14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</row>
    <row r="919" spans="1:14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</row>
    <row r="920" spans="1:14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</row>
    <row r="921" spans="1:14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</row>
    <row r="922" spans="1:14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</row>
    <row r="923" spans="1:14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</row>
    <row r="924" spans="1:1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</row>
    <row r="925" spans="1:14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</row>
    <row r="926" spans="1:14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</row>
    <row r="927" spans="1:14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</row>
    <row r="928" spans="1:14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</row>
    <row r="929" spans="1:14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</row>
    <row r="930" spans="1:14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</row>
    <row r="931" spans="1:14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</row>
    <row r="932" spans="1:14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</row>
    <row r="933" spans="1:14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</row>
    <row r="934" spans="1:1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</row>
    <row r="935" spans="1:14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</row>
    <row r="936" spans="1:14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</row>
    <row r="937" spans="1:14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</row>
    <row r="938" spans="1:14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</row>
    <row r="939" spans="1:14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</row>
    <row r="940" spans="1:14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</row>
    <row r="941" spans="1:14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</row>
    <row r="942" spans="1:14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</row>
    <row r="943" spans="1:14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</row>
    <row r="944" spans="1:1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</row>
    <row r="945" spans="1:14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</row>
    <row r="946" spans="1:14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</row>
    <row r="947" spans="1:14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</row>
    <row r="948" spans="1:14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</row>
    <row r="949" spans="1:14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</row>
    <row r="950" spans="1:14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</row>
    <row r="951" spans="1:14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</row>
    <row r="952" spans="1:14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</row>
    <row r="953" spans="1:14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</row>
    <row r="954" spans="1:1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</row>
    <row r="955" spans="1:14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</row>
    <row r="956" spans="1:14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</row>
    <row r="957" spans="1:14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</row>
    <row r="958" spans="1:14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</row>
    <row r="959" spans="1:14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</row>
    <row r="960" spans="1:14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</row>
    <row r="961" spans="1:14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</row>
    <row r="962" spans="1:14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</row>
    <row r="963" spans="1:14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</row>
    <row r="964" spans="1:1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</row>
    <row r="965" spans="1:14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</row>
    <row r="966" spans="1:14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</row>
    <row r="967" spans="1:14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</row>
    <row r="968" spans="1:14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</row>
    <row r="969" spans="1:14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</row>
    <row r="970" spans="1:14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</row>
    <row r="971" spans="1:14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</row>
    <row r="972" spans="1:14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</row>
    <row r="973" spans="1:14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</row>
    <row r="974" spans="1:1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</row>
    <row r="975" spans="1:14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</row>
    <row r="976" spans="1:14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</row>
    <row r="977" spans="1:14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</row>
    <row r="978" spans="1:14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</row>
    <row r="979" spans="1:14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</row>
    <row r="980" spans="1:14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</row>
    <row r="981" spans="1:14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</row>
    <row r="982" spans="1:14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</row>
    <row r="983" spans="1:14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</row>
    <row r="984" spans="1:1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</row>
    <row r="985" spans="1:14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</row>
    <row r="986" spans="1:14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</row>
    <row r="987" spans="1:14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</row>
    <row r="988" spans="1:14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</row>
    <row r="989" spans="1:14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</row>
    <row r="990" spans="1:14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</row>
    <row r="991" spans="1:14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</row>
    <row r="992" spans="1:14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</row>
    <row r="993" spans="1:14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</row>
    <row r="994" spans="1:1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</row>
    <row r="995" spans="1:14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</row>
    <row r="996" spans="1:14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</row>
    <row r="997" spans="1:14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</row>
    <row r="998" spans="1:14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</row>
    <row r="999" spans="1:14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</row>
    <row r="1000" spans="1:14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</row>
    <row r="1001" spans="1:14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</row>
    <row r="1002" spans="1:14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</row>
    <row r="1003" spans="1:14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5"/>
  <sheetViews>
    <sheetView topLeftCell="A49" workbookViewId="0">
      <selection activeCell="J76" sqref="J76"/>
    </sheetView>
  </sheetViews>
  <sheetFormatPr defaultColWidth="8.54166666666667" defaultRowHeight="14.25" outlineLevelCol="1"/>
  <cols>
    <col min="1" max="1" width="20.2833333333333" style="1" customWidth="1"/>
    <col min="2" max="2" width="53.15" style="1" customWidth="1"/>
  </cols>
  <sheetData>
    <row r="1" ht="18" spans="1:1">
      <c r="A1" s="2" t="s">
        <v>248</v>
      </c>
    </row>
    <row r="2" spans="1:1">
      <c r="A2" s="3"/>
    </row>
    <row r="3" spans="1:2">
      <c r="A3" s="4" t="s">
        <v>249</v>
      </c>
      <c r="B3" s="4"/>
    </row>
    <row r="4" spans="1:2">
      <c r="A4" s="5" t="s">
        <v>250</v>
      </c>
      <c r="B4" s="5" t="s">
        <v>251</v>
      </c>
    </row>
    <row r="5" spans="1:2">
      <c r="A5" s="6">
        <v>1</v>
      </c>
      <c r="B5" s="7" t="s">
        <v>252</v>
      </c>
    </row>
    <row r="6" spans="1:2">
      <c r="A6" s="6">
        <v>2</v>
      </c>
      <c r="B6" s="7" t="s">
        <v>253</v>
      </c>
    </row>
    <row r="7" spans="1:2">
      <c r="A7" s="6">
        <v>3</v>
      </c>
      <c r="B7" s="7" t="s">
        <v>254</v>
      </c>
    </row>
    <row r="8" spans="1:2">
      <c r="A8" s="6">
        <v>4</v>
      </c>
      <c r="B8" s="7" t="s">
        <v>255</v>
      </c>
    </row>
    <row r="9" spans="1:2">
      <c r="A9" s="6">
        <v>5</v>
      </c>
      <c r="B9" s="7" t="s">
        <v>256</v>
      </c>
    </row>
    <row r="10" spans="1:2">
      <c r="A10" s="8"/>
      <c r="B10" s="8"/>
    </row>
    <row r="11" ht="15" customHeight="1" spans="1:2">
      <c r="A11" s="9" t="s">
        <v>257</v>
      </c>
      <c r="B11" s="9"/>
    </row>
    <row r="12" spans="1:2">
      <c r="A12" s="5" t="s">
        <v>258</v>
      </c>
      <c r="B12" s="5" t="s">
        <v>259</v>
      </c>
    </row>
    <row r="13" ht="71.25" spans="1:2">
      <c r="A13" s="6" t="s">
        <v>260</v>
      </c>
      <c r="B13" s="7" t="s">
        <v>261</v>
      </c>
    </row>
    <row r="14" ht="57" spans="1:2">
      <c r="A14" s="6" t="s">
        <v>262</v>
      </c>
      <c r="B14" s="7" t="s">
        <v>263</v>
      </c>
    </row>
    <row r="15" ht="85.5" spans="1:2">
      <c r="A15" s="6" t="s">
        <v>264</v>
      </c>
      <c r="B15" s="7" t="s">
        <v>265</v>
      </c>
    </row>
    <row r="16" ht="57" spans="1:2">
      <c r="A16" s="6" t="s">
        <v>266</v>
      </c>
      <c r="B16" s="7" t="s">
        <v>267</v>
      </c>
    </row>
    <row r="17" ht="28.5" spans="1:2">
      <c r="A17" s="6" t="s">
        <v>268</v>
      </c>
      <c r="B17" s="7" t="s">
        <v>269</v>
      </c>
    </row>
    <row r="18" spans="1:2">
      <c r="A18" s="10"/>
      <c r="B18" s="8"/>
    </row>
    <row r="19" spans="1:2">
      <c r="A19" s="11" t="s">
        <v>270</v>
      </c>
      <c r="B19" s="11"/>
    </row>
    <row r="20" spans="1:2">
      <c r="A20" s="5" t="s">
        <v>58</v>
      </c>
      <c r="B20" s="5" t="s">
        <v>271</v>
      </c>
    </row>
    <row r="21" spans="1:2">
      <c r="A21" s="6">
        <v>1</v>
      </c>
      <c r="B21" s="7" t="s">
        <v>252</v>
      </c>
    </row>
    <row r="22" spans="1:2">
      <c r="A22" s="6">
        <v>2</v>
      </c>
      <c r="B22" s="7" t="s">
        <v>272</v>
      </c>
    </row>
    <row r="23" spans="1:2">
      <c r="A23" s="6">
        <v>3</v>
      </c>
      <c r="B23" s="7" t="s">
        <v>273</v>
      </c>
    </row>
    <row r="24" spans="1:2">
      <c r="A24" s="6">
        <v>4</v>
      </c>
      <c r="B24" s="7" t="s">
        <v>274</v>
      </c>
    </row>
    <row r="25" spans="1:2">
      <c r="A25" s="6">
        <v>5</v>
      </c>
      <c r="B25" s="7" t="s">
        <v>275</v>
      </c>
    </row>
    <row r="26" spans="1:2">
      <c r="A26" s="6">
        <v>6</v>
      </c>
      <c r="B26" s="7" t="s">
        <v>276</v>
      </c>
    </row>
    <row r="27" spans="1:2">
      <c r="A27" s="6">
        <v>7</v>
      </c>
      <c r="B27" s="7" t="s">
        <v>277</v>
      </c>
    </row>
    <row r="28" spans="1:2">
      <c r="A28" s="6">
        <v>8</v>
      </c>
      <c r="B28" s="7" t="s">
        <v>278</v>
      </c>
    </row>
    <row r="29" spans="1:2">
      <c r="A29" s="6">
        <v>9</v>
      </c>
      <c r="B29" s="7" t="s">
        <v>279</v>
      </c>
    </row>
    <row r="30" spans="1:2">
      <c r="A30" s="6">
        <v>10</v>
      </c>
      <c r="B30" s="7" t="s">
        <v>280</v>
      </c>
    </row>
    <row r="31" spans="1:2">
      <c r="A31" s="6">
        <v>11</v>
      </c>
      <c r="B31" s="7" t="s">
        <v>281</v>
      </c>
    </row>
    <row r="32" spans="1:2">
      <c r="A32" s="6">
        <v>12</v>
      </c>
      <c r="B32" s="7" t="s">
        <v>282</v>
      </c>
    </row>
    <row r="33" spans="1:2">
      <c r="A33" s="6">
        <v>13</v>
      </c>
      <c r="B33" s="7" t="s">
        <v>283</v>
      </c>
    </row>
    <row r="34" spans="1:2">
      <c r="A34" s="6">
        <v>14</v>
      </c>
      <c r="B34" s="7" t="s">
        <v>284</v>
      </c>
    </row>
    <row r="35" spans="1:2">
      <c r="A35" s="6">
        <v>15</v>
      </c>
      <c r="B35" s="7" t="s">
        <v>285</v>
      </c>
    </row>
    <row r="36" spans="1:2">
      <c r="A36" s="6">
        <v>16</v>
      </c>
      <c r="B36" s="7" t="s">
        <v>286</v>
      </c>
    </row>
    <row r="37" spans="1:2">
      <c r="A37" s="6">
        <v>17</v>
      </c>
      <c r="B37" s="7" t="s">
        <v>287</v>
      </c>
    </row>
    <row r="38" spans="1:2">
      <c r="A38" s="6">
        <v>18</v>
      </c>
      <c r="B38" s="7" t="s">
        <v>288</v>
      </c>
    </row>
    <row r="39" spans="1:2">
      <c r="A39" s="6">
        <v>19</v>
      </c>
      <c r="B39" s="7" t="s">
        <v>289</v>
      </c>
    </row>
    <row r="40" spans="1:2">
      <c r="A40" s="6">
        <v>20</v>
      </c>
      <c r="B40" s="7" t="s">
        <v>290</v>
      </c>
    </row>
    <row r="41" spans="1:2">
      <c r="A41" s="6">
        <v>21</v>
      </c>
      <c r="B41" s="7" t="s">
        <v>291</v>
      </c>
    </row>
    <row r="42" spans="1:2">
      <c r="A42" s="6">
        <v>22</v>
      </c>
      <c r="B42" s="7" t="s">
        <v>292</v>
      </c>
    </row>
    <row r="43" spans="1:2">
      <c r="A43" s="6">
        <v>23</v>
      </c>
      <c r="B43" s="7" t="s">
        <v>293</v>
      </c>
    </row>
    <row r="44" spans="1:2">
      <c r="A44" s="6">
        <v>24</v>
      </c>
      <c r="B44" s="7" t="s">
        <v>294</v>
      </c>
    </row>
    <row r="45" spans="1:2">
      <c r="A45" s="6">
        <v>25</v>
      </c>
      <c r="B45" s="7" t="s">
        <v>295</v>
      </c>
    </row>
    <row r="46" spans="1:2">
      <c r="A46" s="6">
        <v>26</v>
      </c>
      <c r="B46" s="7" t="s">
        <v>296</v>
      </c>
    </row>
    <row r="47" spans="1:2">
      <c r="A47" s="6">
        <v>27</v>
      </c>
      <c r="B47" s="7" t="s">
        <v>297</v>
      </c>
    </row>
    <row r="48" spans="1:2">
      <c r="A48" s="6">
        <v>28</v>
      </c>
      <c r="B48" s="7" t="s">
        <v>298</v>
      </c>
    </row>
    <row r="49" spans="1:2">
      <c r="A49" s="6">
        <v>29</v>
      </c>
      <c r="B49" s="7" t="s">
        <v>299</v>
      </c>
    </row>
    <row r="50" spans="1:2">
      <c r="A50" s="6">
        <v>30</v>
      </c>
      <c r="B50" s="7" t="s">
        <v>300</v>
      </c>
    </row>
    <row r="51" spans="1:2">
      <c r="A51" s="6">
        <v>31</v>
      </c>
      <c r="B51" s="7" t="s">
        <v>301</v>
      </c>
    </row>
    <row r="52" spans="1:2">
      <c r="A52" s="6">
        <v>32</v>
      </c>
      <c r="B52" s="7" t="s">
        <v>302</v>
      </c>
    </row>
    <row r="53" spans="1:2">
      <c r="A53" s="6">
        <v>33</v>
      </c>
      <c r="B53" s="7" t="s">
        <v>303</v>
      </c>
    </row>
    <row r="54" spans="1:2">
      <c r="A54" s="6">
        <v>34</v>
      </c>
      <c r="B54" s="7" t="s">
        <v>304</v>
      </c>
    </row>
    <row r="55" spans="1:2">
      <c r="A55" s="6">
        <v>35</v>
      </c>
      <c r="B55" s="7" t="s">
        <v>305</v>
      </c>
    </row>
    <row r="56" spans="1:2">
      <c r="A56" s="6">
        <v>36</v>
      </c>
      <c r="B56" s="7" t="s">
        <v>306</v>
      </c>
    </row>
    <row r="57" spans="1:2">
      <c r="A57" s="6">
        <v>37</v>
      </c>
      <c r="B57" s="7" t="s">
        <v>307</v>
      </c>
    </row>
    <row r="58" spans="1:2">
      <c r="A58" s="6">
        <v>38</v>
      </c>
      <c r="B58" s="7" t="s">
        <v>308</v>
      </c>
    </row>
    <row r="59" spans="1:2">
      <c r="A59" s="6">
        <v>39</v>
      </c>
      <c r="B59" s="7" t="s">
        <v>309</v>
      </c>
    </row>
    <row r="60" spans="1:2">
      <c r="A60" s="6">
        <v>40</v>
      </c>
      <c r="B60" s="7" t="s">
        <v>310</v>
      </c>
    </row>
    <row r="61" spans="1:2">
      <c r="A61" s="6">
        <v>41</v>
      </c>
      <c r="B61" s="7" t="s">
        <v>311</v>
      </c>
    </row>
    <row r="62" spans="1:2">
      <c r="A62" s="6">
        <v>42</v>
      </c>
      <c r="B62" s="7" t="s">
        <v>312</v>
      </c>
    </row>
    <row r="63" spans="1:2">
      <c r="A63" s="6">
        <v>43</v>
      </c>
      <c r="B63" s="7" t="s">
        <v>313</v>
      </c>
    </row>
    <row r="64" spans="1:2">
      <c r="A64" s="6">
        <v>44</v>
      </c>
      <c r="B64" s="7" t="s">
        <v>314</v>
      </c>
    </row>
    <row r="65" spans="1:2">
      <c r="A65" s="6">
        <v>45</v>
      </c>
      <c r="B65" s="7" t="s">
        <v>300</v>
      </c>
    </row>
    <row r="66" spans="1:2">
      <c r="A66" s="6">
        <v>46</v>
      </c>
      <c r="B66" s="7" t="s">
        <v>315</v>
      </c>
    </row>
    <row r="67" spans="1:2">
      <c r="A67" s="6">
        <v>47</v>
      </c>
      <c r="B67" s="7" t="s">
        <v>316</v>
      </c>
    </row>
    <row r="68" spans="1:2">
      <c r="A68" s="6">
        <v>48</v>
      </c>
      <c r="B68" s="7" t="s">
        <v>317</v>
      </c>
    </row>
    <row r="69" spans="1:2">
      <c r="A69" s="6">
        <v>49</v>
      </c>
      <c r="B69" s="7" t="s">
        <v>318</v>
      </c>
    </row>
    <row r="70" spans="1:2">
      <c r="A70" s="6">
        <v>50</v>
      </c>
      <c r="B70" s="7" t="s">
        <v>319</v>
      </c>
    </row>
    <row r="71" spans="1:2">
      <c r="A71" s="6">
        <v>51</v>
      </c>
      <c r="B71" s="7" t="s">
        <v>320</v>
      </c>
    </row>
    <row r="72" spans="1:2">
      <c r="A72" s="6">
        <v>52</v>
      </c>
      <c r="B72" s="7" t="s">
        <v>321</v>
      </c>
    </row>
    <row r="73" spans="1:2">
      <c r="A73" s="6">
        <v>53</v>
      </c>
      <c r="B73" s="7" t="s">
        <v>322</v>
      </c>
    </row>
    <row r="74" spans="1:2">
      <c r="A74" s="6">
        <v>54</v>
      </c>
      <c r="B74" s="7" t="s">
        <v>323</v>
      </c>
    </row>
    <row r="75" spans="1:2">
      <c r="A75" s="10"/>
      <c r="B75" s="8"/>
    </row>
    <row r="76" spans="1:2">
      <c r="A76" s="12" t="s">
        <v>80</v>
      </c>
      <c r="B76" s="12" t="s">
        <v>324</v>
      </c>
    </row>
    <row r="77" spans="1:2">
      <c r="A77" s="6">
        <v>1</v>
      </c>
      <c r="B77" s="7" t="s">
        <v>325</v>
      </c>
    </row>
    <row r="78" ht="28.5" spans="1:2">
      <c r="A78" s="6">
        <v>2</v>
      </c>
      <c r="B78" s="7" t="s">
        <v>326</v>
      </c>
    </row>
    <row r="79" spans="1:2">
      <c r="A79" s="6">
        <v>3</v>
      </c>
      <c r="B79" s="7" t="s">
        <v>327</v>
      </c>
    </row>
    <row r="80" ht="57" spans="1:2">
      <c r="A80" s="6">
        <v>4</v>
      </c>
      <c r="B80" s="7" t="s">
        <v>328</v>
      </c>
    </row>
    <row r="81" ht="42.75" spans="1:2">
      <c r="A81" s="6">
        <v>5</v>
      </c>
      <c r="B81" s="7" t="s">
        <v>329</v>
      </c>
    </row>
    <row r="82" spans="1:2">
      <c r="A82" s="6">
        <v>6</v>
      </c>
      <c r="B82" s="7" t="s">
        <v>330</v>
      </c>
    </row>
    <row r="83" spans="1:2">
      <c r="A83" s="10"/>
      <c r="B83" s="8"/>
    </row>
    <row r="84" ht="15" customHeight="1" spans="1:2">
      <c r="A84" s="13" t="s">
        <v>331</v>
      </c>
      <c r="B84" s="13"/>
    </row>
    <row r="85" spans="1:2">
      <c r="A85" s="12" t="s">
        <v>68</v>
      </c>
      <c r="B85" s="12" t="s">
        <v>332</v>
      </c>
    </row>
    <row r="86" spans="1:2">
      <c r="A86" s="6">
        <v>1</v>
      </c>
      <c r="B86" s="7" t="s">
        <v>333</v>
      </c>
    </row>
    <row r="87" spans="1:2">
      <c r="A87" s="6">
        <v>2</v>
      </c>
      <c r="B87" s="7" t="s">
        <v>334</v>
      </c>
    </row>
    <row r="88" spans="1:2">
      <c r="A88" s="10"/>
      <c r="B88" s="8"/>
    </row>
    <row r="89" spans="1:2">
      <c r="A89" s="14" t="s">
        <v>335</v>
      </c>
      <c r="B89" s="14"/>
    </row>
    <row r="90" spans="1:2">
      <c r="A90" s="12" t="s">
        <v>336</v>
      </c>
      <c r="B90" s="12" t="s">
        <v>337</v>
      </c>
    </row>
    <row r="91" spans="1:2">
      <c r="A91" s="6">
        <v>1</v>
      </c>
      <c r="B91" s="7" t="s">
        <v>338</v>
      </c>
    </row>
    <row r="92" spans="1:2">
      <c r="A92" s="6">
        <v>2</v>
      </c>
      <c r="B92" s="7" t="s">
        <v>339</v>
      </c>
    </row>
    <row r="93" spans="1:2">
      <c r="A93" s="6">
        <v>3</v>
      </c>
      <c r="B93" s="7" t="s">
        <v>340</v>
      </c>
    </row>
    <row r="94" spans="1:2">
      <c r="A94" s="6">
        <v>4</v>
      </c>
      <c r="B94" s="7" t="s">
        <v>341</v>
      </c>
    </row>
    <row r="95" spans="1:2">
      <c r="A95" s="15"/>
      <c r="B95" s="15"/>
    </row>
  </sheetData>
  <mergeCells count="5">
    <mergeCell ref="A3:B3"/>
    <mergeCell ref="A11:B11"/>
    <mergeCell ref="A19:B19"/>
    <mergeCell ref="A84:B84"/>
    <mergeCell ref="A89:B89"/>
  </mergeCells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ANNO INPUT</vt:lpstr>
      <vt:lpstr>SHP_Fognatura</vt:lpstr>
      <vt:lpstr>Controlli aggregati</vt:lpstr>
      <vt:lpstr>Fognature</vt:lpstr>
      <vt:lpstr>Fognat_tronchi</vt:lpstr>
      <vt:lpstr>Collettori</vt:lpstr>
      <vt:lpstr>Collett_tronchi</vt:lpstr>
      <vt:lpstr>Tabelle_INDICI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Cinzia Caso</dc:creator>
  <cp:lastModifiedBy>gpetr</cp:lastModifiedBy>
  <cp:revision>2</cp:revision>
  <dcterms:created xsi:type="dcterms:W3CDTF">2021-04-28T18:42:00Z</dcterms:created>
  <cp:lastPrinted>2021-05-04T18:33:00Z</cp:lastPrinted>
  <dcterms:modified xsi:type="dcterms:W3CDTF">2025-10-01T17:38:36Z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