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 HAY COMO DIOS\Desktop\PERIODOS ACADEMICOS KEVIN\PERIODO 16-01 2023\ANALISIS DE DATOS\Tarea 2\"/>
    </mc:Choice>
  </mc:AlternateContent>
  <bookViews>
    <workbookView xWindow="0" yWindow="0" windowWidth="15345" windowHeight="4695" tabRatio="500" activeTab="2"/>
  </bookViews>
  <sheets>
    <sheet name="shopping_data" sheetId="1" r:id="rId1"/>
    <sheet name="Regresion lineal" sheetId="2" r:id="rId2"/>
    <sheet name="Regresion Logistica" sheetId="5" r:id="rId3"/>
  </sheets>
  <externalReferences>
    <externalReference r:id="rId4"/>
  </externalReferenc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F7" i="5" l="1"/>
  <c r="AE7" i="5"/>
  <c r="AD7" i="5"/>
  <c r="H208" i="5" a="1"/>
  <c r="G209" i="5" a="1"/>
  <c r="G209" i="5"/>
  <c r="V8" i="5"/>
  <c r="V4" i="5"/>
  <c r="J6" i="5"/>
  <c r="K6" i="5" s="1"/>
  <c r="J7" i="5"/>
  <c r="K7" i="5"/>
  <c r="J8" i="5"/>
  <c r="K8" i="5" s="1"/>
  <c r="J9" i="5"/>
  <c r="K9" i="5"/>
  <c r="J10" i="5"/>
  <c r="K10" i="5" s="1"/>
  <c r="J11" i="5"/>
  <c r="K11" i="5"/>
  <c r="J12" i="5"/>
  <c r="K12" i="5" s="1"/>
  <c r="J13" i="5"/>
  <c r="K13" i="5"/>
  <c r="J14" i="5"/>
  <c r="K14" i="5" s="1"/>
  <c r="J15" i="5"/>
  <c r="K15" i="5"/>
  <c r="J16" i="5"/>
  <c r="K16" i="5" s="1"/>
  <c r="J17" i="5"/>
  <c r="K17" i="5"/>
  <c r="J18" i="5"/>
  <c r="K18" i="5" s="1"/>
  <c r="J19" i="5"/>
  <c r="K19" i="5"/>
  <c r="J20" i="5"/>
  <c r="K20" i="5" s="1"/>
  <c r="J21" i="5"/>
  <c r="K21" i="5"/>
  <c r="J22" i="5"/>
  <c r="K22" i="5" s="1"/>
  <c r="J23" i="5"/>
  <c r="K23" i="5"/>
  <c r="J24" i="5"/>
  <c r="K24" i="5" s="1"/>
  <c r="J25" i="5"/>
  <c r="K25" i="5"/>
  <c r="J26" i="5"/>
  <c r="K26" i="5" s="1"/>
  <c r="J27" i="5"/>
  <c r="K27" i="5"/>
  <c r="J28" i="5"/>
  <c r="K28" i="5" s="1"/>
  <c r="J29" i="5"/>
  <c r="K29" i="5"/>
  <c r="J30" i="5"/>
  <c r="J31" i="5"/>
  <c r="K31" i="5"/>
  <c r="J32" i="5"/>
  <c r="J33" i="5"/>
  <c r="K33" i="5"/>
  <c r="J34" i="5"/>
  <c r="J35" i="5"/>
  <c r="K35" i="5"/>
  <c r="J36" i="5"/>
  <c r="J37" i="5"/>
  <c r="K37" i="5"/>
  <c r="J38" i="5"/>
  <c r="J39" i="5"/>
  <c r="K39" i="5"/>
  <c r="J40" i="5"/>
  <c r="J41" i="5"/>
  <c r="K41" i="5"/>
  <c r="J42" i="5"/>
  <c r="J43" i="5"/>
  <c r="K43" i="5"/>
  <c r="J44" i="5"/>
  <c r="J45" i="5"/>
  <c r="K45" i="5"/>
  <c r="J46" i="5"/>
  <c r="J47" i="5"/>
  <c r="K47" i="5"/>
  <c r="J48" i="5"/>
  <c r="K48" i="5" s="1"/>
  <c r="J49" i="5"/>
  <c r="K49" i="5"/>
  <c r="J50" i="5"/>
  <c r="K50" i="5" s="1"/>
  <c r="J51" i="5"/>
  <c r="K51" i="5"/>
  <c r="J52" i="5"/>
  <c r="K52" i="5" s="1"/>
  <c r="J53" i="5"/>
  <c r="K53" i="5"/>
  <c r="J54" i="5"/>
  <c r="K54" i="5" s="1"/>
  <c r="J55" i="5"/>
  <c r="K55" i="5"/>
  <c r="J56" i="5"/>
  <c r="K56" i="5" s="1"/>
  <c r="J57" i="5"/>
  <c r="K57" i="5"/>
  <c r="J58" i="5"/>
  <c r="K58" i="5" s="1"/>
  <c r="J59" i="5"/>
  <c r="K59" i="5"/>
  <c r="J60" i="5"/>
  <c r="K60" i="5" s="1"/>
  <c r="J61" i="5"/>
  <c r="K61" i="5"/>
  <c r="J62" i="5"/>
  <c r="K62" i="5" s="1"/>
  <c r="J63" i="5"/>
  <c r="K63" i="5"/>
  <c r="J64" i="5"/>
  <c r="K64" i="5" s="1"/>
  <c r="J65" i="5"/>
  <c r="K65" i="5"/>
  <c r="J66" i="5"/>
  <c r="K66" i="5" s="1"/>
  <c r="J67" i="5"/>
  <c r="K67" i="5"/>
  <c r="J68" i="5"/>
  <c r="K68" i="5" s="1"/>
  <c r="J69" i="5"/>
  <c r="K69" i="5"/>
  <c r="J70" i="5"/>
  <c r="K70" i="5" s="1"/>
  <c r="J71" i="5"/>
  <c r="K71" i="5"/>
  <c r="J72" i="5"/>
  <c r="K72" i="5" s="1"/>
  <c r="J73" i="5"/>
  <c r="K73" i="5"/>
  <c r="J74" i="5"/>
  <c r="K74" i="5" s="1"/>
  <c r="J75" i="5"/>
  <c r="K75" i="5"/>
  <c r="J76" i="5"/>
  <c r="K76" i="5" s="1"/>
  <c r="J77" i="5"/>
  <c r="K77" i="5"/>
  <c r="J78" i="5"/>
  <c r="K78" i="5" s="1"/>
  <c r="J79" i="5"/>
  <c r="K79" i="5"/>
  <c r="J80" i="5"/>
  <c r="K80" i="5" s="1"/>
  <c r="J81" i="5"/>
  <c r="K81" i="5"/>
  <c r="J82" i="5"/>
  <c r="K82" i="5" s="1"/>
  <c r="J83" i="5"/>
  <c r="K83" i="5"/>
  <c r="J84" i="5"/>
  <c r="J85" i="5"/>
  <c r="K85" i="5"/>
  <c r="J86" i="5"/>
  <c r="J87" i="5"/>
  <c r="K87" i="5"/>
  <c r="J88" i="5"/>
  <c r="J89" i="5"/>
  <c r="K89" i="5"/>
  <c r="J90" i="5"/>
  <c r="J91" i="5"/>
  <c r="K91" i="5"/>
  <c r="J92" i="5"/>
  <c r="J93" i="5"/>
  <c r="K93" i="5"/>
  <c r="J94" i="5"/>
  <c r="J95" i="5"/>
  <c r="K95" i="5"/>
  <c r="J96" i="5"/>
  <c r="J97" i="5"/>
  <c r="K97" i="5"/>
  <c r="J98" i="5"/>
  <c r="J99" i="5"/>
  <c r="K99" i="5"/>
  <c r="J100" i="5"/>
  <c r="J101" i="5"/>
  <c r="K101" i="5"/>
  <c r="J102" i="5"/>
  <c r="J103" i="5"/>
  <c r="K103" i="5"/>
  <c r="J104" i="5"/>
  <c r="J105" i="5"/>
  <c r="K105" i="5"/>
  <c r="J106" i="5"/>
  <c r="J107" i="5"/>
  <c r="K107" i="5"/>
  <c r="J108" i="5"/>
  <c r="J109" i="5"/>
  <c r="K109" i="5"/>
  <c r="J110" i="5"/>
  <c r="J111" i="5"/>
  <c r="K111" i="5"/>
  <c r="J112" i="5"/>
  <c r="J113" i="5"/>
  <c r="K113" i="5"/>
  <c r="J114" i="5"/>
  <c r="J115" i="5"/>
  <c r="K115" i="5"/>
  <c r="J116" i="5"/>
  <c r="J117" i="5"/>
  <c r="K117" i="5"/>
  <c r="J118" i="5"/>
  <c r="J119" i="5"/>
  <c r="K119" i="5"/>
  <c r="J120" i="5"/>
  <c r="J121" i="5"/>
  <c r="K121" i="5"/>
  <c r="J122" i="5"/>
  <c r="K122" i="5"/>
  <c r="J123" i="5"/>
  <c r="J124" i="5"/>
  <c r="K124" i="5"/>
  <c r="J125" i="5"/>
  <c r="J126" i="5"/>
  <c r="K126" i="5"/>
  <c r="J127" i="5"/>
  <c r="J128" i="5"/>
  <c r="K128" i="5"/>
  <c r="J129" i="5"/>
  <c r="J130" i="5"/>
  <c r="K130" i="5"/>
  <c r="J131" i="5"/>
  <c r="J132" i="5"/>
  <c r="K132" i="5"/>
  <c r="J133" i="5"/>
  <c r="J134" i="5"/>
  <c r="K134" i="5"/>
  <c r="J135" i="5"/>
  <c r="J136" i="5"/>
  <c r="K136" i="5"/>
  <c r="J137" i="5"/>
  <c r="J138" i="5"/>
  <c r="K138" i="5"/>
  <c r="J139" i="5"/>
  <c r="J140" i="5"/>
  <c r="K140" i="5"/>
  <c r="J141" i="5"/>
  <c r="J142" i="5"/>
  <c r="K142" i="5"/>
  <c r="J143" i="5"/>
  <c r="K143" i="5" s="1"/>
  <c r="J144" i="5"/>
  <c r="K144" i="5"/>
  <c r="J145" i="5"/>
  <c r="K145" i="5" s="1"/>
  <c r="J146" i="5"/>
  <c r="K146" i="5"/>
  <c r="J147" i="5"/>
  <c r="K147" i="5" s="1"/>
  <c r="J148" i="5"/>
  <c r="K148" i="5"/>
  <c r="J149" i="5"/>
  <c r="K149" i="5" s="1"/>
  <c r="J150" i="5"/>
  <c r="K150" i="5"/>
  <c r="J151" i="5"/>
  <c r="K151" i="5" s="1"/>
  <c r="J152" i="5"/>
  <c r="K152" i="5"/>
  <c r="J153" i="5"/>
  <c r="K153" i="5" s="1"/>
  <c r="J154" i="5"/>
  <c r="K154" i="5"/>
  <c r="J155" i="5"/>
  <c r="K155" i="5" s="1"/>
  <c r="J156" i="5"/>
  <c r="K156" i="5"/>
  <c r="J157" i="5"/>
  <c r="K157" i="5" s="1"/>
  <c r="J158" i="5"/>
  <c r="K158" i="5"/>
  <c r="J159" i="5"/>
  <c r="K159" i="5" s="1"/>
  <c r="J160" i="5"/>
  <c r="K160" i="5"/>
  <c r="J161" i="5"/>
  <c r="K161" i="5" s="1"/>
  <c r="J162" i="5"/>
  <c r="K162" i="5"/>
  <c r="J163" i="5"/>
  <c r="K163" i="5" s="1"/>
  <c r="J164" i="5"/>
  <c r="K164" i="5"/>
  <c r="J165" i="5"/>
  <c r="K165" i="5" s="1"/>
  <c r="J166" i="5"/>
  <c r="K166" i="5"/>
  <c r="J167" i="5"/>
  <c r="K167" i="5" s="1"/>
  <c r="J168" i="5"/>
  <c r="K168" i="5"/>
  <c r="J169" i="5"/>
  <c r="K169" i="5" s="1"/>
  <c r="J170" i="5"/>
  <c r="K170" i="5"/>
  <c r="J171" i="5"/>
  <c r="K171" i="5" s="1"/>
  <c r="J172" i="5"/>
  <c r="K172" i="5"/>
  <c r="J173" i="5"/>
  <c r="K173" i="5" s="1"/>
  <c r="J174" i="5"/>
  <c r="K174" i="5"/>
  <c r="J175" i="5"/>
  <c r="K175" i="5" s="1"/>
  <c r="J176" i="5"/>
  <c r="K176" i="5"/>
  <c r="J177" i="5"/>
  <c r="K177" i="5" s="1"/>
  <c r="J178" i="5"/>
  <c r="K178" i="5"/>
  <c r="J179" i="5"/>
  <c r="K179" i="5" s="1"/>
  <c r="J180" i="5"/>
  <c r="K180" i="5"/>
  <c r="J181" i="5"/>
  <c r="K181" i="5" s="1"/>
  <c r="J182" i="5"/>
  <c r="K182" i="5"/>
  <c r="J183" i="5"/>
  <c r="K183" i="5" s="1"/>
  <c r="J184" i="5"/>
  <c r="K184" i="5"/>
  <c r="J185" i="5"/>
  <c r="K185" i="5" s="1"/>
  <c r="J186" i="5"/>
  <c r="K186" i="5"/>
  <c r="J187" i="5"/>
  <c r="K187" i="5" s="1"/>
  <c r="J188" i="5"/>
  <c r="K188" i="5"/>
  <c r="J189" i="5"/>
  <c r="K189" i="5" s="1"/>
  <c r="J190" i="5"/>
  <c r="K190" i="5"/>
  <c r="J191" i="5"/>
  <c r="K191" i="5" s="1"/>
  <c r="J192" i="5"/>
  <c r="K192" i="5"/>
  <c r="J193" i="5"/>
  <c r="K193" i="5" s="1"/>
  <c r="J194" i="5"/>
  <c r="K194" i="5"/>
  <c r="J195" i="5"/>
  <c r="K195" i="5" s="1"/>
  <c r="J196" i="5"/>
  <c r="K196" i="5"/>
  <c r="J197" i="5"/>
  <c r="K197" i="5" s="1"/>
  <c r="J198" i="5"/>
  <c r="K198" i="5"/>
  <c r="J199" i="5"/>
  <c r="K199" i="5" s="1"/>
  <c r="J200" i="5"/>
  <c r="K200" i="5"/>
  <c r="J201" i="5"/>
  <c r="K201" i="5" s="1"/>
  <c r="J202" i="5"/>
  <c r="K202" i="5"/>
  <c r="J203" i="5"/>
  <c r="K203" i="5" s="1"/>
  <c r="J204" i="5"/>
  <c r="K204" i="5"/>
  <c r="K5" i="5"/>
  <c r="J5" i="5"/>
  <c r="I205" i="5"/>
  <c r="J205" i="5"/>
  <c r="H205" i="5"/>
  <c r="G6" i="5"/>
  <c r="H6" i="5"/>
  <c r="I6" i="5" s="1"/>
  <c r="G7" i="5"/>
  <c r="H7" i="5"/>
  <c r="I7" i="5" s="1"/>
  <c r="G8" i="5"/>
  <c r="H8" i="5"/>
  <c r="I8" i="5"/>
  <c r="G9" i="5"/>
  <c r="H9" i="5"/>
  <c r="I9" i="5" s="1"/>
  <c r="G10" i="5"/>
  <c r="H10" i="5"/>
  <c r="I10" i="5"/>
  <c r="G11" i="5"/>
  <c r="H11" i="5"/>
  <c r="I11" i="5" s="1"/>
  <c r="G12" i="5"/>
  <c r="H12" i="5"/>
  <c r="I12" i="5"/>
  <c r="G13" i="5"/>
  <c r="H13" i="5"/>
  <c r="I13" i="5" s="1"/>
  <c r="G14" i="5"/>
  <c r="H14" i="5"/>
  <c r="I14" i="5"/>
  <c r="G15" i="5"/>
  <c r="H15" i="5"/>
  <c r="I15" i="5" s="1"/>
  <c r="G16" i="5"/>
  <c r="H16" i="5"/>
  <c r="I16" i="5"/>
  <c r="G17" i="5"/>
  <c r="H17" i="5"/>
  <c r="I17" i="5" s="1"/>
  <c r="G18" i="5"/>
  <c r="H18" i="5"/>
  <c r="I18" i="5"/>
  <c r="G19" i="5"/>
  <c r="H19" i="5"/>
  <c r="I19" i="5" s="1"/>
  <c r="G20" i="5"/>
  <c r="H20" i="5"/>
  <c r="I20" i="5"/>
  <c r="G21" i="5"/>
  <c r="H21" i="5"/>
  <c r="I21" i="5" s="1"/>
  <c r="G22" i="5"/>
  <c r="H22" i="5"/>
  <c r="I22" i="5"/>
  <c r="G23" i="5"/>
  <c r="H23" i="5"/>
  <c r="I23" i="5" s="1"/>
  <c r="G24" i="5"/>
  <c r="H24" i="5"/>
  <c r="I24" i="5"/>
  <c r="G25" i="5"/>
  <c r="H25" i="5"/>
  <c r="I25" i="5" s="1"/>
  <c r="G26" i="5"/>
  <c r="H26" i="5"/>
  <c r="I26" i="5"/>
  <c r="G27" i="5"/>
  <c r="H27" i="5"/>
  <c r="I27" i="5" s="1"/>
  <c r="G28" i="5"/>
  <c r="H28" i="5"/>
  <c r="I28" i="5"/>
  <c r="G29" i="5"/>
  <c r="H29" i="5"/>
  <c r="I29" i="5" s="1"/>
  <c r="G30" i="5"/>
  <c r="H30" i="5"/>
  <c r="I30" i="5"/>
  <c r="G31" i="5"/>
  <c r="H31" i="5"/>
  <c r="I31" i="5" s="1"/>
  <c r="G32" i="5"/>
  <c r="H32" i="5"/>
  <c r="I32" i="5"/>
  <c r="G33" i="5"/>
  <c r="H33" i="5"/>
  <c r="I33" i="5" s="1"/>
  <c r="G34" i="5"/>
  <c r="H34" i="5"/>
  <c r="I34" i="5"/>
  <c r="G35" i="5"/>
  <c r="H35" i="5"/>
  <c r="I35" i="5" s="1"/>
  <c r="G36" i="5"/>
  <c r="H36" i="5"/>
  <c r="I36" i="5"/>
  <c r="G37" i="5"/>
  <c r="H37" i="5"/>
  <c r="I37" i="5" s="1"/>
  <c r="G38" i="5"/>
  <c r="H38" i="5"/>
  <c r="I38" i="5"/>
  <c r="G39" i="5"/>
  <c r="H39" i="5"/>
  <c r="I39" i="5" s="1"/>
  <c r="G40" i="5"/>
  <c r="H40" i="5"/>
  <c r="I40" i="5"/>
  <c r="G41" i="5"/>
  <c r="H41" i="5"/>
  <c r="I41" i="5" s="1"/>
  <c r="G42" i="5"/>
  <c r="H42" i="5"/>
  <c r="I42" i="5"/>
  <c r="G43" i="5"/>
  <c r="H43" i="5"/>
  <c r="I43" i="5" s="1"/>
  <c r="G44" i="5"/>
  <c r="H44" i="5"/>
  <c r="I44" i="5"/>
  <c r="G45" i="5"/>
  <c r="H45" i="5"/>
  <c r="I45" i="5" s="1"/>
  <c r="G46" i="5"/>
  <c r="H46" i="5"/>
  <c r="I46" i="5"/>
  <c r="G47" i="5"/>
  <c r="H47" i="5"/>
  <c r="I47" i="5" s="1"/>
  <c r="G48" i="5"/>
  <c r="H48" i="5"/>
  <c r="I48" i="5"/>
  <c r="G49" i="5"/>
  <c r="H49" i="5"/>
  <c r="I49" i="5" s="1"/>
  <c r="G50" i="5"/>
  <c r="H50" i="5"/>
  <c r="I50" i="5"/>
  <c r="G51" i="5"/>
  <c r="H51" i="5"/>
  <c r="I51" i="5" s="1"/>
  <c r="G52" i="5"/>
  <c r="H52" i="5"/>
  <c r="I52" i="5"/>
  <c r="G53" i="5"/>
  <c r="H53" i="5"/>
  <c r="I53" i="5" s="1"/>
  <c r="G54" i="5"/>
  <c r="H54" i="5"/>
  <c r="I54" i="5"/>
  <c r="G55" i="5"/>
  <c r="H55" i="5"/>
  <c r="I55" i="5" s="1"/>
  <c r="G56" i="5"/>
  <c r="H56" i="5"/>
  <c r="I56" i="5"/>
  <c r="G57" i="5"/>
  <c r="H57" i="5"/>
  <c r="I57" i="5" s="1"/>
  <c r="G58" i="5"/>
  <c r="H58" i="5"/>
  <c r="I58" i="5"/>
  <c r="G59" i="5"/>
  <c r="H59" i="5"/>
  <c r="I59" i="5" s="1"/>
  <c r="G60" i="5"/>
  <c r="H60" i="5"/>
  <c r="I60" i="5"/>
  <c r="G61" i="5"/>
  <c r="H61" i="5"/>
  <c r="I61" i="5" s="1"/>
  <c r="G62" i="5"/>
  <c r="H62" i="5"/>
  <c r="I62" i="5"/>
  <c r="G63" i="5"/>
  <c r="H63" i="5"/>
  <c r="I63" i="5" s="1"/>
  <c r="G64" i="5"/>
  <c r="H64" i="5"/>
  <c r="I64" i="5"/>
  <c r="G65" i="5"/>
  <c r="H65" i="5"/>
  <c r="I65" i="5" s="1"/>
  <c r="G66" i="5"/>
  <c r="H66" i="5"/>
  <c r="I66" i="5"/>
  <c r="G67" i="5"/>
  <c r="H67" i="5"/>
  <c r="I67" i="5" s="1"/>
  <c r="G68" i="5"/>
  <c r="H68" i="5"/>
  <c r="I68" i="5"/>
  <c r="G69" i="5"/>
  <c r="H69" i="5"/>
  <c r="I69" i="5" s="1"/>
  <c r="G70" i="5"/>
  <c r="H70" i="5"/>
  <c r="I70" i="5"/>
  <c r="G71" i="5"/>
  <c r="H71" i="5"/>
  <c r="I71" i="5" s="1"/>
  <c r="G72" i="5"/>
  <c r="H72" i="5"/>
  <c r="I72" i="5"/>
  <c r="G73" i="5"/>
  <c r="H73" i="5"/>
  <c r="I73" i="5" s="1"/>
  <c r="G74" i="5"/>
  <c r="H74" i="5"/>
  <c r="I74" i="5"/>
  <c r="G75" i="5"/>
  <c r="H75" i="5"/>
  <c r="I75" i="5" s="1"/>
  <c r="G76" i="5"/>
  <c r="H76" i="5"/>
  <c r="I76" i="5"/>
  <c r="G77" i="5"/>
  <c r="H77" i="5"/>
  <c r="I77" i="5" s="1"/>
  <c r="G78" i="5"/>
  <c r="H78" i="5"/>
  <c r="I78" i="5"/>
  <c r="G79" i="5"/>
  <c r="H79" i="5"/>
  <c r="I79" i="5" s="1"/>
  <c r="G80" i="5"/>
  <c r="H80" i="5"/>
  <c r="I80" i="5"/>
  <c r="G81" i="5"/>
  <c r="H81" i="5"/>
  <c r="I81" i="5" s="1"/>
  <c r="G82" i="5"/>
  <c r="H82" i="5"/>
  <c r="I82" i="5"/>
  <c r="G83" i="5"/>
  <c r="H83" i="5"/>
  <c r="I83" i="5" s="1"/>
  <c r="G84" i="5"/>
  <c r="H84" i="5"/>
  <c r="I84" i="5"/>
  <c r="G85" i="5"/>
  <c r="H85" i="5"/>
  <c r="I85" i="5" s="1"/>
  <c r="G86" i="5"/>
  <c r="H86" i="5"/>
  <c r="I86" i="5"/>
  <c r="G87" i="5"/>
  <c r="H87" i="5"/>
  <c r="I87" i="5" s="1"/>
  <c r="G88" i="5"/>
  <c r="H88" i="5"/>
  <c r="I88" i="5"/>
  <c r="G89" i="5"/>
  <c r="H89" i="5"/>
  <c r="I89" i="5" s="1"/>
  <c r="G90" i="5"/>
  <c r="H90" i="5"/>
  <c r="I90" i="5"/>
  <c r="G91" i="5"/>
  <c r="H91" i="5"/>
  <c r="I91" i="5" s="1"/>
  <c r="G92" i="5"/>
  <c r="H92" i="5"/>
  <c r="I92" i="5"/>
  <c r="G93" i="5"/>
  <c r="H93" i="5"/>
  <c r="I93" i="5" s="1"/>
  <c r="G94" i="5"/>
  <c r="H94" i="5"/>
  <c r="I94" i="5"/>
  <c r="G95" i="5"/>
  <c r="H95" i="5"/>
  <c r="I95" i="5" s="1"/>
  <c r="G96" i="5"/>
  <c r="H96" i="5"/>
  <c r="I96" i="5"/>
  <c r="G97" i="5"/>
  <c r="H97" i="5"/>
  <c r="I97" i="5" s="1"/>
  <c r="G98" i="5"/>
  <c r="H98" i="5"/>
  <c r="I98" i="5"/>
  <c r="G99" i="5"/>
  <c r="H99" i="5"/>
  <c r="I99" i="5" s="1"/>
  <c r="G100" i="5"/>
  <c r="H100" i="5"/>
  <c r="I100" i="5"/>
  <c r="G101" i="5"/>
  <c r="H101" i="5"/>
  <c r="I101" i="5" s="1"/>
  <c r="G102" i="5"/>
  <c r="H102" i="5"/>
  <c r="I102" i="5"/>
  <c r="G103" i="5"/>
  <c r="H103" i="5"/>
  <c r="I103" i="5" s="1"/>
  <c r="G104" i="5"/>
  <c r="H104" i="5"/>
  <c r="I104" i="5"/>
  <c r="G105" i="5"/>
  <c r="H105" i="5"/>
  <c r="I105" i="5" s="1"/>
  <c r="G106" i="5"/>
  <c r="H106" i="5"/>
  <c r="I106" i="5"/>
  <c r="G107" i="5"/>
  <c r="H107" i="5"/>
  <c r="I107" i="5" s="1"/>
  <c r="G108" i="5"/>
  <c r="H108" i="5"/>
  <c r="I108" i="5"/>
  <c r="G109" i="5"/>
  <c r="H109" i="5"/>
  <c r="I109" i="5" s="1"/>
  <c r="G110" i="5"/>
  <c r="H110" i="5"/>
  <c r="I110" i="5"/>
  <c r="G111" i="5"/>
  <c r="H111" i="5"/>
  <c r="I111" i="5" s="1"/>
  <c r="G112" i="5"/>
  <c r="H112" i="5"/>
  <c r="I112" i="5"/>
  <c r="G113" i="5"/>
  <c r="H113" i="5"/>
  <c r="I113" i="5" s="1"/>
  <c r="G114" i="5"/>
  <c r="H114" i="5"/>
  <c r="I114" i="5"/>
  <c r="G115" i="5"/>
  <c r="H115" i="5"/>
  <c r="I115" i="5" s="1"/>
  <c r="G116" i="5"/>
  <c r="H116" i="5"/>
  <c r="I116" i="5"/>
  <c r="G117" i="5"/>
  <c r="H117" i="5"/>
  <c r="I117" i="5" s="1"/>
  <c r="G118" i="5"/>
  <c r="H118" i="5"/>
  <c r="I118" i="5"/>
  <c r="G119" i="5"/>
  <c r="H119" i="5"/>
  <c r="I119" i="5" s="1"/>
  <c r="G120" i="5"/>
  <c r="H120" i="5"/>
  <c r="I120" i="5"/>
  <c r="G121" i="5"/>
  <c r="H121" i="5"/>
  <c r="I121" i="5" s="1"/>
  <c r="G122" i="5"/>
  <c r="H122" i="5"/>
  <c r="I122" i="5"/>
  <c r="G123" i="5"/>
  <c r="H123" i="5"/>
  <c r="I123" i="5" s="1"/>
  <c r="G124" i="5"/>
  <c r="H124" i="5"/>
  <c r="I124" i="5"/>
  <c r="G125" i="5"/>
  <c r="H125" i="5"/>
  <c r="I125" i="5" s="1"/>
  <c r="G126" i="5"/>
  <c r="H126" i="5"/>
  <c r="I126" i="5"/>
  <c r="G127" i="5"/>
  <c r="H127" i="5"/>
  <c r="I127" i="5" s="1"/>
  <c r="G128" i="5"/>
  <c r="H128" i="5"/>
  <c r="I128" i="5"/>
  <c r="G129" i="5"/>
  <c r="H129" i="5"/>
  <c r="I129" i="5" s="1"/>
  <c r="G130" i="5"/>
  <c r="H130" i="5"/>
  <c r="I130" i="5"/>
  <c r="G131" i="5"/>
  <c r="H131" i="5"/>
  <c r="I131" i="5" s="1"/>
  <c r="G132" i="5"/>
  <c r="H132" i="5"/>
  <c r="I132" i="5"/>
  <c r="G133" i="5"/>
  <c r="H133" i="5"/>
  <c r="I133" i="5" s="1"/>
  <c r="G134" i="5"/>
  <c r="H134" i="5"/>
  <c r="I134" i="5"/>
  <c r="G135" i="5"/>
  <c r="H135" i="5"/>
  <c r="I135" i="5" s="1"/>
  <c r="G136" i="5"/>
  <c r="H136" i="5"/>
  <c r="I136" i="5"/>
  <c r="G137" i="5"/>
  <c r="H137" i="5"/>
  <c r="I137" i="5" s="1"/>
  <c r="G138" i="5"/>
  <c r="H138" i="5"/>
  <c r="I138" i="5"/>
  <c r="G139" i="5"/>
  <c r="H139" i="5"/>
  <c r="I139" i="5" s="1"/>
  <c r="G140" i="5"/>
  <c r="H140" i="5"/>
  <c r="I140" i="5"/>
  <c r="G141" i="5"/>
  <c r="H141" i="5"/>
  <c r="I141" i="5" s="1"/>
  <c r="G142" i="5"/>
  <c r="H142" i="5"/>
  <c r="I142" i="5"/>
  <c r="G143" i="5"/>
  <c r="H143" i="5"/>
  <c r="I143" i="5" s="1"/>
  <c r="G144" i="5"/>
  <c r="H144" i="5"/>
  <c r="I144" i="5"/>
  <c r="G145" i="5"/>
  <c r="H145" i="5"/>
  <c r="I145" i="5" s="1"/>
  <c r="G146" i="5"/>
  <c r="H146" i="5"/>
  <c r="I146" i="5"/>
  <c r="G147" i="5"/>
  <c r="H147" i="5"/>
  <c r="I147" i="5" s="1"/>
  <c r="G148" i="5"/>
  <c r="H148" i="5"/>
  <c r="I148" i="5"/>
  <c r="G149" i="5"/>
  <c r="H149" i="5"/>
  <c r="I149" i="5" s="1"/>
  <c r="G150" i="5"/>
  <c r="H150" i="5"/>
  <c r="I150" i="5"/>
  <c r="G151" i="5"/>
  <c r="H151" i="5"/>
  <c r="I151" i="5" s="1"/>
  <c r="G152" i="5"/>
  <c r="H152" i="5"/>
  <c r="I152" i="5"/>
  <c r="G153" i="5"/>
  <c r="H153" i="5"/>
  <c r="I153" i="5" s="1"/>
  <c r="G154" i="5"/>
  <c r="H154" i="5"/>
  <c r="I154" i="5"/>
  <c r="G155" i="5"/>
  <c r="H155" i="5"/>
  <c r="I155" i="5" s="1"/>
  <c r="G156" i="5"/>
  <c r="H156" i="5"/>
  <c r="I156" i="5"/>
  <c r="G157" i="5"/>
  <c r="H157" i="5"/>
  <c r="I157" i="5" s="1"/>
  <c r="G158" i="5"/>
  <c r="H158" i="5"/>
  <c r="I158" i="5"/>
  <c r="G159" i="5"/>
  <c r="H159" i="5"/>
  <c r="I159" i="5" s="1"/>
  <c r="G160" i="5"/>
  <c r="H160" i="5"/>
  <c r="I160" i="5"/>
  <c r="G161" i="5"/>
  <c r="H161" i="5"/>
  <c r="I161" i="5" s="1"/>
  <c r="G162" i="5"/>
  <c r="H162" i="5"/>
  <c r="I162" i="5"/>
  <c r="G163" i="5"/>
  <c r="H163" i="5"/>
  <c r="I163" i="5" s="1"/>
  <c r="G164" i="5"/>
  <c r="H164" i="5"/>
  <c r="I164" i="5"/>
  <c r="G165" i="5"/>
  <c r="H165" i="5"/>
  <c r="I165" i="5" s="1"/>
  <c r="G166" i="5"/>
  <c r="H166" i="5"/>
  <c r="I166" i="5"/>
  <c r="G167" i="5"/>
  <c r="H167" i="5"/>
  <c r="I167" i="5" s="1"/>
  <c r="G168" i="5"/>
  <c r="H168" i="5"/>
  <c r="I168" i="5"/>
  <c r="G169" i="5"/>
  <c r="H169" i="5"/>
  <c r="I169" i="5" s="1"/>
  <c r="G170" i="5"/>
  <c r="H170" i="5"/>
  <c r="I170" i="5"/>
  <c r="G171" i="5"/>
  <c r="H171" i="5"/>
  <c r="I171" i="5" s="1"/>
  <c r="G172" i="5"/>
  <c r="H172" i="5"/>
  <c r="I172" i="5"/>
  <c r="G173" i="5"/>
  <c r="H173" i="5"/>
  <c r="I173" i="5" s="1"/>
  <c r="G174" i="5"/>
  <c r="H174" i="5"/>
  <c r="I174" i="5"/>
  <c r="G175" i="5"/>
  <c r="H175" i="5"/>
  <c r="I175" i="5" s="1"/>
  <c r="G176" i="5"/>
  <c r="H176" i="5"/>
  <c r="I176" i="5"/>
  <c r="G177" i="5"/>
  <c r="H177" i="5"/>
  <c r="I177" i="5" s="1"/>
  <c r="G178" i="5"/>
  <c r="H178" i="5"/>
  <c r="I178" i="5"/>
  <c r="G179" i="5"/>
  <c r="H179" i="5"/>
  <c r="I179" i="5" s="1"/>
  <c r="G180" i="5"/>
  <c r="H180" i="5"/>
  <c r="I180" i="5"/>
  <c r="G181" i="5"/>
  <c r="H181" i="5"/>
  <c r="I181" i="5" s="1"/>
  <c r="G182" i="5"/>
  <c r="H182" i="5"/>
  <c r="I182" i="5"/>
  <c r="G183" i="5"/>
  <c r="H183" i="5"/>
  <c r="I183" i="5" s="1"/>
  <c r="G184" i="5"/>
  <c r="H184" i="5"/>
  <c r="I184" i="5"/>
  <c r="G185" i="5"/>
  <c r="H185" i="5"/>
  <c r="I185" i="5" s="1"/>
  <c r="G186" i="5"/>
  <c r="H186" i="5"/>
  <c r="I186" i="5"/>
  <c r="G187" i="5"/>
  <c r="H187" i="5"/>
  <c r="I187" i="5" s="1"/>
  <c r="G188" i="5"/>
  <c r="H188" i="5"/>
  <c r="I188" i="5"/>
  <c r="G189" i="5"/>
  <c r="H189" i="5"/>
  <c r="I189" i="5" s="1"/>
  <c r="G190" i="5"/>
  <c r="H190" i="5"/>
  <c r="I190" i="5"/>
  <c r="G191" i="5"/>
  <c r="H191" i="5"/>
  <c r="I191" i="5" s="1"/>
  <c r="G192" i="5"/>
  <c r="H192" i="5"/>
  <c r="I192" i="5"/>
  <c r="G193" i="5"/>
  <c r="H193" i="5"/>
  <c r="I193" i="5" s="1"/>
  <c r="G194" i="5"/>
  <c r="H194" i="5"/>
  <c r="I194" i="5"/>
  <c r="G195" i="5"/>
  <c r="H195" i="5"/>
  <c r="I195" i="5" s="1"/>
  <c r="G196" i="5"/>
  <c r="H196" i="5"/>
  <c r="I196" i="5"/>
  <c r="G197" i="5"/>
  <c r="H197" i="5"/>
  <c r="I197" i="5" s="1"/>
  <c r="G198" i="5"/>
  <c r="H198" i="5"/>
  <c r="I198" i="5"/>
  <c r="G199" i="5"/>
  <c r="H199" i="5"/>
  <c r="I199" i="5" s="1"/>
  <c r="G200" i="5"/>
  <c r="H200" i="5"/>
  <c r="I200" i="5"/>
  <c r="G201" i="5"/>
  <c r="H201" i="5"/>
  <c r="I201" i="5" s="1"/>
  <c r="G202" i="5"/>
  <c r="H202" i="5"/>
  <c r="I202" i="5"/>
  <c r="G203" i="5"/>
  <c r="H203" i="5"/>
  <c r="I203" i="5" s="1"/>
  <c r="G204" i="5"/>
  <c r="H204" i="5"/>
  <c r="I204" i="5"/>
  <c r="I5" i="5"/>
  <c r="H5" i="5"/>
  <c r="G5" i="5"/>
  <c r="G4" i="5"/>
  <c r="S6" i="5" a="1"/>
  <c r="S7" i="5" l="1"/>
  <c r="H209" i="5" s="1"/>
  <c r="S6" i="5"/>
  <c r="H208" i="5"/>
  <c r="K141" i="5"/>
  <c r="K139" i="5"/>
  <c r="K137" i="5"/>
  <c r="K135" i="5"/>
  <c r="K133" i="5"/>
  <c r="K131" i="5"/>
  <c r="K129" i="5"/>
  <c r="K127" i="5"/>
  <c r="K125" i="5"/>
  <c r="K123" i="5"/>
  <c r="K120" i="5"/>
  <c r="K118" i="5"/>
  <c r="K116" i="5"/>
  <c r="K114" i="5"/>
  <c r="K112" i="5"/>
  <c r="K110" i="5"/>
  <c r="K108" i="5"/>
  <c r="K106" i="5"/>
  <c r="K104" i="5"/>
  <c r="K102" i="5"/>
  <c r="K100" i="5"/>
  <c r="K98" i="5"/>
  <c r="K96" i="5"/>
  <c r="K94" i="5"/>
  <c r="K92" i="5"/>
  <c r="K90" i="5"/>
  <c r="K88" i="5"/>
  <c r="K86" i="5"/>
  <c r="K84" i="5"/>
  <c r="K46" i="5"/>
  <c r="K44" i="5"/>
  <c r="K42" i="5"/>
  <c r="K40" i="5"/>
  <c r="K38" i="5"/>
  <c r="K36" i="5"/>
  <c r="K34" i="5"/>
  <c r="K32" i="5"/>
  <c r="K30" i="5"/>
  <c r="L7" i="5" l="1"/>
  <c r="L9" i="5"/>
  <c r="L11" i="5"/>
  <c r="L13" i="5"/>
  <c r="L14" i="5"/>
  <c r="L16" i="5"/>
  <c r="L20" i="5"/>
  <c r="L6" i="5"/>
  <c r="L8" i="5"/>
  <c r="L10" i="5"/>
  <c r="L12" i="5"/>
  <c r="L15" i="5"/>
  <c r="L17" i="5"/>
  <c r="L18" i="5"/>
  <c r="L19" i="5"/>
  <c r="L21" i="5"/>
  <c r="L22" i="5"/>
  <c r="L23" i="5"/>
  <c r="L25" i="5"/>
  <c r="L27" i="5"/>
  <c r="L29" i="5"/>
  <c r="L30" i="5"/>
  <c r="L33" i="5"/>
  <c r="L34" i="5"/>
  <c r="L37" i="5"/>
  <c r="L38" i="5"/>
  <c r="L41" i="5"/>
  <c r="L42" i="5"/>
  <c r="L45" i="5"/>
  <c r="L46" i="5"/>
  <c r="L49" i="5"/>
  <c r="L50" i="5"/>
  <c r="L52" i="5"/>
  <c r="L56" i="5"/>
  <c r="L60" i="5"/>
  <c r="L62" i="5"/>
  <c r="L64" i="5"/>
  <c r="L67" i="5"/>
  <c r="L69" i="5"/>
  <c r="L70" i="5"/>
  <c r="L71" i="5"/>
  <c r="L73" i="5"/>
  <c r="L74" i="5"/>
  <c r="L75" i="5"/>
  <c r="L77" i="5"/>
  <c r="L79" i="5"/>
  <c r="L81" i="5"/>
  <c r="L82" i="5"/>
  <c r="L84" i="5"/>
  <c r="L86" i="5"/>
  <c r="L88" i="5"/>
  <c r="L90" i="5"/>
  <c r="L92" i="5"/>
  <c r="L94" i="5"/>
  <c r="L96" i="5"/>
  <c r="L98" i="5"/>
  <c r="L26" i="5"/>
  <c r="L55" i="5"/>
  <c r="L59" i="5"/>
  <c r="L68" i="5"/>
  <c r="L72" i="5"/>
  <c r="L76" i="5"/>
  <c r="L80" i="5"/>
  <c r="L83" i="5"/>
  <c r="L85" i="5"/>
  <c r="L87" i="5"/>
  <c r="L89" i="5"/>
  <c r="L91" i="5"/>
  <c r="L93" i="5"/>
  <c r="L95" i="5"/>
  <c r="L97" i="5"/>
  <c r="L99" i="5"/>
  <c r="L100" i="5"/>
  <c r="L102" i="5"/>
  <c r="L104" i="5"/>
  <c r="L106" i="5"/>
  <c r="L108" i="5"/>
  <c r="L110" i="5"/>
  <c r="L112" i="5"/>
  <c r="L114" i="5"/>
  <c r="L116" i="5"/>
  <c r="L118" i="5"/>
  <c r="L120" i="5"/>
  <c r="L124" i="5"/>
  <c r="L125" i="5"/>
  <c r="L128" i="5"/>
  <c r="L129" i="5"/>
  <c r="L132" i="5"/>
  <c r="L133" i="5"/>
  <c r="L135" i="5"/>
  <c r="L137" i="5"/>
  <c r="L139" i="5"/>
  <c r="L141" i="5"/>
  <c r="L143" i="5"/>
  <c r="L145" i="5"/>
  <c r="L149" i="5"/>
  <c r="L151" i="5"/>
  <c r="L153" i="5"/>
  <c r="L157" i="5"/>
  <c r="L159" i="5"/>
  <c r="L161" i="5"/>
  <c r="L24" i="5"/>
  <c r="L28" i="5"/>
  <c r="L31" i="5"/>
  <c r="L32" i="5"/>
  <c r="L35" i="5"/>
  <c r="L36" i="5"/>
  <c r="L39" i="5"/>
  <c r="L40" i="5"/>
  <c r="L43" i="5"/>
  <c r="L44" i="5"/>
  <c r="L47" i="5"/>
  <c r="L48" i="5"/>
  <c r="L51" i="5"/>
  <c r="L53" i="5"/>
  <c r="L54" i="5"/>
  <c r="L57" i="5"/>
  <c r="L58" i="5"/>
  <c r="L61" i="5"/>
  <c r="L63" i="5"/>
  <c r="L65" i="5"/>
  <c r="L66" i="5"/>
  <c r="L78" i="5"/>
  <c r="L101" i="5"/>
  <c r="L103" i="5"/>
  <c r="L105" i="5"/>
  <c r="L107" i="5"/>
  <c r="L109" i="5"/>
  <c r="L111" i="5"/>
  <c r="L113" i="5"/>
  <c r="L115" i="5"/>
  <c r="L117" i="5"/>
  <c r="L119" i="5"/>
  <c r="L121" i="5"/>
  <c r="L122" i="5"/>
  <c r="L123" i="5"/>
  <c r="L126" i="5"/>
  <c r="L127" i="5"/>
  <c r="L130" i="5"/>
  <c r="L131" i="5"/>
  <c r="L134" i="5"/>
  <c r="L136" i="5"/>
  <c r="L138" i="5"/>
  <c r="L140" i="5"/>
  <c r="L142" i="5"/>
  <c r="L144" i="5"/>
  <c r="L146" i="5"/>
  <c r="L147" i="5"/>
  <c r="L148" i="5"/>
  <c r="L150" i="5"/>
  <c r="L152" i="5"/>
  <c r="L154" i="5"/>
  <c r="L155" i="5"/>
  <c r="L156" i="5"/>
  <c r="L158" i="5"/>
  <c r="L160" i="5"/>
  <c r="L162" i="5"/>
  <c r="L163" i="5"/>
  <c r="L164" i="5"/>
  <c r="L166" i="5"/>
  <c r="L168" i="5"/>
  <c r="L170" i="5"/>
  <c r="L171" i="5"/>
  <c r="L172" i="5"/>
  <c r="L174" i="5"/>
  <c r="L176" i="5"/>
  <c r="L178" i="5"/>
  <c r="L179" i="5"/>
  <c r="L180" i="5"/>
  <c r="L182" i="5"/>
  <c r="L184" i="5"/>
  <c r="L186" i="5"/>
  <c r="L187" i="5"/>
  <c r="L188" i="5"/>
  <c r="L190" i="5"/>
  <c r="L192" i="5"/>
  <c r="L194" i="5"/>
  <c r="L195" i="5"/>
  <c r="L196" i="5"/>
  <c r="L198" i="5"/>
  <c r="L200" i="5"/>
  <c r="L202" i="5"/>
  <c r="L203" i="5"/>
  <c r="L204" i="5"/>
  <c r="L165" i="5"/>
  <c r="L169" i="5"/>
  <c r="L173" i="5"/>
  <c r="L177" i="5"/>
  <c r="L181" i="5"/>
  <c r="L185" i="5"/>
  <c r="L189" i="5"/>
  <c r="L193" i="5"/>
  <c r="L197" i="5"/>
  <c r="L201" i="5"/>
  <c r="L167" i="5"/>
  <c r="L175" i="5"/>
  <c r="L183" i="5"/>
  <c r="L191" i="5"/>
  <c r="L199" i="5"/>
  <c r="L5" i="5"/>
  <c r="L208" i="5"/>
  <c r="L209" i="5"/>
  <c r="AH6" i="5" a="1"/>
  <c r="AJ6" i="5" l="1"/>
  <c r="AL6" i="5" s="1"/>
  <c r="AH8" i="5"/>
  <c r="AI9" i="5"/>
  <c r="AJ10" i="5"/>
  <c r="AH12" i="5"/>
  <c r="AI13" i="5"/>
  <c r="AJ14" i="5"/>
  <c r="AH16" i="5"/>
  <c r="AI17" i="5"/>
  <c r="AJ18" i="5"/>
  <c r="AH20" i="5"/>
  <c r="AI21" i="5"/>
  <c r="AJ22" i="5"/>
  <c r="AH24" i="5"/>
  <c r="AI25" i="5"/>
  <c r="AJ26" i="5"/>
  <c r="AH28" i="5"/>
  <c r="AI29" i="5"/>
  <c r="AJ30" i="5"/>
  <c r="AH32" i="5"/>
  <c r="AI33" i="5"/>
  <c r="AJ34" i="5"/>
  <c r="AH36" i="5"/>
  <c r="AI37" i="5"/>
  <c r="AJ38" i="5"/>
  <c r="AH40" i="5"/>
  <c r="AI41" i="5"/>
  <c r="AJ42" i="5"/>
  <c r="AH44" i="5"/>
  <c r="AI45" i="5"/>
  <c r="AJ46" i="5"/>
  <c r="AH48" i="5"/>
  <c r="AI49" i="5"/>
  <c r="AJ50" i="5"/>
  <c r="AH52" i="5"/>
  <c r="AI53" i="5"/>
  <c r="AJ54" i="5"/>
  <c r="AH56" i="5"/>
  <c r="AI57" i="5"/>
  <c r="AJ58" i="5"/>
  <c r="AH60" i="5"/>
  <c r="AI61" i="5"/>
  <c r="AI6" i="5"/>
  <c r="AK6" i="5" s="1"/>
  <c r="AH9" i="5"/>
  <c r="AJ11" i="5"/>
  <c r="AI14" i="5"/>
  <c r="AH17" i="5"/>
  <c r="AJ19" i="5"/>
  <c r="AI22" i="5"/>
  <c r="AH25" i="5"/>
  <c r="AJ27" i="5"/>
  <c r="AI30" i="5"/>
  <c r="AH33" i="5"/>
  <c r="AJ35" i="5"/>
  <c r="AI38" i="5"/>
  <c r="AH41" i="5"/>
  <c r="AJ43" i="5"/>
  <c r="AI46" i="5"/>
  <c r="AH49" i="5"/>
  <c r="AJ51" i="5"/>
  <c r="AI54" i="5"/>
  <c r="AH57" i="5"/>
  <c r="AJ59" i="5"/>
  <c r="AI62" i="5"/>
  <c r="AJ63" i="5"/>
  <c r="AH65" i="5"/>
  <c r="AI66" i="5"/>
  <c r="AJ67" i="5"/>
  <c r="AH69" i="5"/>
  <c r="AI70" i="5"/>
  <c r="AJ71" i="5"/>
  <c r="AH73" i="5"/>
  <c r="AI74" i="5"/>
  <c r="AJ75" i="5"/>
  <c r="AH77" i="5"/>
  <c r="AI78" i="5"/>
  <c r="AJ79" i="5"/>
  <c r="AH81" i="5"/>
  <c r="AI82" i="5"/>
  <c r="AJ83" i="5"/>
  <c r="AH85" i="5"/>
  <c r="AI86" i="5"/>
  <c r="AJ87" i="5"/>
  <c r="AH89" i="5"/>
  <c r="AI90" i="5"/>
  <c r="AI8" i="5"/>
  <c r="AH11" i="5"/>
  <c r="AJ13" i="5"/>
  <c r="AI16" i="5"/>
  <c r="AH19" i="5"/>
  <c r="AJ21" i="5"/>
  <c r="AI24" i="5"/>
  <c r="AH27" i="5"/>
  <c r="AJ29" i="5"/>
  <c r="AI32" i="5"/>
  <c r="AH35" i="5"/>
  <c r="AJ37" i="5"/>
  <c r="AI40" i="5"/>
  <c r="AH43" i="5"/>
  <c r="AJ45" i="5"/>
  <c r="AI48" i="5"/>
  <c r="AH51" i="5"/>
  <c r="AJ53" i="5"/>
  <c r="AI56" i="5"/>
  <c r="AH59" i="5"/>
  <c r="AJ61" i="5"/>
  <c r="AI63" i="5"/>
  <c r="AJ64" i="5"/>
  <c r="AH66" i="5"/>
  <c r="AI67" i="5"/>
  <c r="AJ68" i="5"/>
  <c r="AH70" i="5"/>
  <c r="AI71" i="5"/>
  <c r="AJ72" i="5"/>
  <c r="AH74" i="5"/>
  <c r="AI75" i="5"/>
  <c r="AJ76" i="5"/>
  <c r="AH78" i="5"/>
  <c r="AI79" i="5"/>
  <c r="AJ80" i="5"/>
  <c r="AH82" i="5"/>
  <c r="AI83" i="5"/>
  <c r="AJ84" i="5"/>
  <c r="AH86" i="5"/>
  <c r="AI87" i="5"/>
  <c r="AJ88" i="5"/>
  <c r="AH90" i="5"/>
  <c r="AI91" i="5"/>
  <c r="AJ92" i="5"/>
  <c r="AH94" i="5"/>
  <c r="AI95" i="5"/>
  <c r="AJ96" i="5"/>
  <c r="AH98" i="5"/>
  <c r="AI99" i="5"/>
  <c r="AJ100" i="5"/>
  <c r="AH102" i="5"/>
  <c r="AI103" i="5"/>
  <c r="AJ104" i="5"/>
  <c r="AH106" i="5"/>
  <c r="AH91" i="5"/>
  <c r="AJ93" i="5"/>
  <c r="AI96" i="5"/>
  <c r="AH99" i="5"/>
  <c r="AJ101" i="5"/>
  <c r="AI104" i="5"/>
  <c r="AH107" i="5"/>
  <c r="AI108" i="5"/>
  <c r="AJ109" i="5"/>
  <c r="AH111" i="5"/>
  <c r="AI112" i="5"/>
  <c r="AJ113" i="5"/>
  <c r="AH115" i="5"/>
  <c r="AI116" i="5"/>
  <c r="AJ117" i="5"/>
  <c r="AH119" i="5"/>
  <c r="AI120" i="5"/>
  <c r="AJ121" i="5"/>
  <c r="AH123" i="5"/>
  <c r="AI124" i="5"/>
  <c r="AJ125" i="5"/>
  <c r="AH127" i="5"/>
  <c r="AI128" i="5"/>
  <c r="AJ129" i="5"/>
  <c r="AH131" i="5"/>
  <c r="AI132" i="5"/>
  <c r="AJ133" i="5"/>
  <c r="AH135" i="5"/>
  <c r="AI136" i="5"/>
  <c r="AJ137" i="5"/>
  <c r="AH139" i="5"/>
  <c r="AI140" i="5"/>
  <c r="AJ141" i="5"/>
  <c r="AH143" i="5"/>
  <c r="AI144" i="5"/>
  <c r="AJ145" i="5"/>
  <c r="AH147" i="5"/>
  <c r="AI148" i="5"/>
  <c r="AJ149" i="5"/>
  <c r="AH151" i="5"/>
  <c r="AI152" i="5"/>
  <c r="AJ153" i="5"/>
  <c r="AH155" i="5"/>
  <c r="AI156" i="5"/>
  <c r="AJ157" i="5"/>
  <c r="AH159" i="5"/>
  <c r="AI160" i="5"/>
  <c r="AJ161" i="5"/>
  <c r="AH163" i="5"/>
  <c r="AI164" i="5"/>
  <c r="AJ165" i="5"/>
  <c r="AH167" i="5"/>
  <c r="AI168" i="5"/>
  <c r="AJ169" i="5"/>
  <c r="AH171" i="5"/>
  <c r="AI172" i="5"/>
  <c r="AJ173" i="5"/>
  <c r="AH175" i="5"/>
  <c r="AI176" i="5"/>
  <c r="AJ177" i="5"/>
  <c r="AH179" i="5"/>
  <c r="AI180" i="5"/>
  <c r="AJ181" i="5"/>
  <c r="AH183" i="5"/>
  <c r="AI184" i="5"/>
  <c r="AJ185" i="5"/>
  <c r="AH187" i="5"/>
  <c r="AI188" i="5"/>
  <c r="AJ189" i="5"/>
  <c r="AH191" i="5"/>
  <c r="AI192" i="5"/>
  <c r="AJ193" i="5"/>
  <c r="AH195" i="5"/>
  <c r="AI196" i="5"/>
  <c r="AJ197" i="5"/>
  <c r="AH199" i="5"/>
  <c r="AI200" i="5"/>
  <c r="AJ201" i="5"/>
  <c r="AH203" i="5"/>
  <c r="AI204" i="5"/>
  <c r="AJ205" i="5"/>
  <c r="AH93" i="5"/>
  <c r="AJ95" i="5"/>
  <c r="AI98" i="5"/>
  <c r="AH101" i="5"/>
  <c r="AJ103" i="5"/>
  <c r="AI106" i="5"/>
  <c r="AH108" i="5"/>
  <c r="AI109" i="5"/>
  <c r="AJ110" i="5"/>
  <c r="AH112" i="5"/>
  <c r="AI113" i="5"/>
  <c r="AJ114" i="5"/>
  <c r="AH116" i="5"/>
  <c r="AI117" i="5"/>
  <c r="AJ118" i="5"/>
  <c r="AH120" i="5"/>
  <c r="AI121" i="5"/>
  <c r="AJ122" i="5"/>
  <c r="AH124" i="5"/>
  <c r="AI125" i="5"/>
  <c r="AJ126" i="5"/>
  <c r="AH128" i="5"/>
  <c r="AI129" i="5"/>
  <c r="AJ130" i="5"/>
  <c r="AH132" i="5"/>
  <c r="AI133" i="5"/>
  <c r="AJ134" i="5"/>
  <c r="AH136" i="5"/>
  <c r="AI137" i="5"/>
  <c r="AJ138" i="5"/>
  <c r="AH140" i="5"/>
  <c r="AI141" i="5"/>
  <c r="AJ142" i="5"/>
  <c r="AH144" i="5"/>
  <c r="AI145" i="5"/>
  <c r="AJ146" i="5"/>
  <c r="AH148" i="5"/>
  <c r="AI149" i="5"/>
  <c r="AJ150" i="5"/>
  <c r="AH152" i="5"/>
  <c r="AI153" i="5"/>
  <c r="AJ154" i="5"/>
  <c r="AH156" i="5"/>
  <c r="AI157" i="5"/>
  <c r="AJ158" i="5"/>
  <c r="AH160" i="5"/>
  <c r="AI161" i="5"/>
  <c r="AJ162" i="5"/>
  <c r="AH164" i="5"/>
  <c r="AI165" i="5"/>
  <c r="AJ166" i="5"/>
  <c r="AH168" i="5"/>
  <c r="AI169" i="5"/>
  <c r="AJ170" i="5"/>
  <c r="AH172" i="5"/>
  <c r="AI173" i="5"/>
  <c r="AJ174" i="5"/>
  <c r="AH176" i="5"/>
  <c r="AI177" i="5"/>
  <c r="AJ178" i="5"/>
  <c r="AH180" i="5"/>
  <c r="AI181" i="5"/>
  <c r="AJ182" i="5"/>
  <c r="AH184" i="5"/>
  <c r="AI185" i="5"/>
  <c r="AJ186" i="5"/>
  <c r="AH188" i="5"/>
  <c r="AI189" i="5"/>
  <c r="AJ190" i="5"/>
  <c r="AH192" i="5"/>
  <c r="AI193" i="5"/>
  <c r="AJ194" i="5"/>
  <c r="AH196" i="5"/>
  <c r="AI197" i="5"/>
  <c r="AJ198" i="5"/>
  <c r="AH200" i="5"/>
  <c r="AI201" i="5"/>
  <c r="AJ202" i="5"/>
  <c r="AH204" i="5"/>
  <c r="AI205" i="5"/>
  <c r="AH22" i="5"/>
  <c r="AI10" i="5"/>
  <c r="AI18" i="5"/>
  <c r="AJ23" i="5"/>
  <c r="AH29" i="5"/>
  <c r="AI34" i="5"/>
  <c r="AJ39" i="5"/>
  <c r="AH45" i="5"/>
  <c r="AJ47" i="5"/>
  <c r="AH53" i="5"/>
  <c r="AI58" i="5"/>
  <c r="AH61" i="5"/>
  <c r="AI64" i="5"/>
  <c r="AJ65" i="5"/>
  <c r="AI68" i="5"/>
  <c r="AJ69" i="5"/>
  <c r="AH71" i="5"/>
  <c r="AI72" i="5"/>
  <c r="AJ73" i="5"/>
  <c r="AH75" i="5"/>
  <c r="AI76" i="5"/>
  <c r="AJ77" i="5"/>
  <c r="AI80" i="5"/>
  <c r="AJ81" i="5"/>
  <c r="AH83" i="5"/>
  <c r="AI84" i="5"/>
  <c r="AH87" i="5"/>
  <c r="AI88" i="5"/>
  <c r="AH7" i="5"/>
  <c r="AI12" i="5"/>
  <c r="AH6" i="5"/>
  <c r="AI7" i="5"/>
  <c r="AJ8" i="5"/>
  <c r="AH10" i="5"/>
  <c r="AI11" i="5"/>
  <c r="AJ12" i="5"/>
  <c r="AH14" i="5"/>
  <c r="AI15" i="5"/>
  <c r="AJ16" i="5"/>
  <c r="AH18" i="5"/>
  <c r="AI19" i="5"/>
  <c r="AJ20" i="5"/>
  <c r="AI23" i="5"/>
  <c r="AJ24" i="5"/>
  <c r="AH26" i="5"/>
  <c r="AI27" i="5"/>
  <c r="AJ28" i="5"/>
  <c r="AH30" i="5"/>
  <c r="AI31" i="5"/>
  <c r="AJ32" i="5"/>
  <c r="AH34" i="5"/>
  <c r="AI35" i="5"/>
  <c r="AJ36" i="5"/>
  <c r="AH38" i="5"/>
  <c r="AI39" i="5"/>
  <c r="AJ40" i="5"/>
  <c r="AH42" i="5"/>
  <c r="AI43" i="5"/>
  <c r="AJ44" i="5"/>
  <c r="AH46" i="5"/>
  <c r="AI47" i="5"/>
  <c r="AJ48" i="5"/>
  <c r="AH50" i="5"/>
  <c r="AI51" i="5"/>
  <c r="AJ52" i="5"/>
  <c r="AH54" i="5"/>
  <c r="AI55" i="5"/>
  <c r="AJ56" i="5"/>
  <c r="AH58" i="5"/>
  <c r="AI59" i="5"/>
  <c r="AJ60" i="5"/>
  <c r="AH62" i="5"/>
  <c r="AJ7" i="5"/>
  <c r="AH13" i="5"/>
  <c r="AJ15" i="5"/>
  <c r="AH21" i="5"/>
  <c r="AI26" i="5"/>
  <c r="AJ31" i="5"/>
  <c r="AH37" i="5"/>
  <c r="AI42" i="5"/>
  <c r="AI50" i="5"/>
  <c r="AJ55" i="5"/>
  <c r="AH63" i="5"/>
  <c r="AH67" i="5"/>
  <c r="AH79" i="5"/>
  <c r="AJ85" i="5"/>
  <c r="AJ89" i="5"/>
  <c r="AJ9" i="5"/>
  <c r="AH15" i="5"/>
  <c r="AJ17" i="5"/>
  <c r="AH23" i="5"/>
  <c r="AI28" i="5"/>
  <c r="AJ33" i="5"/>
  <c r="AH39" i="5"/>
  <c r="AI44" i="5"/>
  <c r="AJ49" i="5"/>
  <c r="AH55" i="5"/>
  <c r="AI60" i="5"/>
  <c r="AH64" i="5"/>
  <c r="AJ66" i="5"/>
  <c r="AI69" i="5"/>
  <c r="AH72" i="5"/>
  <c r="AJ74" i="5"/>
  <c r="AI77" i="5"/>
  <c r="AH80" i="5"/>
  <c r="AJ82" i="5"/>
  <c r="AI85" i="5"/>
  <c r="AH88" i="5"/>
  <c r="AJ90" i="5"/>
  <c r="AI93" i="5"/>
  <c r="AH96" i="5"/>
  <c r="AJ98" i="5"/>
  <c r="AI101" i="5"/>
  <c r="AH104" i="5"/>
  <c r="AJ106" i="5"/>
  <c r="AH95" i="5"/>
  <c r="AI100" i="5"/>
  <c r="AJ105" i="5"/>
  <c r="AH109" i="5"/>
  <c r="AJ111" i="5"/>
  <c r="AI114" i="5"/>
  <c r="AH117" i="5"/>
  <c r="AJ119" i="5"/>
  <c r="AI122" i="5"/>
  <c r="AH125" i="5"/>
  <c r="AJ127" i="5"/>
  <c r="AI130" i="5"/>
  <c r="AH133" i="5"/>
  <c r="AJ135" i="5"/>
  <c r="AI138" i="5"/>
  <c r="AH141" i="5"/>
  <c r="AJ143" i="5"/>
  <c r="AI146" i="5"/>
  <c r="AH149" i="5"/>
  <c r="AJ151" i="5"/>
  <c r="AI154" i="5"/>
  <c r="AH157" i="5"/>
  <c r="AJ159" i="5"/>
  <c r="AI162" i="5"/>
  <c r="AH165" i="5"/>
  <c r="AI170" i="5"/>
  <c r="AH181" i="5"/>
  <c r="AJ199" i="5"/>
  <c r="AI127" i="5"/>
  <c r="AI143" i="5"/>
  <c r="AJ148" i="5"/>
  <c r="AH162" i="5"/>
  <c r="AJ172" i="5"/>
  <c r="AJ180" i="5"/>
  <c r="AJ188" i="5"/>
  <c r="AH194" i="5"/>
  <c r="AJ196" i="5"/>
  <c r="AI199" i="5"/>
  <c r="AI20" i="5"/>
  <c r="AJ25" i="5"/>
  <c r="AH31" i="5"/>
  <c r="AI36" i="5"/>
  <c r="AJ41" i="5"/>
  <c r="AH47" i="5"/>
  <c r="AI52" i="5"/>
  <c r="AJ57" i="5"/>
  <c r="AJ62" i="5"/>
  <c r="AI65" i="5"/>
  <c r="AH68" i="5"/>
  <c r="AJ70" i="5"/>
  <c r="AI73" i="5"/>
  <c r="AH76" i="5"/>
  <c r="AJ78" i="5"/>
  <c r="AI81" i="5"/>
  <c r="AH84" i="5"/>
  <c r="AJ86" i="5"/>
  <c r="AI89" i="5"/>
  <c r="AH92" i="5"/>
  <c r="AJ94" i="5"/>
  <c r="AI97" i="5"/>
  <c r="AH100" i="5"/>
  <c r="AJ102" i="5"/>
  <c r="AI105" i="5"/>
  <c r="AI92" i="5"/>
  <c r="AJ97" i="5"/>
  <c r="AH103" i="5"/>
  <c r="AJ107" i="5"/>
  <c r="AI110" i="5"/>
  <c r="AH113" i="5"/>
  <c r="AJ115" i="5"/>
  <c r="AI118" i="5"/>
  <c r="AH121" i="5"/>
  <c r="AJ123" i="5"/>
  <c r="AI126" i="5"/>
  <c r="AH129" i="5"/>
  <c r="AJ131" i="5"/>
  <c r="AI134" i="5"/>
  <c r="AH137" i="5"/>
  <c r="AJ139" i="5"/>
  <c r="AI142" i="5"/>
  <c r="AH145" i="5"/>
  <c r="AJ147" i="5"/>
  <c r="AI150" i="5"/>
  <c r="AH153" i="5"/>
  <c r="AJ155" i="5"/>
  <c r="AI158" i="5"/>
  <c r="AH161" i="5"/>
  <c r="AJ163" i="5"/>
  <c r="AI166" i="5"/>
  <c r="AH169" i="5"/>
  <c r="AJ171" i="5"/>
  <c r="AI174" i="5"/>
  <c r="AH177" i="5"/>
  <c r="AJ179" i="5"/>
  <c r="AI182" i="5"/>
  <c r="AH185" i="5"/>
  <c r="AJ187" i="5"/>
  <c r="AI190" i="5"/>
  <c r="AH193" i="5"/>
  <c r="AJ195" i="5"/>
  <c r="AI198" i="5"/>
  <c r="AH201" i="5"/>
  <c r="AJ203" i="5"/>
  <c r="AJ91" i="5"/>
  <c r="AH97" i="5"/>
  <c r="AI102" i="5"/>
  <c r="AI107" i="5"/>
  <c r="AH110" i="5"/>
  <c r="AJ112" i="5"/>
  <c r="AI115" i="5"/>
  <c r="AH118" i="5"/>
  <c r="AJ120" i="5"/>
  <c r="AI123" i="5"/>
  <c r="AH126" i="5"/>
  <c r="AJ128" i="5"/>
  <c r="AI131" i="5"/>
  <c r="AH134" i="5"/>
  <c r="AJ136" i="5"/>
  <c r="AI139" i="5"/>
  <c r="AH142" i="5"/>
  <c r="AJ144" i="5"/>
  <c r="AI147" i="5"/>
  <c r="AH150" i="5"/>
  <c r="AJ152" i="5"/>
  <c r="AI155" i="5"/>
  <c r="AH158" i="5"/>
  <c r="AJ160" i="5"/>
  <c r="AI163" i="5"/>
  <c r="AH166" i="5"/>
  <c r="AJ168" i="5"/>
  <c r="AI171" i="5"/>
  <c r="AH174" i="5"/>
  <c r="AJ176" i="5"/>
  <c r="AI179" i="5"/>
  <c r="AH182" i="5"/>
  <c r="AJ184" i="5"/>
  <c r="AI187" i="5"/>
  <c r="AH190" i="5"/>
  <c r="AJ192" i="5"/>
  <c r="AI195" i="5"/>
  <c r="AH198" i="5"/>
  <c r="AJ200" i="5"/>
  <c r="AI203" i="5"/>
  <c r="AJ167" i="5"/>
  <c r="AH173" i="5"/>
  <c r="AJ175" i="5"/>
  <c r="AI178" i="5"/>
  <c r="AJ183" i="5"/>
  <c r="AI186" i="5"/>
  <c r="AH189" i="5"/>
  <c r="AJ191" i="5"/>
  <c r="AI194" i="5"/>
  <c r="AH197" i="5"/>
  <c r="AI202" i="5"/>
  <c r="AH205" i="5"/>
  <c r="AI94" i="5"/>
  <c r="AJ99" i="5"/>
  <c r="AH105" i="5"/>
  <c r="AJ108" i="5"/>
  <c r="AI111" i="5"/>
  <c r="AH114" i="5"/>
  <c r="AJ116" i="5"/>
  <c r="AI119" i="5"/>
  <c r="AH122" i="5"/>
  <c r="AJ124" i="5"/>
  <c r="AH130" i="5"/>
  <c r="AJ132" i="5"/>
  <c r="AI135" i="5"/>
  <c r="AH138" i="5"/>
  <c r="AJ140" i="5"/>
  <c r="AH146" i="5"/>
  <c r="AI151" i="5"/>
  <c r="AH154" i="5"/>
  <c r="AJ156" i="5"/>
  <c r="AI159" i="5"/>
  <c r="AJ164" i="5"/>
  <c r="AI167" i="5"/>
  <c r="AH170" i="5"/>
  <c r="AI175" i="5"/>
  <c r="AH178" i="5"/>
  <c r="AI183" i="5"/>
  <c r="AH186" i="5"/>
  <c r="AI191" i="5"/>
  <c r="AH202" i="5"/>
  <c r="AJ204" i="5"/>
  <c r="AD5" i="5"/>
  <c r="AE5" i="5"/>
  <c r="AE6" i="5" s="1"/>
  <c r="AE9" i="5" s="1"/>
  <c r="P5" i="5"/>
  <c r="M5" i="5"/>
  <c r="O5" i="5"/>
  <c r="P191" i="5"/>
  <c r="O191" i="5"/>
  <c r="M191" i="5"/>
  <c r="N191" i="5" s="1"/>
  <c r="P175" i="5"/>
  <c r="O175" i="5"/>
  <c r="M175" i="5"/>
  <c r="N175" i="5" s="1"/>
  <c r="P201" i="5"/>
  <c r="O201" i="5"/>
  <c r="M201" i="5"/>
  <c r="N201" i="5" s="1"/>
  <c r="P193" i="5"/>
  <c r="O193" i="5"/>
  <c r="M193" i="5"/>
  <c r="N193" i="5" s="1"/>
  <c r="P185" i="5"/>
  <c r="O185" i="5"/>
  <c r="M185" i="5"/>
  <c r="N185" i="5" s="1"/>
  <c r="P177" i="5"/>
  <c r="O177" i="5"/>
  <c r="M177" i="5"/>
  <c r="N177" i="5" s="1"/>
  <c r="P169" i="5"/>
  <c r="O169" i="5"/>
  <c r="M169" i="5"/>
  <c r="N169" i="5" s="1"/>
  <c r="O204" i="5"/>
  <c r="P204" i="5"/>
  <c r="M204" i="5"/>
  <c r="N204" i="5" s="1"/>
  <c r="M202" i="5"/>
  <c r="N202" i="5" s="1"/>
  <c r="O202" i="5"/>
  <c r="P202" i="5"/>
  <c r="M198" i="5"/>
  <c r="N198" i="5" s="1"/>
  <c r="O198" i="5"/>
  <c r="P198" i="5"/>
  <c r="P195" i="5"/>
  <c r="O195" i="5"/>
  <c r="M195" i="5"/>
  <c r="N195" i="5" s="1"/>
  <c r="M192" i="5"/>
  <c r="N192" i="5" s="1"/>
  <c r="O192" i="5"/>
  <c r="P192" i="5"/>
  <c r="O188" i="5"/>
  <c r="P188" i="5"/>
  <c r="M188" i="5"/>
  <c r="N188" i="5" s="1"/>
  <c r="M186" i="5"/>
  <c r="N186" i="5" s="1"/>
  <c r="O186" i="5"/>
  <c r="P186" i="5"/>
  <c r="M182" i="5"/>
  <c r="N182" i="5" s="1"/>
  <c r="O182" i="5"/>
  <c r="P182" i="5"/>
  <c r="P179" i="5"/>
  <c r="O179" i="5"/>
  <c r="M179" i="5"/>
  <c r="N179" i="5" s="1"/>
  <c r="M176" i="5"/>
  <c r="N176" i="5" s="1"/>
  <c r="O176" i="5"/>
  <c r="P176" i="5"/>
  <c r="O172" i="5"/>
  <c r="P172" i="5"/>
  <c r="M172" i="5"/>
  <c r="N172" i="5" s="1"/>
  <c r="M170" i="5"/>
  <c r="N170" i="5" s="1"/>
  <c r="O170" i="5"/>
  <c r="P170" i="5"/>
  <c r="M166" i="5"/>
  <c r="N166" i="5" s="1"/>
  <c r="O166" i="5"/>
  <c r="P166" i="5"/>
  <c r="P163" i="5"/>
  <c r="O163" i="5"/>
  <c r="M163" i="5"/>
  <c r="N163" i="5" s="1"/>
  <c r="M160" i="5"/>
  <c r="N160" i="5" s="1"/>
  <c r="O160" i="5"/>
  <c r="P160" i="5"/>
  <c r="M156" i="5"/>
  <c r="N156" i="5" s="1"/>
  <c r="P156" i="5"/>
  <c r="O156" i="5"/>
  <c r="M154" i="5"/>
  <c r="N154" i="5" s="1"/>
  <c r="O154" i="5"/>
  <c r="P154" i="5"/>
  <c r="M150" i="5"/>
  <c r="N150" i="5" s="1"/>
  <c r="O150" i="5"/>
  <c r="P150" i="5"/>
  <c r="P147" i="5"/>
  <c r="O147" i="5"/>
  <c r="M147" i="5"/>
  <c r="N147" i="5" s="1"/>
  <c r="M144" i="5"/>
  <c r="N144" i="5" s="1"/>
  <c r="O144" i="5"/>
  <c r="P144" i="5"/>
  <c r="M140" i="5"/>
  <c r="N140" i="5" s="1"/>
  <c r="P140" i="5"/>
  <c r="O140" i="5"/>
  <c r="M136" i="5"/>
  <c r="N136" i="5" s="1"/>
  <c r="P136" i="5"/>
  <c r="O136" i="5"/>
  <c r="O131" i="5"/>
  <c r="M131" i="5"/>
  <c r="N131" i="5" s="1"/>
  <c r="P131" i="5"/>
  <c r="O127" i="5"/>
  <c r="M127" i="5"/>
  <c r="N127" i="5" s="1"/>
  <c r="P127" i="5"/>
  <c r="O123" i="5"/>
  <c r="M123" i="5"/>
  <c r="N123" i="5" s="1"/>
  <c r="P123" i="5"/>
  <c r="M121" i="5"/>
  <c r="N121" i="5" s="1"/>
  <c r="P121" i="5"/>
  <c r="O121" i="5"/>
  <c r="M117" i="5"/>
  <c r="N117" i="5" s="1"/>
  <c r="P117" i="5"/>
  <c r="O117" i="5"/>
  <c r="M113" i="5"/>
  <c r="N113" i="5" s="1"/>
  <c r="P113" i="5"/>
  <c r="O113" i="5"/>
  <c r="M109" i="5"/>
  <c r="N109" i="5" s="1"/>
  <c r="P109" i="5"/>
  <c r="O109" i="5"/>
  <c r="M105" i="5"/>
  <c r="N105" i="5" s="1"/>
  <c r="P105" i="5"/>
  <c r="O105" i="5"/>
  <c r="M101" i="5"/>
  <c r="N101" i="5" s="1"/>
  <c r="P101" i="5"/>
  <c r="O101" i="5"/>
  <c r="P66" i="5"/>
  <c r="M66" i="5"/>
  <c r="N66" i="5" s="1"/>
  <c r="O66" i="5"/>
  <c r="M63" i="5"/>
  <c r="N63" i="5" s="1"/>
  <c r="O63" i="5"/>
  <c r="P63" i="5"/>
  <c r="P58" i="5"/>
  <c r="M58" i="5"/>
  <c r="N58" i="5" s="1"/>
  <c r="O58" i="5"/>
  <c r="P54" i="5"/>
  <c r="M54" i="5"/>
  <c r="N54" i="5" s="1"/>
  <c r="O54" i="5"/>
  <c r="M51" i="5"/>
  <c r="N51" i="5" s="1"/>
  <c r="O51" i="5"/>
  <c r="P51" i="5"/>
  <c r="M47" i="5"/>
  <c r="N47" i="5" s="1"/>
  <c r="P47" i="5"/>
  <c r="O47" i="5"/>
  <c r="M43" i="5"/>
  <c r="N43" i="5" s="1"/>
  <c r="P43" i="5"/>
  <c r="O43" i="5"/>
  <c r="M39" i="5"/>
  <c r="N39" i="5" s="1"/>
  <c r="P39" i="5"/>
  <c r="O39" i="5"/>
  <c r="M35" i="5"/>
  <c r="N35" i="5" s="1"/>
  <c r="P35" i="5"/>
  <c r="O35" i="5"/>
  <c r="M31" i="5"/>
  <c r="N31" i="5" s="1"/>
  <c r="P31" i="5"/>
  <c r="O31" i="5"/>
  <c r="P24" i="5"/>
  <c r="M24" i="5"/>
  <c r="N24" i="5" s="1"/>
  <c r="O24" i="5"/>
  <c r="P159" i="5"/>
  <c r="O159" i="5"/>
  <c r="M159" i="5"/>
  <c r="N159" i="5" s="1"/>
  <c r="P153" i="5"/>
  <c r="O153" i="5"/>
  <c r="M153" i="5"/>
  <c r="N153" i="5" s="1"/>
  <c r="P149" i="5"/>
  <c r="O149" i="5"/>
  <c r="M149" i="5"/>
  <c r="N149" i="5" s="1"/>
  <c r="P143" i="5"/>
  <c r="O143" i="5"/>
  <c r="M143" i="5"/>
  <c r="N143" i="5" s="1"/>
  <c r="O139" i="5"/>
  <c r="M139" i="5"/>
  <c r="N139" i="5" s="1"/>
  <c r="P139" i="5"/>
  <c r="O135" i="5"/>
  <c r="M135" i="5"/>
  <c r="N135" i="5" s="1"/>
  <c r="P135" i="5"/>
  <c r="P132" i="5"/>
  <c r="M132" i="5"/>
  <c r="N132" i="5" s="1"/>
  <c r="O132" i="5"/>
  <c r="M128" i="5"/>
  <c r="N128" i="5" s="1"/>
  <c r="P128" i="5"/>
  <c r="O128" i="5"/>
  <c r="M124" i="5"/>
  <c r="N124" i="5" s="1"/>
  <c r="P124" i="5"/>
  <c r="O124" i="5"/>
  <c r="P118" i="5"/>
  <c r="M118" i="5"/>
  <c r="N118" i="5" s="1"/>
  <c r="O118" i="5"/>
  <c r="P114" i="5"/>
  <c r="M114" i="5"/>
  <c r="N114" i="5" s="1"/>
  <c r="O114" i="5"/>
  <c r="P110" i="5"/>
  <c r="M110" i="5"/>
  <c r="N110" i="5" s="1"/>
  <c r="O110" i="5"/>
  <c r="P106" i="5"/>
  <c r="M106" i="5"/>
  <c r="N106" i="5" s="1"/>
  <c r="O106" i="5"/>
  <c r="P102" i="5"/>
  <c r="M102" i="5"/>
  <c r="N102" i="5" s="1"/>
  <c r="O102" i="5"/>
  <c r="M99" i="5"/>
  <c r="N99" i="5" s="1"/>
  <c r="P99" i="5"/>
  <c r="O99" i="5"/>
  <c r="M95" i="5"/>
  <c r="N95" i="5" s="1"/>
  <c r="P95" i="5"/>
  <c r="O95" i="5"/>
  <c r="M91" i="5"/>
  <c r="N91" i="5" s="1"/>
  <c r="P91" i="5"/>
  <c r="O91" i="5"/>
  <c r="M87" i="5"/>
  <c r="N87" i="5" s="1"/>
  <c r="P87" i="5"/>
  <c r="O87" i="5"/>
  <c r="M83" i="5"/>
  <c r="N83" i="5" s="1"/>
  <c r="P83" i="5"/>
  <c r="O83" i="5"/>
  <c r="P76" i="5"/>
  <c r="M76" i="5"/>
  <c r="N76" i="5" s="1"/>
  <c r="O76" i="5"/>
  <c r="P68" i="5"/>
  <c r="M68" i="5"/>
  <c r="N68" i="5" s="1"/>
  <c r="O68" i="5"/>
  <c r="M55" i="5"/>
  <c r="N55" i="5" s="1"/>
  <c r="P55" i="5"/>
  <c r="O55" i="5"/>
  <c r="P98" i="5"/>
  <c r="M98" i="5"/>
  <c r="N98" i="5" s="1"/>
  <c r="O98" i="5"/>
  <c r="P94" i="5"/>
  <c r="M94" i="5"/>
  <c r="N94" i="5" s="1"/>
  <c r="O94" i="5"/>
  <c r="P90" i="5"/>
  <c r="M90" i="5"/>
  <c r="N90" i="5" s="1"/>
  <c r="O90" i="5"/>
  <c r="P86" i="5"/>
  <c r="M86" i="5"/>
  <c r="N86" i="5" s="1"/>
  <c r="O86" i="5"/>
  <c r="P82" i="5"/>
  <c r="M82" i="5"/>
  <c r="N82" i="5" s="1"/>
  <c r="O82" i="5"/>
  <c r="M79" i="5"/>
  <c r="N79" i="5" s="1"/>
  <c r="O79" i="5"/>
  <c r="P79" i="5"/>
  <c r="O75" i="5"/>
  <c r="P75" i="5"/>
  <c r="M75" i="5"/>
  <c r="N75" i="5" s="1"/>
  <c r="M73" i="5"/>
  <c r="N73" i="5" s="1"/>
  <c r="O73" i="5"/>
  <c r="P73" i="5"/>
  <c r="P70" i="5"/>
  <c r="M70" i="5"/>
  <c r="N70" i="5" s="1"/>
  <c r="O70" i="5"/>
  <c r="M67" i="5"/>
  <c r="N67" i="5" s="1"/>
  <c r="O67" i="5"/>
  <c r="P67" i="5"/>
  <c r="P62" i="5"/>
  <c r="M62" i="5"/>
  <c r="N62" i="5" s="1"/>
  <c r="O62" i="5"/>
  <c r="P56" i="5"/>
  <c r="M56" i="5"/>
  <c r="N56" i="5" s="1"/>
  <c r="O56" i="5"/>
  <c r="P50" i="5"/>
  <c r="M50" i="5"/>
  <c r="N50" i="5" s="1"/>
  <c r="O50" i="5"/>
  <c r="P46" i="5"/>
  <c r="O46" i="5"/>
  <c r="M46" i="5"/>
  <c r="N46" i="5" s="1"/>
  <c r="P42" i="5"/>
  <c r="O42" i="5"/>
  <c r="M42" i="5"/>
  <c r="N42" i="5" s="1"/>
  <c r="P38" i="5"/>
  <c r="O38" i="5"/>
  <c r="M38" i="5"/>
  <c r="N38" i="5" s="1"/>
  <c r="P34" i="5"/>
  <c r="O34" i="5"/>
  <c r="M34" i="5"/>
  <c r="N34" i="5" s="1"/>
  <c r="P30" i="5"/>
  <c r="O30" i="5"/>
  <c r="M30" i="5"/>
  <c r="N30" i="5" s="1"/>
  <c r="M27" i="5"/>
  <c r="N27" i="5" s="1"/>
  <c r="O27" i="5"/>
  <c r="P27" i="5"/>
  <c r="M23" i="5"/>
  <c r="N23" i="5" s="1"/>
  <c r="P23" i="5"/>
  <c r="O23" i="5"/>
  <c r="M21" i="5"/>
  <c r="N21" i="5" s="1"/>
  <c r="O21" i="5"/>
  <c r="P21" i="5"/>
  <c r="P18" i="5"/>
  <c r="M18" i="5"/>
  <c r="N18" i="5" s="1"/>
  <c r="O18" i="5"/>
  <c r="M15" i="5"/>
  <c r="N15" i="5" s="1"/>
  <c r="O15" i="5"/>
  <c r="P15" i="5"/>
  <c r="P10" i="5"/>
  <c r="M10" i="5"/>
  <c r="N10" i="5" s="1"/>
  <c r="O10" i="5"/>
  <c r="P6" i="5"/>
  <c r="M6" i="5"/>
  <c r="N6" i="5" s="1"/>
  <c r="O6" i="5"/>
  <c r="P16" i="5"/>
  <c r="M16" i="5"/>
  <c r="N16" i="5" s="1"/>
  <c r="O16" i="5"/>
  <c r="M13" i="5"/>
  <c r="N13" i="5" s="1"/>
  <c r="P13" i="5"/>
  <c r="O13" i="5"/>
  <c r="O9" i="5"/>
  <c r="M9" i="5"/>
  <c r="N9" i="5" s="1"/>
  <c r="P9" i="5"/>
  <c r="P199" i="5"/>
  <c r="O199" i="5"/>
  <c r="M199" i="5"/>
  <c r="N199" i="5" s="1"/>
  <c r="P183" i="5"/>
  <c r="O183" i="5"/>
  <c r="M183" i="5"/>
  <c r="N183" i="5" s="1"/>
  <c r="P167" i="5"/>
  <c r="O167" i="5"/>
  <c r="M167" i="5"/>
  <c r="N167" i="5" s="1"/>
  <c r="P197" i="5"/>
  <c r="O197" i="5"/>
  <c r="M197" i="5"/>
  <c r="N197" i="5" s="1"/>
  <c r="P189" i="5"/>
  <c r="O189" i="5"/>
  <c r="M189" i="5"/>
  <c r="N189" i="5" s="1"/>
  <c r="P181" i="5"/>
  <c r="O181" i="5"/>
  <c r="M181" i="5"/>
  <c r="N181" i="5" s="1"/>
  <c r="P173" i="5"/>
  <c r="O173" i="5"/>
  <c r="M173" i="5"/>
  <c r="N173" i="5" s="1"/>
  <c r="P165" i="5"/>
  <c r="O165" i="5"/>
  <c r="M165" i="5"/>
  <c r="N165" i="5" s="1"/>
  <c r="P203" i="5"/>
  <c r="M203" i="5"/>
  <c r="N203" i="5" s="1"/>
  <c r="O203" i="5"/>
  <c r="M200" i="5"/>
  <c r="N200" i="5" s="1"/>
  <c r="O200" i="5"/>
  <c r="P200" i="5"/>
  <c r="O196" i="5"/>
  <c r="P196" i="5"/>
  <c r="M196" i="5"/>
  <c r="N196" i="5" s="1"/>
  <c r="M194" i="5"/>
  <c r="N194" i="5" s="1"/>
  <c r="O194" i="5"/>
  <c r="P194" i="5"/>
  <c r="M190" i="5"/>
  <c r="N190" i="5" s="1"/>
  <c r="O190" i="5"/>
  <c r="P190" i="5"/>
  <c r="P187" i="5"/>
  <c r="O187" i="5"/>
  <c r="M187" i="5"/>
  <c r="N187" i="5" s="1"/>
  <c r="M184" i="5"/>
  <c r="N184" i="5" s="1"/>
  <c r="O184" i="5"/>
  <c r="P184" i="5"/>
  <c r="O180" i="5"/>
  <c r="P180" i="5"/>
  <c r="M180" i="5"/>
  <c r="N180" i="5" s="1"/>
  <c r="M178" i="5"/>
  <c r="N178" i="5" s="1"/>
  <c r="O178" i="5"/>
  <c r="P178" i="5"/>
  <c r="M174" i="5"/>
  <c r="N174" i="5" s="1"/>
  <c r="O174" i="5"/>
  <c r="P174" i="5"/>
  <c r="P171" i="5"/>
  <c r="O171" i="5"/>
  <c r="M171" i="5"/>
  <c r="N171" i="5" s="1"/>
  <c r="M168" i="5"/>
  <c r="N168" i="5" s="1"/>
  <c r="O168" i="5"/>
  <c r="P168" i="5"/>
  <c r="M164" i="5"/>
  <c r="N164" i="5" s="1"/>
  <c r="O164" i="5"/>
  <c r="P164" i="5"/>
  <c r="M162" i="5"/>
  <c r="N162" i="5" s="1"/>
  <c r="O162" i="5"/>
  <c r="P162" i="5"/>
  <c r="M158" i="5"/>
  <c r="N158" i="5" s="1"/>
  <c r="O158" i="5"/>
  <c r="P158" i="5"/>
  <c r="P155" i="5"/>
  <c r="O155" i="5"/>
  <c r="M155" i="5"/>
  <c r="N155" i="5" s="1"/>
  <c r="M152" i="5"/>
  <c r="N152" i="5" s="1"/>
  <c r="O152" i="5"/>
  <c r="P152" i="5"/>
  <c r="M148" i="5"/>
  <c r="N148" i="5" s="1"/>
  <c r="P148" i="5"/>
  <c r="O148" i="5"/>
  <c r="M146" i="5"/>
  <c r="N146" i="5" s="1"/>
  <c r="O146" i="5"/>
  <c r="P146" i="5"/>
  <c r="M142" i="5"/>
  <c r="N142" i="5" s="1"/>
  <c r="O142" i="5"/>
  <c r="P142" i="5"/>
  <c r="M138" i="5"/>
  <c r="N138" i="5" s="1"/>
  <c r="P138" i="5"/>
  <c r="O138" i="5"/>
  <c r="M134" i="5"/>
  <c r="N134" i="5" s="1"/>
  <c r="P134" i="5"/>
  <c r="O134" i="5"/>
  <c r="M130" i="5"/>
  <c r="N130" i="5" s="1"/>
  <c r="O130" i="5"/>
  <c r="P130" i="5"/>
  <c r="M126" i="5"/>
  <c r="N126" i="5" s="1"/>
  <c r="O126" i="5"/>
  <c r="P126" i="5"/>
  <c r="M122" i="5"/>
  <c r="N122" i="5" s="1"/>
  <c r="O122" i="5"/>
  <c r="P122" i="5"/>
  <c r="M119" i="5"/>
  <c r="N119" i="5" s="1"/>
  <c r="P119" i="5"/>
  <c r="O119" i="5"/>
  <c r="M115" i="5"/>
  <c r="N115" i="5" s="1"/>
  <c r="P115" i="5"/>
  <c r="O115" i="5"/>
  <c r="M111" i="5"/>
  <c r="N111" i="5" s="1"/>
  <c r="P111" i="5"/>
  <c r="O111" i="5"/>
  <c r="M107" i="5"/>
  <c r="N107" i="5" s="1"/>
  <c r="P107" i="5"/>
  <c r="O107" i="5"/>
  <c r="M103" i="5"/>
  <c r="N103" i="5" s="1"/>
  <c r="P103" i="5"/>
  <c r="O103" i="5"/>
  <c r="P78" i="5"/>
  <c r="M78" i="5"/>
  <c r="N78" i="5" s="1"/>
  <c r="O78" i="5"/>
  <c r="M65" i="5"/>
  <c r="N65" i="5" s="1"/>
  <c r="P65" i="5"/>
  <c r="O65" i="5"/>
  <c r="O61" i="5"/>
  <c r="M61" i="5"/>
  <c r="N61" i="5" s="1"/>
  <c r="P61" i="5"/>
  <c r="M57" i="5"/>
  <c r="N57" i="5" s="1"/>
  <c r="O57" i="5"/>
  <c r="P57" i="5"/>
  <c r="O53" i="5"/>
  <c r="P53" i="5"/>
  <c r="M53" i="5"/>
  <c r="N53" i="5" s="1"/>
  <c r="M48" i="5"/>
  <c r="N48" i="5" s="1"/>
  <c r="P48" i="5"/>
  <c r="O48" i="5"/>
  <c r="P44" i="5"/>
  <c r="M44" i="5"/>
  <c r="N44" i="5" s="1"/>
  <c r="O44" i="5"/>
  <c r="P40" i="5"/>
  <c r="M40" i="5"/>
  <c r="N40" i="5" s="1"/>
  <c r="O40" i="5"/>
  <c r="P36" i="5"/>
  <c r="M36" i="5"/>
  <c r="N36" i="5" s="1"/>
  <c r="O36" i="5"/>
  <c r="P32" i="5"/>
  <c r="M32" i="5"/>
  <c r="N32" i="5" s="1"/>
  <c r="O32" i="5"/>
  <c r="P28" i="5"/>
  <c r="M28" i="5"/>
  <c r="N28" i="5" s="1"/>
  <c r="O28" i="5"/>
  <c r="P161" i="5"/>
  <c r="O161" i="5"/>
  <c r="M161" i="5"/>
  <c r="N161" i="5" s="1"/>
  <c r="P157" i="5"/>
  <c r="O157" i="5"/>
  <c r="M157" i="5"/>
  <c r="N157" i="5" s="1"/>
  <c r="P151" i="5"/>
  <c r="O151" i="5"/>
  <c r="M151" i="5"/>
  <c r="N151" i="5" s="1"/>
  <c r="P145" i="5"/>
  <c r="O145" i="5"/>
  <c r="M145" i="5"/>
  <c r="N145" i="5" s="1"/>
  <c r="P141" i="5"/>
  <c r="M141" i="5"/>
  <c r="N141" i="5" s="1"/>
  <c r="O141" i="5"/>
  <c r="M137" i="5"/>
  <c r="N137" i="5" s="1"/>
  <c r="O137" i="5"/>
  <c r="P137" i="5"/>
  <c r="M133" i="5"/>
  <c r="N133" i="5" s="1"/>
  <c r="O133" i="5"/>
  <c r="P133" i="5"/>
  <c r="M129" i="5"/>
  <c r="N129" i="5" s="1"/>
  <c r="O129" i="5"/>
  <c r="P129" i="5"/>
  <c r="M125" i="5"/>
  <c r="N125" i="5" s="1"/>
  <c r="O125" i="5"/>
  <c r="P125" i="5"/>
  <c r="P120" i="5"/>
  <c r="O120" i="5"/>
  <c r="M120" i="5"/>
  <c r="N120" i="5" s="1"/>
  <c r="P116" i="5"/>
  <c r="O116" i="5"/>
  <c r="M116" i="5"/>
  <c r="N116" i="5" s="1"/>
  <c r="P112" i="5"/>
  <c r="O112" i="5"/>
  <c r="M112" i="5"/>
  <c r="N112" i="5" s="1"/>
  <c r="P108" i="5"/>
  <c r="O108" i="5"/>
  <c r="M108" i="5"/>
  <c r="N108" i="5" s="1"/>
  <c r="P104" i="5"/>
  <c r="O104" i="5"/>
  <c r="M104" i="5"/>
  <c r="N104" i="5" s="1"/>
  <c r="P100" i="5"/>
  <c r="O100" i="5"/>
  <c r="M100" i="5"/>
  <c r="N100" i="5" s="1"/>
  <c r="M97" i="5"/>
  <c r="N97" i="5" s="1"/>
  <c r="P97" i="5"/>
  <c r="O97" i="5"/>
  <c r="M93" i="5"/>
  <c r="N93" i="5" s="1"/>
  <c r="P93" i="5"/>
  <c r="O93" i="5"/>
  <c r="M89" i="5"/>
  <c r="N89" i="5" s="1"/>
  <c r="P89" i="5"/>
  <c r="O89" i="5"/>
  <c r="M85" i="5"/>
  <c r="N85" i="5" s="1"/>
  <c r="P85" i="5"/>
  <c r="O85" i="5"/>
  <c r="P80" i="5"/>
  <c r="M80" i="5"/>
  <c r="N80" i="5" s="1"/>
  <c r="O80" i="5"/>
  <c r="P72" i="5"/>
  <c r="M72" i="5"/>
  <c r="N72" i="5" s="1"/>
  <c r="O72" i="5"/>
  <c r="M59" i="5"/>
  <c r="N59" i="5" s="1"/>
  <c r="P59" i="5"/>
  <c r="O59" i="5"/>
  <c r="P26" i="5"/>
  <c r="M26" i="5"/>
  <c r="N26" i="5" s="1"/>
  <c r="O26" i="5"/>
  <c r="P96" i="5"/>
  <c r="O96" i="5"/>
  <c r="M96" i="5"/>
  <c r="N96" i="5" s="1"/>
  <c r="P92" i="5"/>
  <c r="O92" i="5"/>
  <c r="M92" i="5"/>
  <c r="N92" i="5" s="1"/>
  <c r="P88" i="5"/>
  <c r="O88" i="5"/>
  <c r="M88" i="5"/>
  <c r="N88" i="5" s="1"/>
  <c r="P84" i="5"/>
  <c r="O84" i="5"/>
  <c r="M84" i="5"/>
  <c r="N84" i="5" s="1"/>
  <c r="M81" i="5"/>
  <c r="N81" i="5" s="1"/>
  <c r="P81" i="5"/>
  <c r="O81" i="5"/>
  <c r="O77" i="5"/>
  <c r="M77" i="5"/>
  <c r="N77" i="5" s="1"/>
  <c r="P77" i="5"/>
  <c r="P74" i="5"/>
  <c r="M74" i="5"/>
  <c r="N74" i="5" s="1"/>
  <c r="O74" i="5"/>
  <c r="O71" i="5"/>
  <c r="P71" i="5"/>
  <c r="M71" i="5"/>
  <c r="N71" i="5" s="1"/>
  <c r="O69" i="5"/>
  <c r="P69" i="5"/>
  <c r="M69" i="5"/>
  <c r="N69" i="5" s="1"/>
  <c r="P64" i="5"/>
  <c r="M64" i="5"/>
  <c r="N64" i="5" s="1"/>
  <c r="O64" i="5"/>
  <c r="P60" i="5"/>
  <c r="M60" i="5"/>
  <c r="N60" i="5" s="1"/>
  <c r="O60" i="5"/>
  <c r="P52" i="5"/>
  <c r="M52" i="5"/>
  <c r="N52" i="5" s="1"/>
  <c r="O52" i="5"/>
  <c r="M49" i="5"/>
  <c r="N49" i="5" s="1"/>
  <c r="P49" i="5"/>
  <c r="O49" i="5"/>
  <c r="M45" i="5"/>
  <c r="N45" i="5" s="1"/>
  <c r="P45" i="5"/>
  <c r="O45" i="5"/>
  <c r="M41" i="5"/>
  <c r="N41" i="5" s="1"/>
  <c r="P41" i="5"/>
  <c r="O41" i="5"/>
  <c r="M37" i="5"/>
  <c r="N37" i="5" s="1"/>
  <c r="P37" i="5"/>
  <c r="O37" i="5"/>
  <c r="M33" i="5"/>
  <c r="N33" i="5" s="1"/>
  <c r="P33" i="5"/>
  <c r="O33" i="5"/>
  <c r="M29" i="5"/>
  <c r="N29" i="5" s="1"/>
  <c r="P29" i="5"/>
  <c r="O29" i="5"/>
  <c r="O25" i="5"/>
  <c r="M25" i="5"/>
  <c r="N25" i="5" s="1"/>
  <c r="P25" i="5"/>
  <c r="P22" i="5"/>
  <c r="M22" i="5"/>
  <c r="N22" i="5" s="1"/>
  <c r="O22" i="5"/>
  <c r="M19" i="5"/>
  <c r="N19" i="5" s="1"/>
  <c r="P19" i="5"/>
  <c r="O19" i="5"/>
  <c r="O17" i="5"/>
  <c r="P17" i="5"/>
  <c r="M17" i="5"/>
  <c r="N17" i="5" s="1"/>
  <c r="P12" i="5"/>
  <c r="M12" i="5"/>
  <c r="N12" i="5" s="1"/>
  <c r="O12" i="5"/>
  <c r="P8" i="5"/>
  <c r="M8" i="5"/>
  <c r="N8" i="5" s="1"/>
  <c r="O8" i="5"/>
  <c r="P20" i="5"/>
  <c r="M20" i="5"/>
  <c r="N20" i="5" s="1"/>
  <c r="O20" i="5"/>
  <c r="P14" i="5"/>
  <c r="M14" i="5"/>
  <c r="N14" i="5" s="1"/>
  <c r="O14" i="5"/>
  <c r="M11" i="5"/>
  <c r="N11" i="5" s="1"/>
  <c r="O11" i="5"/>
  <c r="P11" i="5"/>
  <c r="M7" i="5"/>
  <c r="N7" i="5" s="1"/>
  <c r="O7" i="5"/>
  <c r="P7" i="5"/>
  <c r="AD6" i="5" l="1"/>
  <c r="AF6" i="5" s="1"/>
  <c r="AD9" i="5"/>
  <c r="AF5" i="5"/>
  <c r="AF9" i="5"/>
  <c r="AK7" i="5"/>
  <c r="AL7" i="5"/>
  <c r="N5" i="5"/>
  <c r="N205" i="5" s="1"/>
  <c r="M205" i="5"/>
  <c r="O205" i="5"/>
  <c r="V5" i="5" s="1"/>
  <c r="P205" i="5"/>
  <c r="AL8" i="5" l="1"/>
  <c r="AK8" i="5"/>
  <c r="V16" i="5"/>
  <c r="V14" i="5"/>
  <c r="V15" i="5" s="1"/>
  <c r="V17" i="5"/>
  <c r="V13" i="5"/>
  <c r="V7" i="5"/>
  <c r="V9" i="5" s="1"/>
  <c r="V11" i="5" s="1"/>
  <c r="AK9" i="5" l="1"/>
  <c r="AL9" i="5"/>
  <c r="X5" i="5" a="1"/>
  <c r="Y5" i="5" l="1"/>
  <c r="X5" i="5"/>
  <c r="Y6" i="5"/>
  <c r="X6" i="5"/>
  <c r="AL10" i="5"/>
  <c r="AK10" i="5"/>
  <c r="I208" i="5" a="1"/>
  <c r="I208" i="5" l="1"/>
  <c r="J208" i="5" s="1"/>
  <c r="K208" i="5" s="1"/>
  <c r="I209" i="5"/>
  <c r="AK11" i="5"/>
  <c r="AL11" i="5"/>
  <c r="AL12" i="5" l="1"/>
  <c r="AK12" i="5"/>
  <c r="M209" i="5"/>
  <c r="N209" i="5"/>
  <c r="J209" i="5"/>
  <c r="K209" i="5" s="1"/>
  <c r="AL13" i="5" l="1"/>
  <c r="AK13" i="5"/>
  <c r="AK14" i="5" l="1"/>
  <c r="AL14" i="5"/>
  <c r="AL15" i="5" l="1"/>
  <c r="AK15" i="5"/>
  <c r="AK16" i="5" l="1"/>
  <c r="AL16" i="5"/>
  <c r="AL17" i="5" l="1"/>
  <c r="AK17" i="5"/>
  <c r="AK18" i="5" l="1"/>
  <c r="AL18" i="5"/>
  <c r="AK19" i="5" l="1"/>
  <c r="AL19" i="5"/>
  <c r="AK20" i="5" l="1"/>
  <c r="AL20" i="5"/>
  <c r="AK21" i="5" l="1"/>
  <c r="AL21" i="5"/>
  <c r="AL22" i="5" l="1"/>
  <c r="AK22" i="5"/>
  <c r="AK23" i="5" l="1"/>
  <c r="AL23" i="5"/>
  <c r="AL24" i="5" l="1"/>
  <c r="AK24" i="5"/>
  <c r="AK25" i="5" l="1"/>
  <c r="AL25" i="5"/>
  <c r="AL26" i="5" l="1"/>
  <c r="AK26" i="5"/>
  <c r="AK27" i="5" l="1"/>
  <c r="AL27" i="5"/>
  <c r="AK28" i="5" l="1"/>
  <c r="AL28" i="5"/>
  <c r="AL29" i="5" l="1"/>
  <c r="AK29" i="5"/>
  <c r="AL30" i="5" l="1"/>
  <c r="AK30" i="5"/>
  <c r="AK31" i="5" l="1"/>
  <c r="AL31" i="5"/>
  <c r="AL32" i="5" l="1"/>
  <c r="AK32" i="5"/>
  <c r="AK33" i="5" l="1"/>
  <c r="AL33" i="5"/>
  <c r="AL34" i="5" l="1"/>
  <c r="AK34" i="5"/>
  <c r="AK35" i="5" l="1"/>
  <c r="AL35" i="5"/>
  <c r="AK36" i="5" l="1"/>
  <c r="AL36" i="5"/>
  <c r="AL37" i="5" l="1"/>
  <c r="AK37" i="5"/>
  <c r="AK38" i="5" l="1"/>
  <c r="AL38" i="5"/>
  <c r="AL39" i="5" l="1"/>
  <c r="AK39" i="5"/>
  <c r="AK40" i="5" l="1"/>
  <c r="AL40" i="5"/>
  <c r="AL41" i="5" l="1"/>
  <c r="AK41" i="5"/>
  <c r="AL42" i="5" l="1"/>
  <c r="AK42" i="5"/>
  <c r="AK43" i="5" l="1"/>
  <c r="AL43" i="5"/>
  <c r="AL44" i="5" l="1"/>
  <c r="AK44" i="5"/>
  <c r="AL45" i="5" l="1"/>
  <c r="AK45" i="5"/>
  <c r="AL46" i="5" l="1"/>
  <c r="AK46" i="5"/>
  <c r="AL47" i="5" l="1"/>
  <c r="AK47" i="5"/>
  <c r="AK48" i="5" l="1"/>
  <c r="AL48" i="5"/>
  <c r="AK49" i="5" l="1"/>
  <c r="AL49" i="5"/>
  <c r="AK50" i="5" l="1"/>
  <c r="AL50" i="5"/>
  <c r="AL51" i="5" l="1"/>
  <c r="AK51" i="5"/>
  <c r="AL52" i="5" l="1"/>
  <c r="AK52" i="5"/>
  <c r="AK53" i="5" l="1"/>
  <c r="AL53" i="5"/>
  <c r="AL54" i="5" l="1"/>
  <c r="AK54" i="5"/>
  <c r="AK55" i="5" l="1"/>
  <c r="AL55" i="5"/>
  <c r="AK56" i="5" l="1"/>
  <c r="AL56" i="5"/>
  <c r="AL57" i="5" l="1"/>
  <c r="AK57" i="5"/>
  <c r="AL58" i="5" l="1"/>
  <c r="AK58" i="5"/>
  <c r="AL59" i="5" l="1"/>
  <c r="AK59" i="5"/>
  <c r="AK60" i="5" l="1"/>
  <c r="AL60" i="5"/>
  <c r="AL61" i="5" l="1"/>
  <c r="AK61" i="5"/>
  <c r="AK62" i="5" l="1"/>
  <c r="AL62" i="5"/>
  <c r="AL63" i="5" l="1"/>
  <c r="AK63" i="5"/>
  <c r="AL64" i="5" l="1"/>
  <c r="AK64" i="5"/>
  <c r="AK65" i="5" l="1"/>
  <c r="AL65" i="5"/>
  <c r="AL66" i="5" l="1"/>
  <c r="AK66" i="5"/>
  <c r="AK67" i="5" l="1"/>
  <c r="AL67" i="5"/>
  <c r="AL68" i="5" l="1"/>
  <c r="AK68" i="5"/>
  <c r="AK69" i="5" l="1"/>
  <c r="AL69" i="5"/>
  <c r="AL70" i="5" l="1"/>
  <c r="AK70" i="5"/>
  <c r="AK71" i="5" l="1"/>
  <c r="AL71" i="5"/>
  <c r="AL72" i="5" l="1"/>
  <c r="AK72" i="5"/>
  <c r="AK73" i="5" l="1"/>
  <c r="AL73" i="5"/>
  <c r="AL74" i="5" l="1"/>
  <c r="AK74" i="5"/>
  <c r="AK75" i="5" l="1"/>
  <c r="AL75" i="5"/>
  <c r="AL76" i="5" l="1"/>
  <c r="AK76" i="5"/>
  <c r="AK77" i="5" l="1"/>
  <c r="AL77" i="5"/>
  <c r="AL78" i="5" l="1"/>
  <c r="AK78" i="5"/>
  <c r="AL79" i="5" l="1"/>
  <c r="AK79" i="5"/>
  <c r="AK80" i="5" l="1"/>
  <c r="AL80" i="5"/>
  <c r="AL81" i="5" l="1"/>
  <c r="AK81" i="5"/>
  <c r="AK82" i="5" l="1"/>
  <c r="AL82" i="5"/>
  <c r="AL83" i="5" l="1"/>
  <c r="AK83" i="5"/>
  <c r="AL84" i="5" l="1"/>
  <c r="AK84" i="5"/>
  <c r="AK85" i="5" l="1"/>
  <c r="AL85" i="5"/>
  <c r="AL86" i="5" l="1"/>
  <c r="AK86" i="5"/>
  <c r="AL87" i="5" l="1"/>
  <c r="AK87" i="5"/>
  <c r="AK88" i="5" l="1"/>
  <c r="AL88" i="5"/>
  <c r="AL89" i="5" l="1"/>
  <c r="AK89" i="5"/>
  <c r="AK90" i="5" l="1"/>
  <c r="AL90" i="5"/>
  <c r="AL91" i="5" l="1"/>
  <c r="AK91" i="5"/>
  <c r="AL92" i="5" l="1"/>
  <c r="AK92" i="5"/>
  <c r="AK93" i="5" l="1"/>
  <c r="AL93" i="5"/>
  <c r="AL94" i="5" l="1"/>
  <c r="AK94" i="5"/>
  <c r="AL95" i="5" l="1"/>
  <c r="AK95" i="5"/>
  <c r="AK96" i="5" l="1"/>
  <c r="AL96" i="5"/>
  <c r="AL97" i="5" l="1"/>
  <c r="AK97" i="5"/>
  <c r="AK98" i="5" l="1"/>
  <c r="AL98" i="5"/>
  <c r="AL99" i="5" l="1"/>
  <c r="AK99" i="5"/>
  <c r="AL100" i="5" l="1"/>
  <c r="AK100" i="5"/>
  <c r="AK101" i="5" l="1"/>
  <c r="AL101" i="5"/>
  <c r="AL102" i="5" l="1"/>
  <c r="AK102" i="5"/>
  <c r="AL103" i="5" l="1"/>
  <c r="AK103" i="5"/>
  <c r="AK104" i="5" l="1"/>
  <c r="AL104" i="5"/>
  <c r="AL105" i="5" l="1"/>
  <c r="AK105" i="5"/>
  <c r="AK106" i="5" l="1"/>
  <c r="AL106" i="5"/>
  <c r="AL107" i="5" l="1"/>
  <c r="AK107" i="5"/>
  <c r="AL108" i="5" l="1"/>
  <c r="AK108" i="5"/>
  <c r="AK109" i="5" l="1"/>
  <c r="AL109" i="5"/>
  <c r="AL110" i="5" l="1"/>
  <c r="AK110" i="5"/>
  <c r="AL111" i="5" l="1"/>
  <c r="AK111" i="5"/>
  <c r="AK112" i="5" l="1"/>
  <c r="AL112" i="5"/>
  <c r="AL113" i="5" l="1"/>
  <c r="AK113" i="5"/>
  <c r="AK114" i="5" l="1"/>
  <c r="AL114" i="5"/>
  <c r="AL115" i="5" l="1"/>
  <c r="AK115" i="5"/>
  <c r="AL116" i="5" l="1"/>
  <c r="AK116" i="5"/>
  <c r="AK117" i="5" l="1"/>
  <c r="AL117" i="5"/>
  <c r="AL118" i="5" l="1"/>
  <c r="AK118" i="5"/>
  <c r="AL119" i="5" l="1"/>
  <c r="AK119" i="5"/>
  <c r="AK120" i="5" l="1"/>
  <c r="AL120" i="5"/>
  <c r="AL121" i="5" l="1"/>
  <c r="AK121" i="5"/>
  <c r="AK122" i="5" l="1"/>
  <c r="AL122" i="5"/>
  <c r="AL123" i="5" l="1"/>
  <c r="AK123" i="5"/>
  <c r="AL124" i="5" l="1"/>
  <c r="AK124" i="5"/>
  <c r="AK125" i="5" l="1"/>
  <c r="AL125" i="5"/>
  <c r="AL126" i="5" l="1"/>
  <c r="AK126" i="5"/>
  <c r="AL127" i="5" l="1"/>
  <c r="AK127" i="5"/>
  <c r="AK128" i="5" l="1"/>
  <c r="AL128" i="5"/>
  <c r="AL129" i="5" l="1"/>
  <c r="AK129" i="5"/>
  <c r="AK130" i="5" l="1"/>
  <c r="AL130" i="5"/>
  <c r="AL131" i="5" l="1"/>
  <c r="AK131" i="5"/>
  <c r="AL132" i="5" l="1"/>
  <c r="AK132" i="5"/>
  <c r="AK133" i="5" l="1"/>
  <c r="AL133" i="5"/>
  <c r="AL134" i="5" l="1"/>
  <c r="AK134" i="5"/>
  <c r="AL135" i="5" l="1"/>
  <c r="AK135" i="5"/>
  <c r="AK136" i="5" l="1"/>
  <c r="AL136" i="5"/>
  <c r="AL137" i="5" l="1"/>
  <c r="AK137" i="5"/>
  <c r="AK138" i="5" l="1"/>
  <c r="AL138" i="5"/>
  <c r="AL139" i="5" l="1"/>
  <c r="AK139" i="5"/>
  <c r="AL140" i="5" l="1"/>
  <c r="AK140" i="5"/>
  <c r="AK141" i="5" l="1"/>
  <c r="AL141" i="5"/>
  <c r="AL142" i="5" l="1"/>
  <c r="AK142" i="5"/>
  <c r="AL143" i="5" l="1"/>
  <c r="AK143" i="5"/>
  <c r="AK144" i="5" l="1"/>
  <c r="AL144" i="5"/>
  <c r="AL145" i="5" l="1"/>
  <c r="AK145" i="5"/>
  <c r="AK146" i="5" l="1"/>
  <c r="AL146" i="5"/>
  <c r="AL147" i="5" l="1"/>
  <c r="AK147" i="5"/>
  <c r="AL148" i="5" l="1"/>
  <c r="AK148" i="5"/>
  <c r="AK149" i="5" l="1"/>
  <c r="AL149" i="5"/>
  <c r="AL150" i="5" l="1"/>
  <c r="AK150" i="5"/>
  <c r="AL151" i="5" l="1"/>
  <c r="AK151" i="5"/>
  <c r="AK152" i="5" l="1"/>
  <c r="AL152" i="5"/>
  <c r="AL153" i="5" l="1"/>
  <c r="AK153" i="5"/>
  <c r="AK154" i="5" l="1"/>
  <c r="AL154" i="5"/>
  <c r="AL155" i="5" l="1"/>
  <c r="AK155" i="5"/>
  <c r="AL156" i="5" l="1"/>
  <c r="AK156" i="5"/>
  <c r="AK157" i="5" l="1"/>
  <c r="AL157" i="5"/>
  <c r="AL158" i="5" l="1"/>
  <c r="AK158" i="5"/>
  <c r="AL159" i="5" l="1"/>
  <c r="AK159" i="5"/>
  <c r="AK160" i="5" l="1"/>
  <c r="AL160" i="5"/>
  <c r="AL161" i="5" l="1"/>
  <c r="AK161" i="5"/>
  <c r="AK162" i="5" l="1"/>
  <c r="AL162" i="5"/>
  <c r="AL163" i="5" l="1"/>
  <c r="AK163" i="5"/>
  <c r="AL164" i="5" l="1"/>
  <c r="AK164" i="5"/>
  <c r="AK165" i="5" l="1"/>
  <c r="AL165" i="5"/>
  <c r="AL166" i="5" l="1"/>
  <c r="AK166" i="5"/>
  <c r="AL167" i="5" l="1"/>
  <c r="AK167" i="5"/>
  <c r="AK168" i="5" l="1"/>
  <c r="AL168" i="5"/>
  <c r="AL169" i="5" l="1"/>
  <c r="AK169" i="5"/>
  <c r="AK170" i="5" l="1"/>
  <c r="AL170" i="5"/>
  <c r="AL171" i="5" l="1"/>
  <c r="AK171" i="5"/>
  <c r="AL172" i="5" l="1"/>
  <c r="AK172" i="5"/>
  <c r="AK173" i="5" l="1"/>
  <c r="AL173" i="5"/>
  <c r="AL174" i="5" l="1"/>
  <c r="AK174" i="5"/>
  <c r="AL175" i="5" l="1"/>
  <c r="AK175" i="5"/>
  <c r="AK176" i="5" l="1"/>
  <c r="AL176" i="5"/>
  <c r="AL177" i="5" l="1"/>
  <c r="AK177" i="5"/>
  <c r="AK178" i="5" l="1"/>
  <c r="AL178" i="5"/>
  <c r="AL179" i="5" l="1"/>
  <c r="AK179" i="5"/>
  <c r="AL180" i="5" l="1"/>
  <c r="AK180" i="5"/>
  <c r="AL181" i="5" l="1"/>
  <c r="AK181" i="5"/>
  <c r="AK182" i="5" l="1"/>
  <c r="AL182" i="5"/>
  <c r="AL183" i="5" l="1"/>
  <c r="AK183" i="5"/>
  <c r="AL184" i="5" l="1"/>
  <c r="AK184" i="5"/>
  <c r="AL185" i="5" l="1"/>
  <c r="AK185" i="5"/>
  <c r="AK186" i="5" l="1"/>
  <c r="AL186" i="5"/>
  <c r="AL187" i="5" l="1"/>
  <c r="AK187" i="5"/>
  <c r="AL188" i="5" l="1"/>
  <c r="AK188" i="5"/>
  <c r="AL189" i="5" l="1"/>
  <c r="AK189" i="5"/>
  <c r="AK190" i="5" l="1"/>
  <c r="AL190" i="5"/>
  <c r="AL191" i="5" l="1"/>
  <c r="AK191" i="5"/>
  <c r="AL192" i="5" l="1"/>
  <c r="AK192" i="5"/>
  <c r="AL193" i="5" l="1"/>
  <c r="AK193" i="5"/>
  <c r="AK194" i="5" l="1"/>
  <c r="AL194" i="5"/>
  <c r="AL195" i="5" l="1"/>
  <c r="AK195" i="5"/>
  <c r="AL196" i="5" l="1"/>
  <c r="AK196" i="5"/>
  <c r="AL197" i="5" l="1"/>
  <c r="AK197" i="5"/>
  <c r="AK198" i="5" l="1"/>
  <c r="AL198" i="5"/>
  <c r="AL199" i="5" l="1"/>
  <c r="AK199" i="5"/>
  <c r="AL200" i="5" l="1"/>
  <c r="AK200" i="5"/>
  <c r="AL201" i="5" l="1"/>
  <c r="AK201" i="5"/>
  <c r="AK202" i="5" l="1"/>
  <c r="AL202" i="5"/>
  <c r="AL203" i="5" l="1"/>
  <c r="AK203" i="5"/>
  <c r="AL204" i="5" l="1"/>
  <c r="AK204" i="5"/>
  <c r="AL205" i="5" l="1"/>
  <c r="AK205" i="5"/>
  <c r="AM205" i="5" l="1"/>
  <c r="AM5" i="5"/>
  <c r="AO5" i="5" s="1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N5" i="5"/>
  <c r="AN20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M204" i="5"/>
  <c r="AN204" i="5"/>
  <c r="AO202" i="5" l="1"/>
  <c r="AO203" i="5"/>
  <c r="AO200" i="5"/>
  <c r="AO201" i="5"/>
  <c r="AO198" i="5"/>
  <c r="AO199" i="5"/>
  <c r="AO196" i="5"/>
  <c r="AO197" i="5"/>
  <c r="AO194" i="5"/>
  <c r="AO195" i="5"/>
  <c r="AO192" i="5"/>
  <c r="AO193" i="5"/>
  <c r="AO190" i="5"/>
  <c r="AO191" i="5"/>
  <c r="AO188" i="5"/>
  <c r="AO189" i="5"/>
  <c r="AO186" i="5"/>
  <c r="AO187" i="5"/>
  <c r="AO184" i="5"/>
  <c r="AO185" i="5"/>
  <c r="AO182" i="5"/>
  <c r="AO183" i="5"/>
  <c r="AO180" i="5"/>
  <c r="AO181" i="5"/>
  <c r="AO178" i="5"/>
  <c r="AO179" i="5"/>
  <c r="AO176" i="5"/>
  <c r="AO177" i="5"/>
  <c r="AO175" i="5"/>
  <c r="AO171" i="5"/>
  <c r="AO167" i="5"/>
  <c r="AO163" i="5"/>
  <c r="AO159" i="5"/>
  <c r="AO155" i="5"/>
  <c r="AO151" i="5"/>
  <c r="AO147" i="5"/>
  <c r="AO143" i="5"/>
  <c r="AO139" i="5"/>
  <c r="AO135" i="5"/>
  <c r="AO131" i="5"/>
  <c r="AO127" i="5"/>
  <c r="AO123" i="5"/>
  <c r="AO119" i="5"/>
  <c r="AO173" i="5"/>
  <c r="AO174" i="5"/>
  <c r="AO172" i="5"/>
  <c r="AO169" i="5"/>
  <c r="AO170" i="5"/>
  <c r="AO168" i="5"/>
  <c r="AO165" i="5"/>
  <c r="AO166" i="5"/>
  <c r="AO164" i="5"/>
  <c r="AO161" i="5"/>
  <c r="AO162" i="5"/>
  <c r="AO160" i="5"/>
  <c r="AO157" i="5"/>
  <c r="AO158" i="5"/>
  <c r="AO156" i="5"/>
  <c r="AO153" i="5"/>
  <c r="AO154" i="5"/>
  <c r="AO152" i="5"/>
  <c r="AO149" i="5"/>
  <c r="AO150" i="5"/>
  <c r="AO148" i="5"/>
  <c r="AO145" i="5"/>
  <c r="AO146" i="5"/>
  <c r="AO144" i="5"/>
  <c r="AO141" i="5"/>
  <c r="AO142" i="5"/>
  <c r="AO140" i="5"/>
  <c r="AO137" i="5"/>
  <c r="AO138" i="5"/>
  <c r="AO136" i="5"/>
  <c r="AO133" i="5"/>
  <c r="AO134" i="5"/>
  <c r="AO132" i="5"/>
  <c r="AO129" i="5"/>
  <c r="AO130" i="5"/>
  <c r="AO128" i="5"/>
  <c r="AO125" i="5"/>
  <c r="AO126" i="5"/>
  <c r="AO124" i="5"/>
  <c r="AO121" i="5"/>
  <c r="AO122" i="5"/>
  <c r="AO120" i="5"/>
  <c r="AO117" i="5"/>
  <c r="AO118" i="5"/>
  <c r="AO115" i="5"/>
  <c r="AO116" i="5"/>
  <c r="AO113" i="5"/>
  <c r="AO114" i="5"/>
  <c r="AO111" i="5"/>
  <c r="AO112" i="5"/>
  <c r="AO109" i="5"/>
  <c r="AO110" i="5"/>
  <c r="AO107" i="5"/>
  <c r="AO108" i="5"/>
  <c r="AO105" i="5"/>
  <c r="AO106" i="5"/>
  <c r="AO103" i="5"/>
  <c r="AO104" i="5"/>
  <c r="AO101" i="5"/>
  <c r="AO102" i="5"/>
  <c r="AO99" i="5"/>
  <c r="AO100" i="5"/>
  <c r="AO97" i="5"/>
  <c r="AO98" i="5"/>
  <c r="AO95" i="5"/>
  <c r="AO96" i="5"/>
  <c r="AO93" i="5"/>
  <c r="AO94" i="5"/>
  <c r="AO91" i="5"/>
  <c r="AO92" i="5"/>
  <c r="AO89" i="5"/>
  <c r="AO90" i="5"/>
  <c r="AO87" i="5"/>
  <c r="AO88" i="5"/>
  <c r="AO85" i="5"/>
  <c r="AO86" i="5"/>
  <c r="AO83" i="5"/>
  <c r="AO84" i="5"/>
  <c r="AO81" i="5"/>
  <c r="AO82" i="5"/>
  <c r="AO79" i="5"/>
  <c r="AO80" i="5"/>
  <c r="AO77" i="5"/>
  <c r="AO78" i="5"/>
  <c r="AO75" i="5"/>
  <c r="AO76" i="5"/>
  <c r="AO73" i="5"/>
  <c r="AO74" i="5"/>
  <c r="AO71" i="5"/>
  <c r="AO72" i="5"/>
  <c r="AO69" i="5"/>
  <c r="AO70" i="5"/>
  <c r="AO67" i="5"/>
  <c r="AO68" i="5"/>
  <c r="AO65" i="5"/>
  <c r="AO66" i="5"/>
  <c r="AO63" i="5"/>
  <c r="AO64" i="5"/>
  <c r="AO61" i="5"/>
  <c r="AO62" i="5"/>
  <c r="AO59" i="5"/>
  <c r="AO60" i="5"/>
  <c r="AO57" i="5"/>
  <c r="AO58" i="5"/>
  <c r="AO55" i="5"/>
  <c r="AO56" i="5"/>
  <c r="AO53" i="5"/>
  <c r="AO54" i="5"/>
  <c r="AO51" i="5"/>
  <c r="AO52" i="5"/>
  <c r="AO49" i="5"/>
  <c r="AO50" i="5"/>
  <c r="AO47" i="5"/>
  <c r="AO48" i="5"/>
  <c r="AO45" i="5"/>
  <c r="AO46" i="5"/>
  <c r="AO43" i="5"/>
  <c r="AO44" i="5"/>
  <c r="AO41" i="5"/>
  <c r="AO42" i="5"/>
  <c r="AO39" i="5"/>
  <c r="AO40" i="5"/>
  <c r="AO37" i="5"/>
  <c r="AO38" i="5"/>
  <c r="AO35" i="5"/>
  <c r="AO36" i="5"/>
  <c r="AO33" i="5"/>
  <c r="AO34" i="5"/>
  <c r="AO31" i="5"/>
  <c r="AO32" i="5"/>
  <c r="AO29" i="5"/>
  <c r="AO30" i="5"/>
  <c r="AO27" i="5"/>
  <c r="AO28" i="5"/>
  <c r="AO25" i="5"/>
  <c r="AO26" i="5"/>
  <c r="AO23" i="5"/>
  <c r="AO24" i="5"/>
  <c r="AO21" i="5"/>
  <c r="AO22" i="5"/>
  <c r="AO19" i="5"/>
  <c r="AO20" i="5"/>
  <c r="AO17" i="5"/>
  <c r="AO18" i="5"/>
  <c r="AO15" i="5"/>
  <c r="AO16" i="5"/>
  <c r="AO13" i="5"/>
  <c r="AO14" i="5"/>
  <c r="AO11" i="5"/>
  <c r="AO12" i="5"/>
  <c r="AO9" i="5"/>
  <c r="AO10" i="5"/>
  <c r="AO7" i="5"/>
  <c r="AO8" i="5"/>
  <c r="AO206" i="5" s="1"/>
  <c r="AO6" i="5"/>
  <c r="AO204" i="5"/>
  <c r="AO205" i="5"/>
  <c r="AA5" i="5" a="1"/>
  <c r="AA5" i="5"/>
  <c r="AA6" i="5"/>
</calcChain>
</file>

<file path=xl/sharedStrings.xml><?xml version="1.0" encoding="utf-8"?>
<sst xmlns="http://schemas.openxmlformats.org/spreadsheetml/2006/main" count="259" uniqueCount="50">
  <si>
    <t>CustomerID</t>
  </si>
  <si>
    <t>Genre</t>
  </si>
  <si>
    <t>Age</t>
  </si>
  <si>
    <t>Annual Income (k$)</t>
  </si>
  <si>
    <t>Spending Score (1-100)</t>
  </si>
  <si>
    <t>Male</t>
  </si>
  <si>
    <t>Female</t>
  </si>
  <si>
    <t>Logistic Regression</t>
  </si>
  <si>
    <t>Converge</t>
  </si>
  <si>
    <t>Classification Table</t>
  </si>
  <si>
    <t>Cutoff</t>
  </si>
  <si>
    <t>AUC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</si>
  <si>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</si>
  <si>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</si>
  <si>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</si>
  <si>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</si>
  <si>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</si>
  <si>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</si>
  <si>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</si>
  <si>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</si>
  <si>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</si>
  <si>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</si>
  <si>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</si>
  <si>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</si>
  <si>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</si>
  <si>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</si>
  <si>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</si>
  <si>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</si>
  <si>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</si>
  <si>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</si>
  <si>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</si>
  <si>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</si>
  <si>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</si>
  <si>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</si>
  <si>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</si>
  <si>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</si>
  <si>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</si>
  <si>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</si>
  <si>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</si>
  <si>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</si>
  <si>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</si>
  <si>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</si>
  <si>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Suc-Obs</t>
  </si>
  <si>
    <t>Fail-Obs</t>
  </si>
  <si>
    <t>Accuracy</t>
  </si>
  <si>
    <t>ROC Table</t>
  </si>
  <si>
    <t>Fail-Cum</t>
  </si>
  <si>
    <t>Suc-Cum</t>
  </si>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</sst>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6" xfId="0" applyBorder="1" applyAlignment="1">
      <alignment horizontal="right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0" xfId="0" applyFill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Shopping_data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35709835881407"/>
                  <c:y val="-0.348348665081564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shopping_data!$C$2:$C$201</c:f>
              <c:numCache>
                <c:formatCode>General</c:formatCode>
                <c:ptCount val="200"/>
                <c:pt idx="0">
                  <c:v>19</c:v>
                </c:pt>
                <c:pt idx="1">
                  <c:v>21</c:v>
                </c:pt>
                <c:pt idx="2">
                  <c:v>20</c:v>
                </c:pt>
                <c:pt idx="3">
                  <c:v>23</c:v>
                </c:pt>
                <c:pt idx="4">
                  <c:v>31</c:v>
                </c:pt>
                <c:pt idx="5">
                  <c:v>22</c:v>
                </c:pt>
                <c:pt idx="6">
                  <c:v>35</c:v>
                </c:pt>
                <c:pt idx="7">
                  <c:v>23</c:v>
                </c:pt>
                <c:pt idx="8">
                  <c:v>64</c:v>
                </c:pt>
                <c:pt idx="9">
                  <c:v>30</c:v>
                </c:pt>
                <c:pt idx="10">
                  <c:v>67</c:v>
                </c:pt>
                <c:pt idx="11">
                  <c:v>35</c:v>
                </c:pt>
                <c:pt idx="12">
                  <c:v>58</c:v>
                </c:pt>
                <c:pt idx="13">
                  <c:v>24</c:v>
                </c:pt>
                <c:pt idx="14">
                  <c:v>37</c:v>
                </c:pt>
                <c:pt idx="15">
                  <c:v>22</c:v>
                </c:pt>
                <c:pt idx="16">
                  <c:v>35</c:v>
                </c:pt>
                <c:pt idx="17">
                  <c:v>20</c:v>
                </c:pt>
                <c:pt idx="18">
                  <c:v>52</c:v>
                </c:pt>
                <c:pt idx="19">
                  <c:v>35</c:v>
                </c:pt>
                <c:pt idx="20">
                  <c:v>35</c:v>
                </c:pt>
                <c:pt idx="21">
                  <c:v>25</c:v>
                </c:pt>
                <c:pt idx="22">
                  <c:v>46</c:v>
                </c:pt>
                <c:pt idx="23">
                  <c:v>31</c:v>
                </c:pt>
                <c:pt idx="24">
                  <c:v>54</c:v>
                </c:pt>
                <c:pt idx="25">
                  <c:v>29</c:v>
                </c:pt>
                <c:pt idx="26">
                  <c:v>45</c:v>
                </c:pt>
                <c:pt idx="27">
                  <c:v>35</c:v>
                </c:pt>
                <c:pt idx="28">
                  <c:v>40</c:v>
                </c:pt>
                <c:pt idx="29">
                  <c:v>23</c:v>
                </c:pt>
                <c:pt idx="30">
                  <c:v>60</c:v>
                </c:pt>
                <c:pt idx="31">
                  <c:v>21</c:v>
                </c:pt>
                <c:pt idx="32">
                  <c:v>53</c:v>
                </c:pt>
                <c:pt idx="33">
                  <c:v>18</c:v>
                </c:pt>
                <c:pt idx="34">
                  <c:v>49</c:v>
                </c:pt>
                <c:pt idx="35">
                  <c:v>21</c:v>
                </c:pt>
                <c:pt idx="36">
                  <c:v>42</c:v>
                </c:pt>
                <c:pt idx="37">
                  <c:v>30</c:v>
                </c:pt>
                <c:pt idx="38">
                  <c:v>36</c:v>
                </c:pt>
                <c:pt idx="39">
                  <c:v>20</c:v>
                </c:pt>
                <c:pt idx="40">
                  <c:v>65</c:v>
                </c:pt>
                <c:pt idx="41">
                  <c:v>24</c:v>
                </c:pt>
                <c:pt idx="42">
                  <c:v>48</c:v>
                </c:pt>
                <c:pt idx="43">
                  <c:v>31</c:v>
                </c:pt>
                <c:pt idx="44">
                  <c:v>49</c:v>
                </c:pt>
                <c:pt idx="45">
                  <c:v>24</c:v>
                </c:pt>
                <c:pt idx="46">
                  <c:v>50</c:v>
                </c:pt>
                <c:pt idx="47">
                  <c:v>27</c:v>
                </c:pt>
                <c:pt idx="48">
                  <c:v>29</c:v>
                </c:pt>
                <c:pt idx="49">
                  <c:v>31</c:v>
                </c:pt>
                <c:pt idx="50">
                  <c:v>49</c:v>
                </c:pt>
                <c:pt idx="51">
                  <c:v>33</c:v>
                </c:pt>
                <c:pt idx="52">
                  <c:v>31</c:v>
                </c:pt>
                <c:pt idx="53">
                  <c:v>59</c:v>
                </c:pt>
                <c:pt idx="54">
                  <c:v>50</c:v>
                </c:pt>
                <c:pt idx="55">
                  <c:v>47</c:v>
                </c:pt>
                <c:pt idx="56">
                  <c:v>51</c:v>
                </c:pt>
                <c:pt idx="57">
                  <c:v>69</c:v>
                </c:pt>
                <c:pt idx="58">
                  <c:v>27</c:v>
                </c:pt>
                <c:pt idx="59">
                  <c:v>53</c:v>
                </c:pt>
                <c:pt idx="60">
                  <c:v>70</c:v>
                </c:pt>
                <c:pt idx="61">
                  <c:v>19</c:v>
                </c:pt>
                <c:pt idx="62">
                  <c:v>67</c:v>
                </c:pt>
                <c:pt idx="63">
                  <c:v>54</c:v>
                </c:pt>
                <c:pt idx="64">
                  <c:v>63</c:v>
                </c:pt>
                <c:pt idx="65">
                  <c:v>18</c:v>
                </c:pt>
                <c:pt idx="66">
                  <c:v>43</c:v>
                </c:pt>
                <c:pt idx="67">
                  <c:v>68</c:v>
                </c:pt>
                <c:pt idx="68">
                  <c:v>19</c:v>
                </c:pt>
                <c:pt idx="69">
                  <c:v>32</c:v>
                </c:pt>
                <c:pt idx="70">
                  <c:v>70</c:v>
                </c:pt>
                <c:pt idx="71">
                  <c:v>47</c:v>
                </c:pt>
                <c:pt idx="72">
                  <c:v>60</c:v>
                </c:pt>
                <c:pt idx="73">
                  <c:v>60</c:v>
                </c:pt>
                <c:pt idx="74">
                  <c:v>59</c:v>
                </c:pt>
                <c:pt idx="75">
                  <c:v>26</c:v>
                </c:pt>
                <c:pt idx="76">
                  <c:v>45</c:v>
                </c:pt>
                <c:pt idx="77">
                  <c:v>40</c:v>
                </c:pt>
                <c:pt idx="78">
                  <c:v>23</c:v>
                </c:pt>
                <c:pt idx="79">
                  <c:v>49</c:v>
                </c:pt>
                <c:pt idx="80">
                  <c:v>57</c:v>
                </c:pt>
                <c:pt idx="81">
                  <c:v>38</c:v>
                </c:pt>
                <c:pt idx="82">
                  <c:v>67</c:v>
                </c:pt>
                <c:pt idx="83">
                  <c:v>46</c:v>
                </c:pt>
                <c:pt idx="84">
                  <c:v>21</c:v>
                </c:pt>
                <c:pt idx="85">
                  <c:v>48</c:v>
                </c:pt>
                <c:pt idx="86">
                  <c:v>55</c:v>
                </c:pt>
                <c:pt idx="87">
                  <c:v>22</c:v>
                </c:pt>
                <c:pt idx="88">
                  <c:v>34</c:v>
                </c:pt>
                <c:pt idx="89">
                  <c:v>50</c:v>
                </c:pt>
                <c:pt idx="90">
                  <c:v>68</c:v>
                </c:pt>
                <c:pt idx="91">
                  <c:v>18</c:v>
                </c:pt>
                <c:pt idx="92">
                  <c:v>48</c:v>
                </c:pt>
                <c:pt idx="93">
                  <c:v>40</c:v>
                </c:pt>
                <c:pt idx="94">
                  <c:v>32</c:v>
                </c:pt>
                <c:pt idx="95">
                  <c:v>24</c:v>
                </c:pt>
                <c:pt idx="96">
                  <c:v>47</c:v>
                </c:pt>
                <c:pt idx="97">
                  <c:v>27</c:v>
                </c:pt>
                <c:pt idx="98">
                  <c:v>48</c:v>
                </c:pt>
                <c:pt idx="99">
                  <c:v>20</c:v>
                </c:pt>
                <c:pt idx="100">
                  <c:v>23</c:v>
                </c:pt>
                <c:pt idx="101">
                  <c:v>49</c:v>
                </c:pt>
                <c:pt idx="102">
                  <c:v>67</c:v>
                </c:pt>
                <c:pt idx="103">
                  <c:v>26</c:v>
                </c:pt>
                <c:pt idx="104">
                  <c:v>49</c:v>
                </c:pt>
                <c:pt idx="105">
                  <c:v>21</c:v>
                </c:pt>
                <c:pt idx="106">
                  <c:v>66</c:v>
                </c:pt>
                <c:pt idx="107">
                  <c:v>54</c:v>
                </c:pt>
                <c:pt idx="108">
                  <c:v>68</c:v>
                </c:pt>
                <c:pt idx="109">
                  <c:v>66</c:v>
                </c:pt>
                <c:pt idx="110">
                  <c:v>65</c:v>
                </c:pt>
                <c:pt idx="111">
                  <c:v>19</c:v>
                </c:pt>
                <c:pt idx="112">
                  <c:v>38</c:v>
                </c:pt>
                <c:pt idx="113">
                  <c:v>19</c:v>
                </c:pt>
                <c:pt idx="114">
                  <c:v>18</c:v>
                </c:pt>
                <c:pt idx="115">
                  <c:v>19</c:v>
                </c:pt>
                <c:pt idx="116">
                  <c:v>63</c:v>
                </c:pt>
                <c:pt idx="117">
                  <c:v>49</c:v>
                </c:pt>
                <c:pt idx="118">
                  <c:v>51</c:v>
                </c:pt>
                <c:pt idx="119">
                  <c:v>50</c:v>
                </c:pt>
                <c:pt idx="120">
                  <c:v>27</c:v>
                </c:pt>
                <c:pt idx="121">
                  <c:v>38</c:v>
                </c:pt>
                <c:pt idx="122">
                  <c:v>40</c:v>
                </c:pt>
                <c:pt idx="123">
                  <c:v>39</c:v>
                </c:pt>
                <c:pt idx="124">
                  <c:v>23</c:v>
                </c:pt>
                <c:pt idx="125">
                  <c:v>31</c:v>
                </c:pt>
                <c:pt idx="126">
                  <c:v>43</c:v>
                </c:pt>
                <c:pt idx="127">
                  <c:v>40</c:v>
                </c:pt>
                <c:pt idx="128">
                  <c:v>59</c:v>
                </c:pt>
                <c:pt idx="129">
                  <c:v>38</c:v>
                </c:pt>
                <c:pt idx="130">
                  <c:v>47</c:v>
                </c:pt>
                <c:pt idx="131">
                  <c:v>39</c:v>
                </c:pt>
                <c:pt idx="132">
                  <c:v>25</c:v>
                </c:pt>
                <c:pt idx="133">
                  <c:v>31</c:v>
                </c:pt>
                <c:pt idx="134">
                  <c:v>20</c:v>
                </c:pt>
                <c:pt idx="135">
                  <c:v>29</c:v>
                </c:pt>
                <c:pt idx="136">
                  <c:v>44</c:v>
                </c:pt>
                <c:pt idx="137">
                  <c:v>32</c:v>
                </c:pt>
                <c:pt idx="138">
                  <c:v>19</c:v>
                </c:pt>
                <c:pt idx="139">
                  <c:v>35</c:v>
                </c:pt>
                <c:pt idx="140">
                  <c:v>57</c:v>
                </c:pt>
                <c:pt idx="141">
                  <c:v>32</c:v>
                </c:pt>
                <c:pt idx="142">
                  <c:v>28</c:v>
                </c:pt>
                <c:pt idx="143">
                  <c:v>32</c:v>
                </c:pt>
                <c:pt idx="144">
                  <c:v>25</c:v>
                </c:pt>
                <c:pt idx="145">
                  <c:v>28</c:v>
                </c:pt>
                <c:pt idx="146">
                  <c:v>48</c:v>
                </c:pt>
                <c:pt idx="147">
                  <c:v>32</c:v>
                </c:pt>
                <c:pt idx="148">
                  <c:v>34</c:v>
                </c:pt>
                <c:pt idx="149">
                  <c:v>34</c:v>
                </c:pt>
                <c:pt idx="150">
                  <c:v>43</c:v>
                </c:pt>
                <c:pt idx="151">
                  <c:v>39</c:v>
                </c:pt>
                <c:pt idx="152">
                  <c:v>44</c:v>
                </c:pt>
                <c:pt idx="153">
                  <c:v>38</c:v>
                </c:pt>
                <c:pt idx="154">
                  <c:v>47</c:v>
                </c:pt>
                <c:pt idx="155">
                  <c:v>27</c:v>
                </c:pt>
                <c:pt idx="156">
                  <c:v>37</c:v>
                </c:pt>
                <c:pt idx="157">
                  <c:v>30</c:v>
                </c:pt>
                <c:pt idx="158">
                  <c:v>34</c:v>
                </c:pt>
                <c:pt idx="159">
                  <c:v>30</c:v>
                </c:pt>
                <c:pt idx="160">
                  <c:v>56</c:v>
                </c:pt>
                <c:pt idx="161">
                  <c:v>29</c:v>
                </c:pt>
                <c:pt idx="162">
                  <c:v>19</c:v>
                </c:pt>
                <c:pt idx="163">
                  <c:v>31</c:v>
                </c:pt>
                <c:pt idx="164">
                  <c:v>50</c:v>
                </c:pt>
                <c:pt idx="165">
                  <c:v>36</c:v>
                </c:pt>
                <c:pt idx="166">
                  <c:v>42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40</c:v>
                </c:pt>
                <c:pt idx="171">
                  <c:v>28</c:v>
                </c:pt>
                <c:pt idx="172">
                  <c:v>36</c:v>
                </c:pt>
                <c:pt idx="173">
                  <c:v>36</c:v>
                </c:pt>
                <c:pt idx="174">
                  <c:v>52</c:v>
                </c:pt>
                <c:pt idx="175">
                  <c:v>30</c:v>
                </c:pt>
                <c:pt idx="176">
                  <c:v>58</c:v>
                </c:pt>
                <c:pt idx="177">
                  <c:v>27</c:v>
                </c:pt>
                <c:pt idx="178">
                  <c:v>59</c:v>
                </c:pt>
                <c:pt idx="179">
                  <c:v>35</c:v>
                </c:pt>
                <c:pt idx="180">
                  <c:v>37</c:v>
                </c:pt>
                <c:pt idx="181">
                  <c:v>32</c:v>
                </c:pt>
                <c:pt idx="182">
                  <c:v>46</c:v>
                </c:pt>
                <c:pt idx="183">
                  <c:v>29</c:v>
                </c:pt>
                <c:pt idx="184">
                  <c:v>41</c:v>
                </c:pt>
                <c:pt idx="185">
                  <c:v>30</c:v>
                </c:pt>
                <c:pt idx="186">
                  <c:v>54</c:v>
                </c:pt>
                <c:pt idx="187">
                  <c:v>28</c:v>
                </c:pt>
                <c:pt idx="188">
                  <c:v>41</c:v>
                </c:pt>
                <c:pt idx="189">
                  <c:v>36</c:v>
                </c:pt>
                <c:pt idx="190">
                  <c:v>34</c:v>
                </c:pt>
                <c:pt idx="191">
                  <c:v>32</c:v>
                </c:pt>
                <c:pt idx="192">
                  <c:v>33</c:v>
                </c:pt>
                <c:pt idx="193">
                  <c:v>38</c:v>
                </c:pt>
                <c:pt idx="194">
                  <c:v>47</c:v>
                </c:pt>
                <c:pt idx="195">
                  <c:v>35</c:v>
                </c:pt>
                <c:pt idx="196">
                  <c:v>45</c:v>
                </c:pt>
                <c:pt idx="197">
                  <c:v>32</c:v>
                </c:pt>
                <c:pt idx="198">
                  <c:v>32</c:v>
                </c:pt>
                <c:pt idx="199">
                  <c:v>30</c:v>
                </c:pt>
              </c:numCache>
            </c:numRef>
          </c:xVal>
          <c:yVal>
            <c:numRef>
              <c:f>shopping_data!$D$2:$D$201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23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34</c:v>
                </c:pt>
                <c:pt idx="38">
                  <c:v>37</c:v>
                </c:pt>
                <c:pt idx="39">
                  <c:v>37</c:v>
                </c:pt>
                <c:pt idx="40">
                  <c:v>38</c:v>
                </c:pt>
                <c:pt idx="41">
                  <c:v>38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42</c:v>
                </c:pt>
                <c:pt idx="51">
                  <c:v>42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44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47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50</c:v>
                </c:pt>
                <c:pt idx="73">
                  <c:v>50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57</c:v>
                </c:pt>
                <c:pt idx="87">
                  <c:v>57</c:v>
                </c:pt>
                <c:pt idx="88">
                  <c:v>58</c:v>
                </c:pt>
                <c:pt idx="89">
                  <c:v>58</c:v>
                </c:pt>
                <c:pt idx="90">
                  <c:v>59</c:v>
                </c:pt>
                <c:pt idx="91">
                  <c:v>59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61</c:v>
                </c:pt>
                <c:pt idx="99">
                  <c:v>61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69</c:v>
                </c:pt>
                <c:pt idx="123">
                  <c:v>69</c:v>
                </c:pt>
                <c:pt idx="124">
                  <c:v>70</c:v>
                </c:pt>
                <c:pt idx="125">
                  <c:v>70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72</c:v>
                </c:pt>
                <c:pt idx="133">
                  <c:v>72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79</c:v>
                </c:pt>
                <c:pt idx="161">
                  <c:v>79</c:v>
                </c:pt>
                <c:pt idx="162">
                  <c:v>81</c:v>
                </c:pt>
                <c:pt idx="163">
                  <c:v>81</c:v>
                </c:pt>
                <c:pt idx="164">
                  <c:v>85</c:v>
                </c:pt>
                <c:pt idx="165">
                  <c:v>85</c:v>
                </c:pt>
                <c:pt idx="166">
                  <c:v>86</c:v>
                </c:pt>
                <c:pt idx="167">
                  <c:v>86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87</c:v>
                </c:pt>
                <c:pt idx="172">
                  <c:v>87</c:v>
                </c:pt>
                <c:pt idx="173">
                  <c:v>87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93</c:v>
                </c:pt>
                <c:pt idx="179">
                  <c:v>93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99</c:v>
                </c:pt>
                <c:pt idx="185">
                  <c:v>99</c:v>
                </c:pt>
                <c:pt idx="186">
                  <c:v>101</c:v>
                </c:pt>
                <c:pt idx="187">
                  <c:v>101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113</c:v>
                </c:pt>
                <c:pt idx="193">
                  <c:v>113</c:v>
                </c:pt>
                <c:pt idx="194">
                  <c:v>120</c:v>
                </c:pt>
                <c:pt idx="195">
                  <c:v>120</c:v>
                </c:pt>
                <c:pt idx="196">
                  <c:v>126</c:v>
                </c:pt>
                <c:pt idx="197">
                  <c:v>126</c:v>
                </c:pt>
                <c:pt idx="198">
                  <c:v>137</c:v>
                </c:pt>
                <c:pt idx="199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C1-4F7C-AA5F-BF44F0BE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45791"/>
        <c:axId val="59657663"/>
      </c:scatterChart>
      <c:valAx>
        <c:axId val="18074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7663"/>
        <c:crosses val="autoZero"/>
        <c:crossBetween val="midCat"/>
      </c:valAx>
      <c:valAx>
        <c:axId val="596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'Regresion Logistica'!$AM$5:$AM$205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0.98333333333333328</c:v>
                </c:pt>
                <c:pt idx="4">
                  <c:v>0.98333333333333328</c:v>
                </c:pt>
                <c:pt idx="5">
                  <c:v>0.96666666666666667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0.93333333333333335</c:v>
                </c:pt>
                <c:pt idx="10">
                  <c:v>0.93333333333333335</c:v>
                </c:pt>
                <c:pt idx="11">
                  <c:v>0.93333333333333335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0.8833333333333333</c:v>
                </c:pt>
                <c:pt idx="19">
                  <c:v>0.8833333333333333</c:v>
                </c:pt>
                <c:pt idx="20">
                  <c:v>0.8666666666666667</c:v>
                </c:pt>
                <c:pt idx="21">
                  <c:v>0.8666666666666667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0.83333333333333337</c:v>
                </c:pt>
                <c:pt idx="26">
                  <c:v>0.83333333333333337</c:v>
                </c:pt>
                <c:pt idx="27">
                  <c:v>0.83333333333333337</c:v>
                </c:pt>
                <c:pt idx="28">
                  <c:v>0.83333333333333337</c:v>
                </c:pt>
                <c:pt idx="29">
                  <c:v>0.81666666666666665</c:v>
                </c:pt>
                <c:pt idx="30">
                  <c:v>0.81666666666666665</c:v>
                </c:pt>
                <c:pt idx="31">
                  <c:v>0.81666666666666665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0.78333333333333333</c:v>
                </c:pt>
                <c:pt idx="36">
                  <c:v>0.78333333333333333</c:v>
                </c:pt>
                <c:pt idx="37">
                  <c:v>0.76666666666666661</c:v>
                </c:pt>
                <c:pt idx="38">
                  <c:v>0.76666666666666661</c:v>
                </c:pt>
                <c:pt idx="39">
                  <c:v>0.75</c:v>
                </c:pt>
                <c:pt idx="40">
                  <c:v>0.75</c:v>
                </c:pt>
                <c:pt idx="41">
                  <c:v>0.73333333333333339</c:v>
                </c:pt>
                <c:pt idx="42">
                  <c:v>0.73333333333333339</c:v>
                </c:pt>
                <c:pt idx="43">
                  <c:v>0.73333333333333339</c:v>
                </c:pt>
                <c:pt idx="44">
                  <c:v>0.73333333333333339</c:v>
                </c:pt>
                <c:pt idx="45">
                  <c:v>0.71666666666666667</c:v>
                </c:pt>
                <c:pt idx="46">
                  <c:v>0.71666666666666667</c:v>
                </c:pt>
                <c:pt idx="47">
                  <c:v>0.7</c:v>
                </c:pt>
                <c:pt idx="48">
                  <c:v>0.7</c:v>
                </c:pt>
                <c:pt idx="49">
                  <c:v>0.68333333333333335</c:v>
                </c:pt>
                <c:pt idx="50">
                  <c:v>0.66666666666666674</c:v>
                </c:pt>
                <c:pt idx="51">
                  <c:v>0.66666666666666674</c:v>
                </c:pt>
                <c:pt idx="52">
                  <c:v>0.65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0.65</c:v>
                </c:pt>
                <c:pt idx="57">
                  <c:v>0.6333333333333333</c:v>
                </c:pt>
                <c:pt idx="58">
                  <c:v>0.6333333333333333</c:v>
                </c:pt>
                <c:pt idx="59">
                  <c:v>0.6333333333333333</c:v>
                </c:pt>
                <c:pt idx="60">
                  <c:v>0.6333333333333333</c:v>
                </c:pt>
                <c:pt idx="61">
                  <c:v>0.6333333333333333</c:v>
                </c:pt>
                <c:pt idx="62">
                  <c:v>0.6166666666666667</c:v>
                </c:pt>
                <c:pt idx="63">
                  <c:v>0.6</c:v>
                </c:pt>
                <c:pt idx="64">
                  <c:v>0.6</c:v>
                </c:pt>
                <c:pt idx="65">
                  <c:v>0.58333333333333326</c:v>
                </c:pt>
                <c:pt idx="66">
                  <c:v>0.58333333333333326</c:v>
                </c:pt>
                <c:pt idx="67">
                  <c:v>0.58333333333333326</c:v>
                </c:pt>
                <c:pt idx="68">
                  <c:v>0.58333333333333326</c:v>
                </c:pt>
                <c:pt idx="69">
                  <c:v>0.58333333333333326</c:v>
                </c:pt>
                <c:pt idx="70">
                  <c:v>0.56666666666666665</c:v>
                </c:pt>
                <c:pt idx="71">
                  <c:v>0.55000000000000004</c:v>
                </c:pt>
                <c:pt idx="72">
                  <c:v>0.55000000000000004</c:v>
                </c:pt>
                <c:pt idx="73">
                  <c:v>0.55000000000000004</c:v>
                </c:pt>
                <c:pt idx="74">
                  <c:v>0.55000000000000004</c:v>
                </c:pt>
                <c:pt idx="75">
                  <c:v>0.53333333333333333</c:v>
                </c:pt>
                <c:pt idx="76">
                  <c:v>0.53333333333333333</c:v>
                </c:pt>
                <c:pt idx="77">
                  <c:v>0.53333333333333333</c:v>
                </c:pt>
                <c:pt idx="78">
                  <c:v>0.53333333333333333</c:v>
                </c:pt>
                <c:pt idx="79">
                  <c:v>0.53333333333333333</c:v>
                </c:pt>
                <c:pt idx="80">
                  <c:v>0.53333333333333333</c:v>
                </c:pt>
                <c:pt idx="81">
                  <c:v>0.53333333333333333</c:v>
                </c:pt>
                <c:pt idx="82">
                  <c:v>0.53333333333333333</c:v>
                </c:pt>
                <c:pt idx="83">
                  <c:v>0.53333333333333333</c:v>
                </c:pt>
                <c:pt idx="84">
                  <c:v>0.53333333333333333</c:v>
                </c:pt>
                <c:pt idx="85">
                  <c:v>0.51666666666666661</c:v>
                </c:pt>
                <c:pt idx="86">
                  <c:v>0.5</c:v>
                </c:pt>
                <c:pt idx="87">
                  <c:v>0.48333333333333328</c:v>
                </c:pt>
                <c:pt idx="88">
                  <c:v>0.48333333333333328</c:v>
                </c:pt>
                <c:pt idx="89">
                  <c:v>0.46666666666666667</c:v>
                </c:pt>
                <c:pt idx="90">
                  <c:v>0.44999999999999996</c:v>
                </c:pt>
                <c:pt idx="91">
                  <c:v>0.44999999999999996</c:v>
                </c:pt>
                <c:pt idx="92">
                  <c:v>0.43333333333333335</c:v>
                </c:pt>
                <c:pt idx="93">
                  <c:v>0.41666666666666663</c:v>
                </c:pt>
                <c:pt idx="94">
                  <c:v>0.41666666666666663</c:v>
                </c:pt>
                <c:pt idx="95">
                  <c:v>0.41666666666666663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0.3833333333333333</c:v>
                </c:pt>
                <c:pt idx="100">
                  <c:v>0.3833333333333333</c:v>
                </c:pt>
                <c:pt idx="101">
                  <c:v>0.3666666666666667</c:v>
                </c:pt>
                <c:pt idx="102">
                  <c:v>0.3666666666666667</c:v>
                </c:pt>
                <c:pt idx="103">
                  <c:v>0.3666666666666667</c:v>
                </c:pt>
                <c:pt idx="104">
                  <c:v>0.35</c:v>
                </c:pt>
                <c:pt idx="105">
                  <c:v>0.33333333333333337</c:v>
                </c:pt>
                <c:pt idx="106">
                  <c:v>0.33333333333333337</c:v>
                </c:pt>
                <c:pt idx="107">
                  <c:v>0.33333333333333337</c:v>
                </c:pt>
                <c:pt idx="108">
                  <c:v>0.31666666666666665</c:v>
                </c:pt>
                <c:pt idx="109">
                  <c:v>0.31666666666666665</c:v>
                </c:pt>
                <c:pt idx="110">
                  <c:v>0.31666666666666665</c:v>
                </c:pt>
                <c:pt idx="111">
                  <c:v>0.31666666666666665</c:v>
                </c:pt>
                <c:pt idx="112">
                  <c:v>0.31666666666666665</c:v>
                </c:pt>
                <c:pt idx="113">
                  <c:v>0.31666666666666665</c:v>
                </c:pt>
                <c:pt idx="114">
                  <c:v>0.31666666666666665</c:v>
                </c:pt>
                <c:pt idx="115">
                  <c:v>0.31666666666666665</c:v>
                </c:pt>
                <c:pt idx="116">
                  <c:v>0.31666666666666665</c:v>
                </c:pt>
                <c:pt idx="117">
                  <c:v>0.31666666666666665</c:v>
                </c:pt>
                <c:pt idx="118">
                  <c:v>0.31666666666666665</c:v>
                </c:pt>
                <c:pt idx="119">
                  <c:v>0.31666666666666665</c:v>
                </c:pt>
                <c:pt idx="120">
                  <c:v>0.31666666666666665</c:v>
                </c:pt>
                <c:pt idx="121">
                  <c:v>0.31666666666666665</c:v>
                </c:pt>
                <c:pt idx="122">
                  <c:v>0.31666666666666665</c:v>
                </c:pt>
                <c:pt idx="123">
                  <c:v>0.31666666666666665</c:v>
                </c:pt>
                <c:pt idx="124">
                  <c:v>0.31666666666666665</c:v>
                </c:pt>
                <c:pt idx="125">
                  <c:v>0.31666666666666665</c:v>
                </c:pt>
                <c:pt idx="126">
                  <c:v>0.31666666666666665</c:v>
                </c:pt>
                <c:pt idx="127">
                  <c:v>0.31666666666666665</c:v>
                </c:pt>
                <c:pt idx="128">
                  <c:v>0.31666666666666665</c:v>
                </c:pt>
                <c:pt idx="129">
                  <c:v>0.31666666666666665</c:v>
                </c:pt>
                <c:pt idx="130">
                  <c:v>0.31666666666666665</c:v>
                </c:pt>
                <c:pt idx="131">
                  <c:v>0.31666666666666665</c:v>
                </c:pt>
                <c:pt idx="132">
                  <c:v>0.31666666666666665</c:v>
                </c:pt>
                <c:pt idx="133">
                  <c:v>0.31666666666666665</c:v>
                </c:pt>
                <c:pt idx="134">
                  <c:v>0.31666666666666665</c:v>
                </c:pt>
                <c:pt idx="135">
                  <c:v>0.31666666666666665</c:v>
                </c:pt>
                <c:pt idx="136">
                  <c:v>0.31666666666666665</c:v>
                </c:pt>
                <c:pt idx="137">
                  <c:v>0.31666666666666665</c:v>
                </c:pt>
                <c:pt idx="138">
                  <c:v>0.31666666666666665</c:v>
                </c:pt>
                <c:pt idx="139">
                  <c:v>0.31666666666666665</c:v>
                </c:pt>
                <c:pt idx="140">
                  <c:v>0.31666666666666665</c:v>
                </c:pt>
                <c:pt idx="141">
                  <c:v>0.31666666666666665</c:v>
                </c:pt>
                <c:pt idx="142">
                  <c:v>0.31666666666666665</c:v>
                </c:pt>
                <c:pt idx="143">
                  <c:v>0.31666666666666665</c:v>
                </c:pt>
                <c:pt idx="144">
                  <c:v>0.31666666666666665</c:v>
                </c:pt>
                <c:pt idx="145">
                  <c:v>0.31666666666666665</c:v>
                </c:pt>
                <c:pt idx="146">
                  <c:v>0.31666666666666665</c:v>
                </c:pt>
                <c:pt idx="147">
                  <c:v>0.31666666666666665</c:v>
                </c:pt>
                <c:pt idx="148">
                  <c:v>0.31666666666666665</c:v>
                </c:pt>
                <c:pt idx="149">
                  <c:v>0.31666666666666665</c:v>
                </c:pt>
                <c:pt idx="150">
                  <c:v>0.31666666666666665</c:v>
                </c:pt>
                <c:pt idx="151">
                  <c:v>0.31666666666666665</c:v>
                </c:pt>
                <c:pt idx="152">
                  <c:v>0.31666666666666665</c:v>
                </c:pt>
                <c:pt idx="153">
                  <c:v>0.31666666666666665</c:v>
                </c:pt>
                <c:pt idx="154">
                  <c:v>0.31666666666666665</c:v>
                </c:pt>
                <c:pt idx="155">
                  <c:v>0.31666666666666665</c:v>
                </c:pt>
                <c:pt idx="156">
                  <c:v>0.31666666666666665</c:v>
                </c:pt>
                <c:pt idx="157">
                  <c:v>0.31666666666666665</c:v>
                </c:pt>
                <c:pt idx="158">
                  <c:v>0.31666666666666665</c:v>
                </c:pt>
                <c:pt idx="159">
                  <c:v>0.30000000000000004</c:v>
                </c:pt>
                <c:pt idx="160">
                  <c:v>0.30000000000000004</c:v>
                </c:pt>
                <c:pt idx="161">
                  <c:v>0.30000000000000004</c:v>
                </c:pt>
                <c:pt idx="162">
                  <c:v>0.28333333333333333</c:v>
                </c:pt>
                <c:pt idx="163">
                  <c:v>0.28333333333333333</c:v>
                </c:pt>
                <c:pt idx="164">
                  <c:v>0.26666666666666672</c:v>
                </c:pt>
                <c:pt idx="165">
                  <c:v>0.26666666666666672</c:v>
                </c:pt>
                <c:pt idx="166">
                  <c:v>0.25</c:v>
                </c:pt>
                <c:pt idx="167">
                  <c:v>0.25</c:v>
                </c:pt>
                <c:pt idx="168">
                  <c:v>0.23333333333333328</c:v>
                </c:pt>
                <c:pt idx="169">
                  <c:v>0.21666666666666667</c:v>
                </c:pt>
                <c:pt idx="170">
                  <c:v>0.21666666666666667</c:v>
                </c:pt>
                <c:pt idx="171">
                  <c:v>0.19999999999999996</c:v>
                </c:pt>
                <c:pt idx="172">
                  <c:v>0.19999999999999996</c:v>
                </c:pt>
                <c:pt idx="173">
                  <c:v>0.18333333333333335</c:v>
                </c:pt>
                <c:pt idx="174">
                  <c:v>0.18333333333333335</c:v>
                </c:pt>
                <c:pt idx="175">
                  <c:v>0.16666666666666663</c:v>
                </c:pt>
                <c:pt idx="176">
                  <c:v>0.16666666666666663</c:v>
                </c:pt>
                <c:pt idx="177">
                  <c:v>0.16666666666666663</c:v>
                </c:pt>
                <c:pt idx="178">
                  <c:v>0.15000000000000002</c:v>
                </c:pt>
                <c:pt idx="179">
                  <c:v>0.15000000000000002</c:v>
                </c:pt>
                <c:pt idx="180">
                  <c:v>0.15000000000000002</c:v>
                </c:pt>
                <c:pt idx="181">
                  <c:v>0.1333333333333333</c:v>
                </c:pt>
                <c:pt idx="182">
                  <c:v>0.1333333333333333</c:v>
                </c:pt>
                <c:pt idx="183">
                  <c:v>0.1166666666666667</c:v>
                </c:pt>
                <c:pt idx="184">
                  <c:v>0.1166666666666667</c:v>
                </c:pt>
                <c:pt idx="185">
                  <c:v>0.1166666666666667</c:v>
                </c:pt>
                <c:pt idx="186">
                  <c:v>9.9999999999999978E-2</c:v>
                </c:pt>
                <c:pt idx="187">
                  <c:v>9.9999999999999978E-2</c:v>
                </c:pt>
                <c:pt idx="188">
                  <c:v>9.9999999999999978E-2</c:v>
                </c:pt>
                <c:pt idx="189">
                  <c:v>8.333333333333337E-2</c:v>
                </c:pt>
                <c:pt idx="190">
                  <c:v>6.6666666666666652E-2</c:v>
                </c:pt>
                <c:pt idx="191">
                  <c:v>6.6666666666666652E-2</c:v>
                </c:pt>
                <c:pt idx="192">
                  <c:v>5.0000000000000044E-2</c:v>
                </c:pt>
                <c:pt idx="193">
                  <c:v>5.0000000000000044E-2</c:v>
                </c:pt>
                <c:pt idx="194">
                  <c:v>5.0000000000000044E-2</c:v>
                </c:pt>
                <c:pt idx="195">
                  <c:v>3.3333333333333326E-2</c:v>
                </c:pt>
                <c:pt idx="196">
                  <c:v>3.3333333333333326E-2</c:v>
                </c:pt>
                <c:pt idx="197">
                  <c:v>3.3333333333333326E-2</c:v>
                </c:pt>
                <c:pt idx="198">
                  <c:v>1.6666666666666718E-2</c:v>
                </c:pt>
                <c:pt idx="199">
                  <c:v>1.6666666666666718E-2</c:v>
                </c:pt>
                <c:pt idx="200">
                  <c:v>0</c:v>
                </c:pt>
              </c:numCache>
            </c:numRef>
          </c:xVal>
          <c:yVal>
            <c:numRef>
              <c:f>'Regresion Logistica'!$AN$5:$AN$205</c:f>
              <c:numCache>
                <c:formatCode>General</c:formatCode>
                <c:ptCount val="201"/>
                <c:pt idx="0">
                  <c:v>1</c:v>
                </c:pt>
                <c:pt idx="1">
                  <c:v>0.99285714285714288</c:v>
                </c:pt>
                <c:pt idx="2">
                  <c:v>0.98571428571428577</c:v>
                </c:pt>
                <c:pt idx="3">
                  <c:v>0.98571428571428577</c:v>
                </c:pt>
                <c:pt idx="4">
                  <c:v>0.97857142857142854</c:v>
                </c:pt>
                <c:pt idx="5">
                  <c:v>0.97857142857142854</c:v>
                </c:pt>
                <c:pt idx="6">
                  <c:v>0.97857142857142854</c:v>
                </c:pt>
                <c:pt idx="7">
                  <c:v>0.97142857142857142</c:v>
                </c:pt>
                <c:pt idx="8">
                  <c:v>0.9642857142857143</c:v>
                </c:pt>
                <c:pt idx="9">
                  <c:v>0.9642857142857143</c:v>
                </c:pt>
                <c:pt idx="10">
                  <c:v>0.95714285714285718</c:v>
                </c:pt>
                <c:pt idx="11">
                  <c:v>0.95</c:v>
                </c:pt>
                <c:pt idx="12">
                  <c:v>0.95</c:v>
                </c:pt>
                <c:pt idx="13">
                  <c:v>0.94285714285714284</c:v>
                </c:pt>
                <c:pt idx="14">
                  <c:v>0.93571428571428572</c:v>
                </c:pt>
                <c:pt idx="15">
                  <c:v>0.93571428571428572</c:v>
                </c:pt>
                <c:pt idx="16">
                  <c:v>0.9285714285714286</c:v>
                </c:pt>
                <c:pt idx="17">
                  <c:v>0.92142857142857149</c:v>
                </c:pt>
                <c:pt idx="18">
                  <c:v>0.92142857142857149</c:v>
                </c:pt>
                <c:pt idx="19">
                  <c:v>0.91428571428571426</c:v>
                </c:pt>
                <c:pt idx="20">
                  <c:v>0.91428571428571426</c:v>
                </c:pt>
                <c:pt idx="21">
                  <c:v>0.90714285714285714</c:v>
                </c:pt>
                <c:pt idx="22">
                  <c:v>0.90714285714285714</c:v>
                </c:pt>
                <c:pt idx="23">
                  <c:v>0.9</c:v>
                </c:pt>
                <c:pt idx="24">
                  <c:v>0.8928571428571429</c:v>
                </c:pt>
                <c:pt idx="25">
                  <c:v>0.8928571428571429</c:v>
                </c:pt>
                <c:pt idx="26">
                  <c:v>0.88571428571428568</c:v>
                </c:pt>
                <c:pt idx="27">
                  <c:v>0.87857142857142856</c:v>
                </c:pt>
                <c:pt idx="28">
                  <c:v>0.87142857142857144</c:v>
                </c:pt>
                <c:pt idx="29">
                  <c:v>0.87142857142857144</c:v>
                </c:pt>
                <c:pt idx="30">
                  <c:v>0.86428571428571432</c:v>
                </c:pt>
                <c:pt idx="31">
                  <c:v>0.85714285714285721</c:v>
                </c:pt>
                <c:pt idx="32">
                  <c:v>0.85714285714285721</c:v>
                </c:pt>
                <c:pt idx="33">
                  <c:v>0.85</c:v>
                </c:pt>
                <c:pt idx="34">
                  <c:v>0.84285714285714286</c:v>
                </c:pt>
                <c:pt idx="35">
                  <c:v>0.84285714285714286</c:v>
                </c:pt>
                <c:pt idx="36">
                  <c:v>0.83571428571428574</c:v>
                </c:pt>
                <c:pt idx="37">
                  <c:v>0.83571428571428574</c:v>
                </c:pt>
                <c:pt idx="38">
                  <c:v>0.82857142857142851</c:v>
                </c:pt>
                <c:pt idx="39">
                  <c:v>0.82857142857142851</c:v>
                </c:pt>
                <c:pt idx="40">
                  <c:v>0.8214285714285714</c:v>
                </c:pt>
                <c:pt idx="41">
                  <c:v>0.8214285714285714</c:v>
                </c:pt>
                <c:pt idx="42">
                  <c:v>0.81428571428571428</c:v>
                </c:pt>
                <c:pt idx="43">
                  <c:v>0.80714285714285716</c:v>
                </c:pt>
                <c:pt idx="44">
                  <c:v>0.8</c:v>
                </c:pt>
                <c:pt idx="45">
                  <c:v>0.8</c:v>
                </c:pt>
                <c:pt idx="46">
                  <c:v>0.79285714285714282</c:v>
                </c:pt>
                <c:pt idx="47">
                  <c:v>0.79285714285714282</c:v>
                </c:pt>
                <c:pt idx="48">
                  <c:v>0.7857142857142857</c:v>
                </c:pt>
                <c:pt idx="49">
                  <c:v>0.7857142857142857</c:v>
                </c:pt>
                <c:pt idx="50">
                  <c:v>0.7857142857142857</c:v>
                </c:pt>
                <c:pt idx="51">
                  <c:v>0.77857142857142858</c:v>
                </c:pt>
                <c:pt idx="52">
                  <c:v>0.77857142857142858</c:v>
                </c:pt>
                <c:pt idx="53">
                  <c:v>0.77142857142857146</c:v>
                </c:pt>
                <c:pt idx="54">
                  <c:v>0.76428571428571423</c:v>
                </c:pt>
                <c:pt idx="55">
                  <c:v>0.75714285714285712</c:v>
                </c:pt>
                <c:pt idx="56">
                  <c:v>0.75</c:v>
                </c:pt>
                <c:pt idx="57">
                  <c:v>0.75</c:v>
                </c:pt>
                <c:pt idx="58">
                  <c:v>0.74285714285714288</c:v>
                </c:pt>
                <c:pt idx="59">
                  <c:v>0.73571428571428577</c:v>
                </c:pt>
                <c:pt idx="60">
                  <c:v>0.72857142857142865</c:v>
                </c:pt>
                <c:pt idx="61">
                  <c:v>0.72142857142857142</c:v>
                </c:pt>
                <c:pt idx="62">
                  <c:v>0.72142857142857142</c:v>
                </c:pt>
                <c:pt idx="63">
                  <c:v>0.72142857142857142</c:v>
                </c:pt>
                <c:pt idx="64">
                  <c:v>0.7142857142857143</c:v>
                </c:pt>
                <c:pt idx="65">
                  <c:v>0.7142857142857143</c:v>
                </c:pt>
                <c:pt idx="66">
                  <c:v>0.70714285714285707</c:v>
                </c:pt>
                <c:pt idx="67">
                  <c:v>0.7</c:v>
                </c:pt>
                <c:pt idx="68">
                  <c:v>0.69285714285714284</c:v>
                </c:pt>
                <c:pt idx="69">
                  <c:v>0.68571428571428572</c:v>
                </c:pt>
                <c:pt idx="70">
                  <c:v>0.68571428571428572</c:v>
                </c:pt>
                <c:pt idx="71">
                  <c:v>0.68571428571428572</c:v>
                </c:pt>
                <c:pt idx="72">
                  <c:v>0.6785714285714286</c:v>
                </c:pt>
                <c:pt idx="73">
                  <c:v>0.67142857142857149</c:v>
                </c:pt>
                <c:pt idx="74">
                  <c:v>0.66428571428571437</c:v>
                </c:pt>
                <c:pt idx="75">
                  <c:v>0.66428571428571437</c:v>
                </c:pt>
                <c:pt idx="76">
                  <c:v>0.65714285714285714</c:v>
                </c:pt>
                <c:pt idx="77">
                  <c:v>0.65</c:v>
                </c:pt>
                <c:pt idx="78">
                  <c:v>0.64285714285714279</c:v>
                </c:pt>
                <c:pt idx="79">
                  <c:v>0.63571428571428568</c:v>
                </c:pt>
                <c:pt idx="80">
                  <c:v>0.62857142857142856</c:v>
                </c:pt>
                <c:pt idx="81">
                  <c:v>0.62142857142857144</c:v>
                </c:pt>
                <c:pt idx="82">
                  <c:v>0.61428571428571432</c:v>
                </c:pt>
                <c:pt idx="83">
                  <c:v>0.60714285714285721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0.59285714285714286</c:v>
                </c:pt>
                <c:pt idx="89">
                  <c:v>0.59285714285714286</c:v>
                </c:pt>
                <c:pt idx="90">
                  <c:v>0.59285714285714286</c:v>
                </c:pt>
                <c:pt idx="91">
                  <c:v>0.58571428571428563</c:v>
                </c:pt>
                <c:pt idx="92">
                  <c:v>0.58571428571428563</c:v>
                </c:pt>
                <c:pt idx="93">
                  <c:v>0.58571428571428563</c:v>
                </c:pt>
                <c:pt idx="94">
                  <c:v>0.57857142857142851</c:v>
                </c:pt>
                <c:pt idx="95">
                  <c:v>0.5714285714285714</c:v>
                </c:pt>
                <c:pt idx="96">
                  <c:v>0.5714285714285714</c:v>
                </c:pt>
                <c:pt idx="97">
                  <c:v>0.56428571428571428</c:v>
                </c:pt>
                <c:pt idx="98">
                  <c:v>0.55714285714285716</c:v>
                </c:pt>
                <c:pt idx="99">
                  <c:v>0.55714285714285716</c:v>
                </c:pt>
                <c:pt idx="100">
                  <c:v>0.55000000000000004</c:v>
                </c:pt>
                <c:pt idx="101">
                  <c:v>0.55000000000000004</c:v>
                </c:pt>
                <c:pt idx="102">
                  <c:v>0.54285714285714293</c:v>
                </c:pt>
                <c:pt idx="103">
                  <c:v>0.5357142857142857</c:v>
                </c:pt>
                <c:pt idx="104">
                  <c:v>0.5357142857142857</c:v>
                </c:pt>
                <c:pt idx="105">
                  <c:v>0.5357142857142857</c:v>
                </c:pt>
                <c:pt idx="106">
                  <c:v>0.52857142857142858</c:v>
                </c:pt>
                <c:pt idx="107">
                  <c:v>0.52142857142857135</c:v>
                </c:pt>
                <c:pt idx="108">
                  <c:v>0.52142857142857135</c:v>
                </c:pt>
                <c:pt idx="109">
                  <c:v>0.51428571428571423</c:v>
                </c:pt>
                <c:pt idx="110">
                  <c:v>0.50714285714285712</c:v>
                </c:pt>
                <c:pt idx="111">
                  <c:v>0.5</c:v>
                </c:pt>
                <c:pt idx="112">
                  <c:v>0.49285714285714288</c:v>
                </c:pt>
                <c:pt idx="113">
                  <c:v>0.48571428571428577</c:v>
                </c:pt>
                <c:pt idx="114">
                  <c:v>0.47857142857142854</c:v>
                </c:pt>
                <c:pt idx="115">
                  <c:v>0.47142857142857142</c:v>
                </c:pt>
                <c:pt idx="116">
                  <c:v>0.4642857142857143</c:v>
                </c:pt>
                <c:pt idx="117">
                  <c:v>0.45714285714285718</c:v>
                </c:pt>
                <c:pt idx="118">
                  <c:v>0.44999999999999996</c:v>
                </c:pt>
                <c:pt idx="119">
                  <c:v>0.44285714285714284</c:v>
                </c:pt>
                <c:pt idx="120">
                  <c:v>0.43571428571428572</c:v>
                </c:pt>
                <c:pt idx="121">
                  <c:v>0.4285714285714286</c:v>
                </c:pt>
                <c:pt idx="122">
                  <c:v>0.42142857142857137</c:v>
                </c:pt>
                <c:pt idx="123">
                  <c:v>0.41428571428571426</c:v>
                </c:pt>
                <c:pt idx="124">
                  <c:v>0.40714285714285714</c:v>
                </c:pt>
                <c:pt idx="125">
                  <c:v>0.4</c:v>
                </c:pt>
                <c:pt idx="126">
                  <c:v>0.3928571428571429</c:v>
                </c:pt>
                <c:pt idx="127">
                  <c:v>0.38571428571428568</c:v>
                </c:pt>
                <c:pt idx="128">
                  <c:v>0.37857142857142856</c:v>
                </c:pt>
                <c:pt idx="129">
                  <c:v>0.37142857142857144</c:v>
                </c:pt>
                <c:pt idx="130">
                  <c:v>0.36428571428571432</c:v>
                </c:pt>
                <c:pt idx="131">
                  <c:v>0.3571428571428571</c:v>
                </c:pt>
                <c:pt idx="132">
                  <c:v>0.35</c:v>
                </c:pt>
                <c:pt idx="133">
                  <c:v>0.34285714285714286</c:v>
                </c:pt>
                <c:pt idx="134">
                  <c:v>0.33571428571428574</c:v>
                </c:pt>
                <c:pt idx="135">
                  <c:v>0.32857142857142863</c:v>
                </c:pt>
                <c:pt idx="136">
                  <c:v>0.3214285714285714</c:v>
                </c:pt>
                <c:pt idx="137">
                  <c:v>0.31428571428571428</c:v>
                </c:pt>
                <c:pt idx="138">
                  <c:v>0.30714285714285716</c:v>
                </c:pt>
                <c:pt idx="139">
                  <c:v>0.30000000000000004</c:v>
                </c:pt>
                <c:pt idx="140">
                  <c:v>0.29285714285714282</c:v>
                </c:pt>
                <c:pt idx="141">
                  <c:v>0.2857142857142857</c:v>
                </c:pt>
                <c:pt idx="142">
                  <c:v>0.27857142857142858</c:v>
                </c:pt>
                <c:pt idx="143">
                  <c:v>0.27142857142857146</c:v>
                </c:pt>
                <c:pt idx="144">
                  <c:v>0.26428571428571423</c:v>
                </c:pt>
                <c:pt idx="145">
                  <c:v>0.25714285714285712</c:v>
                </c:pt>
                <c:pt idx="146">
                  <c:v>0.25</c:v>
                </c:pt>
                <c:pt idx="147">
                  <c:v>0.24285714285714288</c:v>
                </c:pt>
                <c:pt idx="148">
                  <c:v>0.23571428571428577</c:v>
                </c:pt>
                <c:pt idx="149">
                  <c:v>0.22857142857142854</c:v>
                </c:pt>
                <c:pt idx="150">
                  <c:v>0.22142857142857142</c:v>
                </c:pt>
                <c:pt idx="151">
                  <c:v>0.2142857142857143</c:v>
                </c:pt>
                <c:pt idx="152">
                  <c:v>0.20714285714285718</c:v>
                </c:pt>
                <c:pt idx="153">
                  <c:v>0.19999999999999996</c:v>
                </c:pt>
                <c:pt idx="154">
                  <c:v>0.19285714285714284</c:v>
                </c:pt>
                <c:pt idx="155">
                  <c:v>0.18571428571428572</c:v>
                </c:pt>
                <c:pt idx="156">
                  <c:v>0.1785714285714286</c:v>
                </c:pt>
                <c:pt idx="157">
                  <c:v>0.17142857142857137</c:v>
                </c:pt>
                <c:pt idx="158">
                  <c:v>0.16428571428571426</c:v>
                </c:pt>
                <c:pt idx="159">
                  <c:v>0.16428571428571426</c:v>
                </c:pt>
                <c:pt idx="160">
                  <c:v>0.15714285714285714</c:v>
                </c:pt>
                <c:pt idx="161">
                  <c:v>0.15000000000000002</c:v>
                </c:pt>
                <c:pt idx="162">
                  <c:v>0.15000000000000002</c:v>
                </c:pt>
                <c:pt idx="163">
                  <c:v>0.1428571428571429</c:v>
                </c:pt>
                <c:pt idx="164">
                  <c:v>0.1428571428571429</c:v>
                </c:pt>
                <c:pt idx="165">
                  <c:v>0.13571428571428568</c:v>
                </c:pt>
                <c:pt idx="166">
                  <c:v>0.13571428571428568</c:v>
                </c:pt>
                <c:pt idx="167">
                  <c:v>0.12857142857142856</c:v>
                </c:pt>
                <c:pt idx="168">
                  <c:v>0.12857142857142856</c:v>
                </c:pt>
                <c:pt idx="169">
                  <c:v>0.12857142857142856</c:v>
                </c:pt>
                <c:pt idx="170">
                  <c:v>0.12142857142857144</c:v>
                </c:pt>
                <c:pt idx="171">
                  <c:v>0.12142857142857144</c:v>
                </c:pt>
                <c:pt idx="172">
                  <c:v>0.11428571428571432</c:v>
                </c:pt>
                <c:pt idx="173">
                  <c:v>0.11428571428571432</c:v>
                </c:pt>
                <c:pt idx="174">
                  <c:v>0.1071428571428571</c:v>
                </c:pt>
                <c:pt idx="175">
                  <c:v>0.1071428571428571</c:v>
                </c:pt>
                <c:pt idx="176">
                  <c:v>9.9999999999999978E-2</c:v>
                </c:pt>
                <c:pt idx="177">
                  <c:v>9.285714285714286E-2</c:v>
                </c:pt>
                <c:pt idx="178">
                  <c:v>9.285714285714286E-2</c:v>
                </c:pt>
                <c:pt idx="179">
                  <c:v>8.5714285714285743E-2</c:v>
                </c:pt>
                <c:pt idx="180">
                  <c:v>7.8571428571428625E-2</c:v>
                </c:pt>
                <c:pt idx="181">
                  <c:v>7.8571428571428625E-2</c:v>
                </c:pt>
                <c:pt idx="182">
                  <c:v>7.1428571428571397E-2</c:v>
                </c:pt>
                <c:pt idx="183">
                  <c:v>7.1428571428571397E-2</c:v>
                </c:pt>
                <c:pt idx="184">
                  <c:v>6.4285714285714279E-2</c:v>
                </c:pt>
                <c:pt idx="185">
                  <c:v>5.7142857142857162E-2</c:v>
                </c:pt>
                <c:pt idx="186">
                  <c:v>5.7142857142857162E-2</c:v>
                </c:pt>
                <c:pt idx="187">
                  <c:v>5.0000000000000044E-2</c:v>
                </c:pt>
                <c:pt idx="188">
                  <c:v>4.2857142857142816E-2</c:v>
                </c:pt>
                <c:pt idx="189">
                  <c:v>4.2857142857142816E-2</c:v>
                </c:pt>
                <c:pt idx="190">
                  <c:v>4.2857142857142816E-2</c:v>
                </c:pt>
                <c:pt idx="191">
                  <c:v>3.5714285714285698E-2</c:v>
                </c:pt>
                <c:pt idx="192">
                  <c:v>3.5714285714285698E-2</c:v>
                </c:pt>
                <c:pt idx="193">
                  <c:v>2.8571428571428581E-2</c:v>
                </c:pt>
                <c:pt idx="194">
                  <c:v>2.1428571428571463E-2</c:v>
                </c:pt>
                <c:pt idx="195">
                  <c:v>2.1428571428571463E-2</c:v>
                </c:pt>
                <c:pt idx="196">
                  <c:v>1.4285714285714235E-2</c:v>
                </c:pt>
                <c:pt idx="197">
                  <c:v>7.1428571428571175E-3</c:v>
                </c:pt>
                <c:pt idx="198">
                  <c:v>7.1428571428571175E-3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1-4F7A-AB9F-D0E5A2B96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144992"/>
        <c:axId val="1097145408"/>
      </c:scatterChart>
      <c:valAx>
        <c:axId val="10971449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7145408"/>
        <c:crosses val="autoZero"/>
        <c:crossBetween val="midCat"/>
      </c:valAx>
      <c:valAx>
        <c:axId val="10971454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7144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0</xdr:rowOff>
    </xdr:from>
    <xdr:to>
      <xdr:col>10</xdr:col>
      <xdr:colOff>438150</xdr:colOff>
      <xdr:row>22</xdr:row>
      <xdr:rowOff>14288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87914E-8733-41D3-9EEB-71059D6CF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171450</xdr:colOff>
      <xdr:row>10</xdr:row>
      <xdr:rowOff>28574</xdr:rowOff>
    </xdr:from>
    <xdr:to>
      <xdr:col>27</xdr:col>
      <xdr:colOff>647700</xdr:colOff>
      <xdr:row>26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%20HAY%20COMO%20DIOS/AppData/Roaming/Microsoft/Complement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zoomScaleNormal="100" workbookViewId="0">
      <selection activeCell="D17" sqref="D17"/>
    </sheetView>
  </sheetViews>
  <sheetFormatPr baseColWidth="10" defaultColWidth="11.5703125" defaultRowHeight="12.75" x14ac:dyDescent="0.2"/>
  <cols>
    <col min="1" max="1" width="11.140625" customWidth="1"/>
    <col min="2" max="2" width="7.5703125" customWidth="1"/>
    <col min="3" max="3" width="4.7109375" customWidth="1"/>
    <col min="4" max="4" width="17.28515625" customWidth="1"/>
    <col min="5" max="5" width="20.42578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2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32" x14ac:dyDescent="0.2">
      <c r="A3">
        <v>2</v>
      </c>
      <c r="B3" t="s">
        <v>5</v>
      </c>
      <c r="C3">
        <v>21</v>
      </c>
      <c r="D3">
        <v>15</v>
      </c>
      <c r="E3">
        <v>81</v>
      </c>
      <c r="G3" s="2"/>
    </row>
    <row r="4" spans="1:32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32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32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32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32" x14ac:dyDescent="0.2">
      <c r="A8">
        <v>7</v>
      </c>
      <c r="B8" t="s">
        <v>6</v>
      </c>
      <c r="C8">
        <v>35</v>
      </c>
      <c r="D8">
        <v>18</v>
      </c>
      <c r="E8">
        <v>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>
        <v>8</v>
      </c>
      <c r="B9" t="s">
        <v>6</v>
      </c>
      <c r="C9">
        <v>23</v>
      </c>
      <c r="D9">
        <v>18</v>
      </c>
      <c r="E9">
        <v>94</v>
      </c>
      <c r="K9" s="24"/>
      <c r="L9" s="24"/>
      <c r="M9" s="24"/>
      <c r="N9" s="24"/>
      <c r="O9" s="24"/>
      <c r="P9" s="24"/>
      <c r="Q9" s="24"/>
      <c r="R9" s="24"/>
      <c r="S9" s="3"/>
      <c r="T9" s="3"/>
      <c r="U9" s="3"/>
      <c r="V9" s="3"/>
      <c r="W9" s="3"/>
      <c r="X9" s="3"/>
      <c r="Y9" s="3"/>
      <c r="Z9" s="3"/>
      <c r="AA9" s="3"/>
      <c r="AB9" s="3"/>
      <c r="AC9" s="25"/>
      <c r="AD9" s="25"/>
      <c r="AE9" s="25"/>
      <c r="AF9" s="3"/>
    </row>
    <row r="10" spans="1:32" x14ac:dyDescent="0.2">
      <c r="A10">
        <v>9</v>
      </c>
      <c r="B10" t="s">
        <v>5</v>
      </c>
      <c r="C10">
        <v>64</v>
      </c>
      <c r="D10">
        <v>19</v>
      </c>
      <c r="E10">
        <v>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>
        <v>10</v>
      </c>
      <c r="B11" t="s">
        <v>6</v>
      </c>
      <c r="C11">
        <v>30</v>
      </c>
      <c r="D11">
        <v>19</v>
      </c>
      <c r="E11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>
        <v>11</v>
      </c>
      <c r="B12" t="s">
        <v>5</v>
      </c>
      <c r="C12">
        <v>67</v>
      </c>
      <c r="D12">
        <v>19</v>
      </c>
      <c r="E12">
        <v>14</v>
      </c>
      <c r="H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>
        <v>12</v>
      </c>
      <c r="B13" t="s">
        <v>6</v>
      </c>
      <c r="C13">
        <v>35</v>
      </c>
      <c r="D13">
        <v>19</v>
      </c>
      <c r="E13">
        <v>99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>
        <v>13</v>
      </c>
      <c r="B14" t="s">
        <v>6</v>
      </c>
      <c r="C14">
        <v>58</v>
      </c>
      <c r="D14">
        <v>20</v>
      </c>
      <c r="E14">
        <v>15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>
        <v>14</v>
      </c>
      <c r="B15" t="s">
        <v>6</v>
      </c>
      <c r="C15">
        <v>24</v>
      </c>
      <c r="D15">
        <v>20</v>
      </c>
      <c r="E15">
        <v>77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>
        <v>15</v>
      </c>
      <c r="B16" t="s">
        <v>5</v>
      </c>
      <c r="C16">
        <v>37</v>
      </c>
      <c r="D16">
        <v>20</v>
      </c>
      <c r="E16">
        <v>13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>
        <v>16</v>
      </c>
      <c r="B17" t="s">
        <v>5</v>
      </c>
      <c r="C17">
        <v>22</v>
      </c>
      <c r="D17">
        <v>20</v>
      </c>
      <c r="E17">
        <v>79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>
        <v>17</v>
      </c>
      <c r="B18" t="s">
        <v>6</v>
      </c>
      <c r="C18">
        <v>35</v>
      </c>
      <c r="D18">
        <v>21</v>
      </c>
      <c r="E18">
        <v>35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>
        <v>18</v>
      </c>
      <c r="B19" t="s">
        <v>5</v>
      </c>
      <c r="C19">
        <v>20</v>
      </c>
      <c r="D19">
        <v>21</v>
      </c>
      <c r="E19">
        <v>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>
        <v>19</v>
      </c>
      <c r="B20" t="s">
        <v>5</v>
      </c>
      <c r="C20">
        <v>52</v>
      </c>
      <c r="D20">
        <v>23</v>
      </c>
      <c r="E20">
        <v>29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>
        <v>20</v>
      </c>
      <c r="B21" t="s">
        <v>6</v>
      </c>
      <c r="C21">
        <v>35</v>
      </c>
      <c r="D21">
        <v>23</v>
      </c>
      <c r="E21">
        <v>98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>
        <v>21</v>
      </c>
      <c r="B22" t="s">
        <v>5</v>
      </c>
      <c r="C22">
        <v>35</v>
      </c>
      <c r="D22">
        <v>24</v>
      </c>
      <c r="E22">
        <v>35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32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32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32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32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32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32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32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32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32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9"/>
  <sheetViews>
    <sheetView tabSelected="1" topLeftCell="A166" zoomScaleNormal="100" workbookViewId="0">
      <selection activeCell="AD20" sqref="AD20"/>
    </sheetView>
  </sheetViews>
  <sheetFormatPr baseColWidth="10" defaultColWidth="11.5703125" defaultRowHeight="12.75" x14ac:dyDescent="0.2"/>
  <cols>
    <col min="1" max="1" width="11.140625" customWidth="1"/>
    <col min="3" max="3" width="4.7109375" customWidth="1"/>
    <col min="4" max="4" width="17.28515625" customWidth="1"/>
    <col min="5" max="5" width="20.42578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1" x14ac:dyDescent="0.2">
      <c r="A2">
        <v>1</v>
      </c>
      <c r="B2">
        <v>1</v>
      </c>
      <c r="C2">
        <v>19</v>
      </c>
      <c r="D2">
        <v>15</v>
      </c>
      <c r="E2">
        <v>39</v>
      </c>
      <c r="G2" t="s">
        <v>7</v>
      </c>
      <c r="AC2" t="s">
        <v>9</v>
      </c>
      <c r="AH2" t="s">
        <v>45</v>
      </c>
    </row>
    <row r="3" spans="1:41" ht="13.5" thickBot="1" x14ac:dyDescent="0.25">
      <c r="A3">
        <v>2</v>
      </c>
      <c r="B3">
        <v>1</v>
      </c>
      <c r="C3">
        <v>21</v>
      </c>
      <c r="D3">
        <v>15</v>
      </c>
      <c r="E3">
        <v>81</v>
      </c>
      <c r="G3" s="2"/>
    </row>
    <row r="4" spans="1:41" ht="13.5" thickTop="1" x14ac:dyDescent="0.2">
      <c r="A4">
        <v>3</v>
      </c>
      <c r="B4">
        <v>0</v>
      </c>
      <c r="C4">
        <v>20</v>
      </c>
      <c r="D4">
        <v>16</v>
      </c>
      <c r="E4">
        <v>6</v>
      </c>
      <c r="G4" s="18" t="str">
        <f>A1</f>
        <v>CustomerID</v>
      </c>
      <c r="H4" s="18" t="s">
        <v>12</v>
      </c>
      <c r="I4" s="18" t="s">
        <v>13</v>
      </c>
      <c r="J4" s="18" t="s">
        <v>14</v>
      </c>
      <c r="K4" s="18" t="s">
        <v>15</v>
      </c>
      <c r="L4" s="18" t="s">
        <v>16</v>
      </c>
      <c r="M4" s="18" t="s">
        <v>17</v>
      </c>
      <c r="N4" s="18" t="s">
        <v>18</v>
      </c>
      <c r="O4" s="18" t="s">
        <v>19</v>
      </c>
      <c r="P4" s="18" t="s">
        <v>20</v>
      </c>
      <c r="S4" t="s">
        <v>21</v>
      </c>
      <c r="U4" t="s">
        <v>22</v>
      </c>
      <c r="V4" s="6">
        <f>H205*LN(H205/J205)+I205*LN(I205/J205)</f>
        <v>-122.17286041097871</v>
      </c>
      <c r="X4" t="s">
        <v>34</v>
      </c>
      <c r="AA4" t="s">
        <v>8</v>
      </c>
      <c r="AD4" s="21" t="s">
        <v>42</v>
      </c>
      <c r="AE4" s="21" t="s">
        <v>43</v>
      </c>
      <c r="AH4" s="5" t="s">
        <v>16</v>
      </c>
      <c r="AI4" s="5" t="s">
        <v>13</v>
      </c>
      <c r="AJ4" s="5" t="s">
        <v>12</v>
      </c>
      <c r="AK4" s="5" t="s">
        <v>46</v>
      </c>
      <c r="AL4" s="5" t="s">
        <v>47</v>
      </c>
      <c r="AM4" s="5" t="s">
        <v>48</v>
      </c>
      <c r="AN4" s="5" t="s">
        <v>49</v>
      </c>
      <c r="AO4" s="5" t="s">
        <v>11</v>
      </c>
    </row>
    <row r="5" spans="1:41" x14ac:dyDescent="0.2">
      <c r="A5">
        <v>4</v>
      </c>
      <c r="B5">
        <v>1</v>
      </c>
      <c r="C5">
        <v>23</v>
      </c>
      <c r="D5">
        <v>16</v>
      </c>
      <c r="E5">
        <v>77</v>
      </c>
      <c r="G5">
        <f>A2</f>
        <v>1</v>
      </c>
      <c r="H5" s="15">
        <f>B2</f>
        <v>1</v>
      </c>
      <c r="I5" s="3">
        <f>1-H5</f>
        <v>0</v>
      </c>
      <c r="J5" s="16">
        <f>H5+I5</f>
        <v>1</v>
      </c>
      <c r="K5">
        <f>IF(J5=0,"",H5/J5)</f>
        <v>1</v>
      </c>
      <c r="L5">
        <f>1/(1+EXP(-$S$6-$S$7*G5))</f>
        <v>0.64736089060328084</v>
      </c>
      <c r="M5" s="9">
        <f>J5*L5</f>
        <v>0.64736089060328084</v>
      </c>
      <c r="N5" s="10">
        <f>J5-M5</f>
        <v>0.35263910939671916</v>
      </c>
      <c r="O5" s="9">
        <f>IFERROR(J5*(K5*LN(L5)+(1-K5)*LN(1-L5)),0)</f>
        <v>-0.43485134925716168</v>
      </c>
      <c r="P5" s="10">
        <f>100*IF(L5&gt;=$AD$11,H5/J5,I5/J5)</f>
        <v>100</v>
      </c>
      <c r="U5" t="s">
        <v>23</v>
      </c>
      <c r="V5" s="8">
        <f>O205</f>
        <v>-121.754462761802</v>
      </c>
      <c r="X5" s="9">
        <f t="array" ref="X5:Y6">MINVERSE(MMULT(TRANSPOSE([1]!DEsign(G5:G204)),L5:L204*(1-L5:L204)*J5:J204*[1]!DEsign(G5:G204)))</f>
        <v>9.2093591205175643E-2</v>
      </c>
      <c r="Y5" s="10">
        <v>-7.0119323778675591E-4</v>
      </c>
      <c r="AA5" s="6">
        <f t="array" ref="AA5:AA6">MMULT(TRANSPOSE([1]!DEsign(G5:G204)),J5:J204*(K5:K204-L5:L204))</f>
        <v>-3.219646771412954E-15</v>
      </c>
      <c r="AC5" t="s">
        <v>17</v>
      </c>
      <c r="AD5" s="9">
        <f>SUMIF(L5:L204,"&gt;="&amp;AD11,H5:H204)</f>
        <v>140</v>
      </c>
      <c r="AE5" s="10">
        <f>SUMIF(L5:L204,"&gt;="&amp;AD11,I5:I204)</f>
        <v>60</v>
      </c>
      <c r="AF5">
        <f>AD5+AE5</f>
        <v>200</v>
      </c>
      <c r="AK5">
        <v>0</v>
      </c>
      <c r="AL5">
        <v>0</v>
      </c>
      <c r="AM5">
        <f>1-AK5/AK$205</f>
        <v>1</v>
      </c>
      <c r="AN5">
        <f>1-AL5/AL$205</f>
        <v>1</v>
      </c>
      <c r="AO5">
        <f>(AM5-AM6)*AN5</f>
        <v>0</v>
      </c>
    </row>
    <row r="6" spans="1:41" x14ac:dyDescent="0.2">
      <c r="A6">
        <v>5</v>
      </c>
      <c r="B6">
        <v>0</v>
      </c>
      <c r="C6">
        <v>31</v>
      </c>
      <c r="D6">
        <v>17</v>
      </c>
      <c r="E6">
        <v>40</v>
      </c>
      <c r="G6">
        <f t="shared" ref="G6:H6" si="0">A3</f>
        <v>2</v>
      </c>
      <c r="H6" s="15">
        <f t="shared" si="0"/>
        <v>1</v>
      </c>
      <c r="I6" s="3">
        <f t="shared" ref="I6:I69" si="1">1-H6</f>
        <v>0</v>
      </c>
      <c r="J6" s="16">
        <f t="shared" ref="J6:J69" si="2">H6+I6</f>
        <v>1</v>
      </c>
      <c r="K6">
        <f t="shared" ref="K6:K69" si="3">IF(J6=0,"",H6/J6)</f>
        <v>1</v>
      </c>
      <c r="L6">
        <f t="shared" ref="L6:L69" si="4">1/(1+EXP(-$S$6-$S$7*G6))</f>
        <v>0.64792013084578037</v>
      </c>
      <c r="M6" s="15">
        <f t="shared" ref="M6:M69" si="5">J6*L6</f>
        <v>0.64792013084578037</v>
      </c>
      <c r="N6" s="16">
        <f t="shared" ref="N6:N69" si="6">J6-M6</f>
        <v>0.35207986915421963</v>
      </c>
      <c r="O6" s="15">
        <f t="shared" ref="O6:O69" si="7">IFERROR(J6*(K6*LN(L6)+(1-K6)*LN(1-L6)),0)</f>
        <v>-0.43398784509399063</v>
      </c>
      <c r="P6" s="16">
        <f t="shared" ref="P6:P69" si="8">100*IF(L6&gt;=$AD$11,H6/J6,I6/J6)</f>
        <v>100</v>
      </c>
      <c r="S6" s="6">
        <f t="array" ref="S6:S7">[1]!LogitCoeff(G5:I204,,,,,20)</f>
        <v>0.60500811444762004</v>
      </c>
      <c r="X6" s="11">
        <v>-7.0119323778675602E-4</v>
      </c>
      <c r="Y6" s="12">
        <v>7.2109448024019353E-6</v>
      </c>
      <c r="AA6" s="8">
        <v>-4.2632564145606011E-13</v>
      </c>
      <c r="AC6" t="s">
        <v>18</v>
      </c>
      <c r="AD6" s="11">
        <f>AD7-AD5</f>
        <v>0</v>
      </c>
      <c r="AE6" s="12">
        <f>AE7-AE5</f>
        <v>0</v>
      </c>
      <c r="AF6">
        <f t="shared" ref="AF6:AF7" si="9">AD6+AE6</f>
        <v>0</v>
      </c>
      <c r="AH6">
        <f t="array" ref="AH6:AJ205">[1]!SelectCols(H5:L204,"5,2,1",1)</f>
        <v>0.64736089060328084</v>
      </c>
      <c r="AI6">
        <v>0</v>
      </c>
      <c r="AJ6">
        <v>1</v>
      </c>
      <c r="AK6">
        <f>AK5+AI6</f>
        <v>0</v>
      </c>
      <c r="AL6">
        <f>AL5+AJ6</f>
        <v>1</v>
      </c>
      <c r="AM6">
        <f t="shared" ref="AM6:AM69" si="10">1-AK6/AK$205</f>
        <v>1</v>
      </c>
      <c r="AN6">
        <f t="shared" ref="AN6:AN69" si="11">1-AL6/AL$205</f>
        <v>0.99285714285714288</v>
      </c>
      <c r="AO6">
        <f t="shared" ref="AO6:AO69" si="12">(AM6-AM7)*AN6</f>
        <v>0</v>
      </c>
    </row>
    <row r="7" spans="1:41" x14ac:dyDescent="0.2">
      <c r="A7">
        <v>6</v>
      </c>
      <c r="B7">
        <v>0</v>
      </c>
      <c r="C7">
        <v>22</v>
      </c>
      <c r="D7">
        <v>17</v>
      </c>
      <c r="E7">
        <v>76</v>
      </c>
      <c r="G7">
        <f t="shared" ref="G7:H7" si="13">A4</f>
        <v>3</v>
      </c>
      <c r="H7" s="15">
        <f t="shared" si="13"/>
        <v>0</v>
      </c>
      <c r="I7" s="3">
        <f t="shared" si="1"/>
        <v>1</v>
      </c>
      <c r="J7" s="16">
        <f t="shared" si="2"/>
        <v>1</v>
      </c>
      <c r="K7">
        <f t="shared" si="3"/>
        <v>0</v>
      </c>
      <c r="L7">
        <f t="shared" si="4"/>
        <v>0.64847896578830289</v>
      </c>
      <c r="M7" s="15">
        <f t="shared" si="5"/>
        <v>0.64847896578830289</v>
      </c>
      <c r="N7" s="16">
        <f t="shared" si="6"/>
        <v>0.35152103421169711</v>
      </c>
      <c r="O7" s="15">
        <f t="shared" si="7"/>
        <v>-1.04548572823678</v>
      </c>
      <c r="P7" s="16">
        <f t="shared" si="8"/>
        <v>0</v>
      </c>
      <c r="S7" s="8">
        <v>2.4506342871318098E-3</v>
      </c>
      <c r="U7" t="s">
        <v>24</v>
      </c>
      <c r="V7" s="6">
        <f>2*(V5-V4)</f>
        <v>0.83679529835342237</v>
      </c>
      <c r="AD7">
        <f>H205</f>
        <v>140</v>
      </c>
      <c r="AE7">
        <f>I205</f>
        <v>60</v>
      </c>
      <c r="AF7">
        <f t="shared" si="9"/>
        <v>200</v>
      </c>
      <c r="AH7">
        <v>0.64792013084578037</v>
      </c>
      <c r="AI7">
        <v>0</v>
      </c>
      <c r="AJ7">
        <v>1</v>
      </c>
      <c r="AK7">
        <f t="shared" ref="AK7:AK70" si="14">AK6+AI7</f>
        <v>0</v>
      </c>
      <c r="AL7">
        <f t="shared" ref="AL7:AL70" si="15">AL6+AJ7</f>
        <v>2</v>
      </c>
      <c r="AM7">
        <f t="shared" si="10"/>
        <v>1</v>
      </c>
      <c r="AN7">
        <f t="shared" si="11"/>
        <v>0.98571428571428577</v>
      </c>
      <c r="AO7">
        <f t="shared" si="12"/>
        <v>1.642857142857148E-2</v>
      </c>
    </row>
    <row r="8" spans="1:41" x14ac:dyDescent="0.2">
      <c r="A8">
        <v>7</v>
      </c>
      <c r="B8">
        <v>1</v>
      </c>
      <c r="C8">
        <v>35</v>
      </c>
      <c r="D8">
        <v>18</v>
      </c>
      <c r="E8">
        <v>6</v>
      </c>
      <c r="G8">
        <f t="shared" ref="G8:H8" si="16">A5</f>
        <v>4</v>
      </c>
      <c r="H8" s="15">
        <f t="shared" si="16"/>
        <v>1</v>
      </c>
      <c r="I8" s="3">
        <f t="shared" si="1"/>
        <v>0</v>
      </c>
      <c r="J8" s="16">
        <f t="shared" si="2"/>
        <v>1</v>
      </c>
      <c r="K8">
        <f t="shared" si="3"/>
        <v>1</v>
      </c>
      <c r="L8">
        <f t="shared" si="4"/>
        <v>0.64903739419504569</v>
      </c>
      <c r="M8" s="15">
        <f t="shared" si="5"/>
        <v>0.64903739419504569</v>
      </c>
      <c r="N8" s="16">
        <f t="shared" si="6"/>
        <v>0.35096260580495431</v>
      </c>
      <c r="O8" s="15">
        <f t="shared" si="7"/>
        <v>-0.43226494576372587</v>
      </c>
      <c r="P8" s="16">
        <f t="shared" si="8"/>
        <v>100</v>
      </c>
      <c r="Q8" s="3"/>
      <c r="R8" s="3"/>
      <c r="S8" s="3"/>
      <c r="T8" s="3"/>
      <c r="U8" s="3" t="s">
        <v>25</v>
      </c>
      <c r="V8" s="7">
        <f>COUNT(G5)</f>
        <v>1</v>
      </c>
      <c r="W8" s="3"/>
      <c r="X8" s="3"/>
      <c r="Y8" s="3"/>
      <c r="Z8" s="3"/>
      <c r="AA8" s="3"/>
      <c r="AB8" s="3"/>
      <c r="AC8" s="3"/>
      <c r="AD8" s="3"/>
      <c r="AE8" s="3"/>
      <c r="AF8" s="3"/>
      <c r="AH8">
        <v>0.64847896578830289</v>
      </c>
      <c r="AI8">
        <v>1</v>
      </c>
      <c r="AJ8">
        <v>0</v>
      </c>
      <c r="AK8">
        <f t="shared" si="14"/>
        <v>1</v>
      </c>
      <c r="AL8">
        <f t="shared" si="15"/>
        <v>2</v>
      </c>
      <c r="AM8">
        <f t="shared" si="10"/>
        <v>0.98333333333333328</v>
      </c>
      <c r="AN8">
        <f t="shared" si="11"/>
        <v>0.98571428571428577</v>
      </c>
      <c r="AO8">
        <f t="shared" si="12"/>
        <v>0</v>
      </c>
    </row>
    <row r="9" spans="1:41" x14ac:dyDescent="0.2">
      <c r="A9">
        <v>8</v>
      </c>
      <c r="B9">
        <v>1</v>
      </c>
      <c r="C9">
        <v>23</v>
      </c>
      <c r="D9">
        <v>18</v>
      </c>
      <c r="E9">
        <v>94</v>
      </c>
      <c r="G9">
        <f t="shared" ref="G9:H9" si="17">A6</f>
        <v>5</v>
      </c>
      <c r="H9" s="15">
        <f t="shared" si="17"/>
        <v>0</v>
      </c>
      <c r="I9" s="3">
        <f t="shared" si="1"/>
        <v>1</v>
      </c>
      <c r="J9" s="16">
        <f t="shared" si="2"/>
        <v>1</v>
      </c>
      <c r="K9">
        <f t="shared" si="3"/>
        <v>0</v>
      </c>
      <c r="L9">
        <f t="shared" si="4"/>
        <v>0.64959541483444327</v>
      </c>
      <c r="M9" s="15">
        <f t="shared" si="5"/>
        <v>0.64959541483444327</v>
      </c>
      <c r="N9" s="16">
        <f t="shared" si="6"/>
        <v>0.35040458516555673</v>
      </c>
      <c r="O9" s="15">
        <f t="shared" si="7"/>
        <v>-1.048666834487374</v>
      </c>
      <c r="P9" s="16">
        <f t="shared" si="8"/>
        <v>0</v>
      </c>
      <c r="Q9" s="24"/>
      <c r="R9" s="24"/>
      <c r="S9" s="3"/>
      <c r="T9" s="3"/>
      <c r="U9" s="3" t="s">
        <v>26</v>
      </c>
      <c r="V9" s="22">
        <f>_xlfn.CHISQ.DIST.RT(V7,V8)</f>
        <v>0.36031492848225921</v>
      </c>
      <c r="W9" s="3"/>
      <c r="X9" s="3"/>
      <c r="Y9" s="3"/>
      <c r="Z9" s="3"/>
      <c r="AA9" s="3"/>
      <c r="AB9" s="3"/>
      <c r="AC9" s="25" t="s">
        <v>44</v>
      </c>
      <c r="AD9" s="26">
        <f>AD5/AD7</f>
        <v>1</v>
      </c>
      <c r="AE9" s="27">
        <f>AE6/AE7</f>
        <v>0</v>
      </c>
      <c r="AF9" s="28">
        <f>(AD5+AE6)/AF7</f>
        <v>0.7</v>
      </c>
      <c r="AH9">
        <v>0.64903739419504569</v>
      </c>
      <c r="AI9">
        <v>0</v>
      </c>
      <c r="AJ9">
        <v>1</v>
      </c>
      <c r="AK9">
        <f t="shared" si="14"/>
        <v>1</v>
      </c>
      <c r="AL9">
        <f t="shared" si="15"/>
        <v>3</v>
      </c>
      <c r="AM9">
        <f t="shared" si="10"/>
        <v>0.98333333333333328</v>
      </c>
      <c r="AN9">
        <f t="shared" si="11"/>
        <v>0.97857142857142854</v>
      </c>
      <c r="AO9">
        <f t="shared" si="12"/>
        <v>1.6309523809523749E-2</v>
      </c>
    </row>
    <row r="10" spans="1:41" x14ac:dyDescent="0.2">
      <c r="A10">
        <v>9</v>
      </c>
      <c r="B10">
        <v>0</v>
      </c>
      <c r="C10">
        <v>64</v>
      </c>
      <c r="D10">
        <v>19</v>
      </c>
      <c r="E10">
        <v>3</v>
      </c>
      <c r="G10">
        <f t="shared" ref="G10:H10" si="18">A7</f>
        <v>6</v>
      </c>
      <c r="H10" s="15">
        <f t="shared" si="18"/>
        <v>0</v>
      </c>
      <c r="I10" s="3">
        <f t="shared" si="1"/>
        <v>1</v>
      </c>
      <c r="J10" s="16">
        <f t="shared" si="2"/>
        <v>1</v>
      </c>
      <c r="K10">
        <f t="shared" si="3"/>
        <v>0</v>
      </c>
      <c r="L10">
        <f t="shared" si="4"/>
        <v>0.65015302647917483</v>
      </c>
      <c r="M10" s="15">
        <f t="shared" si="5"/>
        <v>0.65015302647917483</v>
      </c>
      <c r="N10" s="16">
        <f t="shared" si="6"/>
        <v>0.34984697352082517</v>
      </c>
      <c r="O10" s="15">
        <f t="shared" si="7"/>
        <v>-1.050259438618488</v>
      </c>
      <c r="P10" s="16">
        <f t="shared" si="8"/>
        <v>0</v>
      </c>
      <c r="Q10" s="3"/>
      <c r="R10" s="3"/>
      <c r="S10" s="3"/>
      <c r="T10" s="3"/>
      <c r="U10" s="3" t="s">
        <v>27</v>
      </c>
      <c r="V10" s="7">
        <v>0.05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H10">
        <v>0.64959541483444327</v>
      </c>
      <c r="AI10">
        <v>1</v>
      </c>
      <c r="AJ10">
        <v>0</v>
      </c>
      <c r="AK10">
        <f t="shared" si="14"/>
        <v>2</v>
      </c>
      <c r="AL10">
        <f t="shared" si="15"/>
        <v>3</v>
      </c>
      <c r="AM10">
        <f t="shared" si="10"/>
        <v>0.96666666666666667</v>
      </c>
      <c r="AN10">
        <f t="shared" si="11"/>
        <v>0.97857142857142854</v>
      </c>
      <c r="AO10">
        <f t="shared" si="12"/>
        <v>1.6309523809523861E-2</v>
      </c>
    </row>
    <row r="11" spans="1:41" x14ac:dyDescent="0.2">
      <c r="A11">
        <v>10</v>
      </c>
      <c r="B11">
        <v>1</v>
      </c>
      <c r="C11">
        <v>30</v>
      </c>
      <c r="D11">
        <v>19</v>
      </c>
      <c r="E11">
        <v>72</v>
      </c>
      <c r="G11">
        <f t="shared" ref="G11:H11" si="19">A8</f>
        <v>7</v>
      </c>
      <c r="H11" s="15">
        <f t="shared" si="19"/>
        <v>1</v>
      </c>
      <c r="I11" s="3">
        <f t="shared" si="1"/>
        <v>0</v>
      </c>
      <c r="J11" s="16">
        <f t="shared" si="2"/>
        <v>1</v>
      </c>
      <c r="K11">
        <f t="shared" si="3"/>
        <v>1</v>
      </c>
      <c r="L11">
        <f t="shared" si="4"/>
        <v>0.65071022790617294</v>
      </c>
      <c r="M11" s="15">
        <f t="shared" si="5"/>
        <v>0.65071022790617294</v>
      </c>
      <c r="N11" s="16">
        <f t="shared" si="6"/>
        <v>0.34928977209382706</v>
      </c>
      <c r="O11" s="15">
        <f t="shared" si="7"/>
        <v>-0.42969085429187781</v>
      </c>
      <c r="P11" s="16">
        <f t="shared" si="8"/>
        <v>100</v>
      </c>
      <c r="Q11" s="3"/>
      <c r="R11" s="3"/>
      <c r="S11" s="3"/>
      <c r="T11" s="3"/>
      <c r="U11" s="3" t="s">
        <v>28</v>
      </c>
      <c r="V11" s="20" t="str">
        <f>IF(V9&lt;V10,"yes","no")</f>
        <v>no</v>
      </c>
      <c r="W11" s="3"/>
      <c r="X11" s="3"/>
      <c r="Y11" s="3"/>
      <c r="Z11" s="3"/>
      <c r="AA11" s="3"/>
      <c r="AB11" s="3"/>
      <c r="AC11" s="3" t="s">
        <v>10</v>
      </c>
      <c r="AD11" s="13">
        <v>0.5</v>
      </c>
      <c r="AE11" s="3"/>
      <c r="AF11" s="3"/>
      <c r="AH11">
        <v>0.65015302647917483</v>
      </c>
      <c r="AI11">
        <v>1</v>
      </c>
      <c r="AJ11">
        <v>0</v>
      </c>
      <c r="AK11">
        <f t="shared" si="14"/>
        <v>3</v>
      </c>
      <c r="AL11">
        <f t="shared" si="15"/>
        <v>3</v>
      </c>
      <c r="AM11">
        <f t="shared" si="10"/>
        <v>0.95</v>
      </c>
      <c r="AN11">
        <f t="shared" si="11"/>
        <v>0.97857142857142854</v>
      </c>
      <c r="AO11">
        <f t="shared" si="12"/>
        <v>0</v>
      </c>
    </row>
    <row r="12" spans="1:41" x14ac:dyDescent="0.2">
      <c r="A12">
        <v>11</v>
      </c>
      <c r="B12">
        <v>1</v>
      </c>
      <c r="C12">
        <v>67</v>
      </c>
      <c r="D12">
        <v>19</v>
      </c>
      <c r="E12">
        <v>14</v>
      </c>
      <c r="G12">
        <f t="shared" ref="G12:H12" si="20">A9</f>
        <v>8</v>
      </c>
      <c r="H12" s="15">
        <f t="shared" si="20"/>
        <v>1</v>
      </c>
      <c r="I12" s="3">
        <f t="shared" si="1"/>
        <v>0</v>
      </c>
      <c r="J12" s="16">
        <f t="shared" si="2"/>
        <v>1</v>
      </c>
      <c r="K12">
        <f t="shared" si="3"/>
        <v>1</v>
      </c>
      <c r="L12">
        <f t="shared" si="4"/>
        <v>0.65126701789663066</v>
      </c>
      <c r="M12" s="15">
        <f t="shared" si="5"/>
        <v>0.65126701789663066</v>
      </c>
      <c r="N12" s="16">
        <f t="shared" si="6"/>
        <v>0.34873298210336934</v>
      </c>
      <c r="O12" s="15">
        <f t="shared" si="7"/>
        <v>-0.42883555512870836</v>
      </c>
      <c r="P12" s="16">
        <f t="shared" si="8"/>
        <v>100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H12">
        <v>0.65071022790617294</v>
      </c>
      <c r="AI12">
        <v>0</v>
      </c>
      <c r="AJ12">
        <v>1</v>
      </c>
      <c r="AK12">
        <f t="shared" si="14"/>
        <v>3</v>
      </c>
      <c r="AL12">
        <f t="shared" si="15"/>
        <v>4</v>
      </c>
      <c r="AM12">
        <f t="shared" si="10"/>
        <v>0.95</v>
      </c>
      <c r="AN12">
        <f t="shared" si="11"/>
        <v>0.97142857142857142</v>
      </c>
      <c r="AO12">
        <f t="shared" si="12"/>
        <v>0</v>
      </c>
    </row>
    <row r="13" spans="1:41" x14ac:dyDescent="0.2">
      <c r="A13">
        <v>12</v>
      </c>
      <c r="B13">
        <v>0</v>
      </c>
      <c r="C13">
        <v>35</v>
      </c>
      <c r="D13">
        <v>19</v>
      </c>
      <c r="E13">
        <v>99</v>
      </c>
      <c r="G13">
        <f t="shared" ref="G13:H13" si="21">A10</f>
        <v>9</v>
      </c>
      <c r="H13" s="15">
        <f t="shared" si="21"/>
        <v>0</v>
      </c>
      <c r="I13" s="3">
        <f t="shared" si="1"/>
        <v>1</v>
      </c>
      <c r="J13" s="16">
        <f t="shared" si="2"/>
        <v>1</v>
      </c>
      <c r="K13">
        <f t="shared" si="3"/>
        <v>0</v>
      </c>
      <c r="L13">
        <f t="shared" si="4"/>
        <v>0.65182339523600907</v>
      </c>
      <c r="M13" s="15">
        <f t="shared" si="5"/>
        <v>0.65182339523600907</v>
      </c>
      <c r="N13" s="16">
        <f t="shared" si="6"/>
        <v>0.34817660476399093</v>
      </c>
      <c r="O13" s="15">
        <f t="shared" si="7"/>
        <v>-1.0550454429806055</v>
      </c>
      <c r="P13" s="16">
        <f t="shared" si="8"/>
        <v>0</v>
      </c>
      <c r="Q13" s="3"/>
      <c r="R13" s="3"/>
      <c r="S13" s="3"/>
      <c r="T13" s="3"/>
      <c r="U13" s="3" t="s">
        <v>29</v>
      </c>
      <c r="V13" s="6">
        <f>1-V5/V4</f>
        <v>3.4246365990716621E-3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H13">
        <v>0.65126701789663066</v>
      </c>
      <c r="AI13">
        <v>0</v>
      </c>
      <c r="AJ13">
        <v>1</v>
      </c>
      <c r="AK13">
        <f t="shared" si="14"/>
        <v>3</v>
      </c>
      <c r="AL13">
        <f t="shared" si="15"/>
        <v>5</v>
      </c>
      <c r="AM13">
        <f t="shared" si="10"/>
        <v>0.95</v>
      </c>
      <c r="AN13">
        <f t="shared" si="11"/>
        <v>0.9642857142857143</v>
      </c>
      <c r="AO13">
        <f t="shared" si="12"/>
        <v>1.6071428571428514E-2</v>
      </c>
    </row>
    <row r="14" spans="1:41" x14ac:dyDescent="0.2">
      <c r="A14">
        <v>13</v>
      </c>
      <c r="B14">
        <v>1</v>
      </c>
      <c r="C14">
        <v>58</v>
      </c>
      <c r="D14">
        <v>20</v>
      </c>
      <c r="E14">
        <v>15</v>
      </c>
      <c r="G14">
        <f t="shared" ref="G14:H14" si="22">A11</f>
        <v>10</v>
      </c>
      <c r="H14" s="15">
        <f t="shared" si="22"/>
        <v>1</v>
      </c>
      <c r="I14" s="3">
        <f t="shared" si="1"/>
        <v>0</v>
      </c>
      <c r="J14" s="16">
        <f t="shared" si="2"/>
        <v>1</v>
      </c>
      <c r="K14">
        <f t="shared" si="3"/>
        <v>1</v>
      </c>
      <c r="L14">
        <f t="shared" si="4"/>
        <v>0.65237935871404595</v>
      </c>
      <c r="M14" s="15">
        <f t="shared" si="5"/>
        <v>0.65237935871404595</v>
      </c>
      <c r="N14" s="16">
        <f t="shared" si="6"/>
        <v>0.34762064128595405</v>
      </c>
      <c r="O14" s="15">
        <f t="shared" si="7"/>
        <v>-0.42712904773941035</v>
      </c>
      <c r="P14" s="16">
        <f t="shared" si="8"/>
        <v>100</v>
      </c>
      <c r="Q14" s="3"/>
      <c r="R14" s="3"/>
      <c r="S14" s="3"/>
      <c r="T14" s="3"/>
      <c r="U14" s="3" t="s">
        <v>30</v>
      </c>
      <c r="V14" s="7">
        <f>1-EXP((-2/J205)*(V5-V4))</f>
        <v>4.1752358565784187E-3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H14">
        <v>0.65182339523600907</v>
      </c>
      <c r="AI14">
        <v>1</v>
      </c>
      <c r="AJ14">
        <v>0</v>
      </c>
      <c r="AK14">
        <f t="shared" si="14"/>
        <v>4</v>
      </c>
      <c r="AL14">
        <f t="shared" si="15"/>
        <v>5</v>
      </c>
      <c r="AM14">
        <f t="shared" si="10"/>
        <v>0.93333333333333335</v>
      </c>
      <c r="AN14">
        <f t="shared" si="11"/>
        <v>0.9642857142857143</v>
      </c>
      <c r="AO14">
        <f t="shared" si="12"/>
        <v>0</v>
      </c>
    </row>
    <row r="15" spans="1:41" x14ac:dyDescent="0.2">
      <c r="A15">
        <v>14</v>
      </c>
      <c r="B15">
        <v>1</v>
      </c>
      <c r="C15">
        <v>24</v>
      </c>
      <c r="D15">
        <v>20</v>
      </c>
      <c r="E15">
        <v>77</v>
      </c>
      <c r="G15">
        <f t="shared" ref="G15:H15" si="23">A12</f>
        <v>11</v>
      </c>
      <c r="H15" s="15">
        <f t="shared" si="23"/>
        <v>1</v>
      </c>
      <c r="I15" s="3">
        <f t="shared" si="1"/>
        <v>0</v>
      </c>
      <c r="J15" s="16">
        <f t="shared" si="2"/>
        <v>1</v>
      </c>
      <c r="K15">
        <f t="shared" si="3"/>
        <v>1</v>
      </c>
      <c r="L15">
        <f t="shared" si="4"/>
        <v>0.65293490712476165</v>
      </c>
      <c r="M15" s="15">
        <f t="shared" si="5"/>
        <v>0.65293490712476165</v>
      </c>
      <c r="N15" s="16">
        <f t="shared" si="6"/>
        <v>0.34706509287523835</v>
      </c>
      <c r="O15" s="15">
        <f t="shared" si="7"/>
        <v>-0.42627783748483972</v>
      </c>
      <c r="P15" s="16">
        <f t="shared" si="8"/>
        <v>100</v>
      </c>
      <c r="Q15" s="3"/>
      <c r="R15" s="3"/>
      <c r="S15" s="3"/>
      <c r="T15" s="3"/>
      <c r="U15" s="3" t="s">
        <v>31</v>
      </c>
      <c r="V15" s="7">
        <f>V14/(1-EXP(2*V4/J205))</f>
        <v>5.91997145089097E-3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H15">
        <v>0.65237935871404595</v>
      </c>
      <c r="AI15">
        <v>0</v>
      </c>
      <c r="AJ15">
        <v>1</v>
      </c>
      <c r="AK15">
        <f t="shared" si="14"/>
        <v>4</v>
      </c>
      <c r="AL15">
        <f t="shared" si="15"/>
        <v>6</v>
      </c>
      <c r="AM15">
        <f t="shared" si="10"/>
        <v>0.93333333333333335</v>
      </c>
      <c r="AN15">
        <f t="shared" si="11"/>
        <v>0.95714285714285718</v>
      </c>
      <c r="AO15">
        <f t="shared" si="12"/>
        <v>0</v>
      </c>
    </row>
    <row r="16" spans="1:41" x14ac:dyDescent="0.2">
      <c r="A16">
        <v>15</v>
      </c>
      <c r="B16">
        <v>0</v>
      </c>
      <c r="C16">
        <v>37</v>
      </c>
      <c r="D16">
        <v>20</v>
      </c>
      <c r="E16">
        <v>13</v>
      </c>
      <c r="G16">
        <f t="shared" ref="G16:H16" si="24">A13</f>
        <v>12</v>
      </c>
      <c r="H16" s="15">
        <f t="shared" si="24"/>
        <v>0</v>
      </c>
      <c r="I16" s="3">
        <f t="shared" si="1"/>
        <v>1</v>
      </c>
      <c r="J16" s="16">
        <f t="shared" si="2"/>
        <v>1</v>
      </c>
      <c r="K16">
        <f t="shared" si="3"/>
        <v>0</v>
      </c>
      <c r="L16">
        <f t="shared" si="4"/>
        <v>0.65349003926646809</v>
      </c>
      <c r="M16" s="15">
        <f t="shared" si="5"/>
        <v>0.65349003926646809</v>
      </c>
      <c r="N16" s="16">
        <f t="shared" si="6"/>
        <v>0.34650996073353191</v>
      </c>
      <c r="O16" s="15">
        <f t="shared" si="7"/>
        <v>-1.059843714059638</v>
      </c>
      <c r="P16" s="16">
        <f t="shared" si="8"/>
        <v>0</v>
      </c>
      <c r="Q16" s="3"/>
      <c r="R16" s="3"/>
      <c r="S16" s="3"/>
      <c r="T16" s="3"/>
      <c r="U16" s="3" t="s">
        <v>32</v>
      </c>
      <c r="V16" s="7">
        <f>-2*V5+2*(V8+1)</f>
        <v>247.50892552360401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H16">
        <v>0.65293490712476165</v>
      </c>
      <c r="AI16">
        <v>0</v>
      </c>
      <c r="AJ16">
        <v>1</v>
      </c>
      <c r="AK16">
        <f t="shared" si="14"/>
        <v>4</v>
      </c>
      <c r="AL16">
        <f t="shared" si="15"/>
        <v>7</v>
      </c>
      <c r="AM16">
        <f t="shared" si="10"/>
        <v>0.93333333333333335</v>
      </c>
      <c r="AN16">
        <f t="shared" si="11"/>
        <v>0.95</v>
      </c>
      <c r="AO16">
        <f t="shared" si="12"/>
        <v>1.5833333333333383E-2</v>
      </c>
    </row>
    <row r="17" spans="1:41" x14ac:dyDescent="0.2">
      <c r="A17">
        <v>16</v>
      </c>
      <c r="B17">
        <v>1</v>
      </c>
      <c r="C17">
        <v>22</v>
      </c>
      <c r="D17">
        <v>20</v>
      </c>
      <c r="E17">
        <v>79</v>
      </c>
      <c r="G17">
        <f t="shared" ref="G17:H17" si="25">A14</f>
        <v>13</v>
      </c>
      <c r="H17" s="15">
        <f t="shared" si="25"/>
        <v>1</v>
      </c>
      <c r="I17" s="3">
        <f t="shared" si="1"/>
        <v>0</v>
      </c>
      <c r="J17" s="16">
        <f t="shared" si="2"/>
        <v>1</v>
      </c>
      <c r="K17">
        <f t="shared" si="3"/>
        <v>1</v>
      </c>
      <c r="L17">
        <f t="shared" si="4"/>
        <v>0.65404475394177508</v>
      </c>
      <c r="M17" s="15">
        <f t="shared" si="5"/>
        <v>0.65404475394177508</v>
      </c>
      <c r="N17" s="16">
        <f t="shared" si="6"/>
        <v>0.34595524605822492</v>
      </c>
      <c r="O17" s="15">
        <f t="shared" si="7"/>
        <v>-0.42457949876260787</v>
      </c>
      <c r="P17" s="16">
        <f t="shared" si="8"/>
        <v>100</v>
      </c>
      <c r="Q17" s="3"/>
      <c r="R17" s="3"/>
      <c r="S17" s="3"/>
      <c r="T17" s="3"/>
      <c r="U17" s="3" t="s">
        <v>33</v>
      </c>
      <c r="V17" s="8">
        <f>-2*V5+(V8+1)*LN(J205)</f>
        <v>254.10556025670007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H17">
        <v>0.65349003926646809</v>
      </c>
      <c r="AI17">
        <v>1</v>
      </c>
      <c r="AJ17">
        <v>0</v>
      </c>
      <c r="AK17">
        <f t="shared" si="14"/>
        <v>5</v>
      </c>
      <c r="AL17">
        <f t="shared" si="15"/>
        <v>7</v>
      </c>
      <c r="AM17">
        <f t="shared" si="10"/>
        <v>0.91666666666666663</v>
      </c>
      <c r="AN17">
        <f t="shared" si="11"/>
        <v>0.95</v>
      </c>
      <c r="AO17">
        <f t="shared" si="12"/>
        <v>0</v>
      </c>
    </row>
    <row r="18" spans="1:41" x14ac:dyDescent="0.2">
      <c r="A18">
        <v>17</v>
      </c>
      <c r="B18">
        <v>1</v>
      </c>
      <c r="C18">
        <v>35</v>
      </c>
      <c r="D18">
        <v>21</v>
      </c>
      <c r="E18">
        <v>35</v>
      </c>
      <c r="G18">
        <f t="shared" ref="G18:H18" si="26">A15</f>
        <v>14</v>
      </c>
      <c r="H18" s="15">
        <f t="shared" si="26"/>
        <v>1</v>
      </c>
      <c r="I18" s="3">
        <f t="shared" si="1"/>
        <v>0</v>
      </c>
      <c r="J18" s="16">
        <f t="shared" si="2"/>
        <v>1</v>
      </c>
      <c r="K18">
        <f t="shared" si="3"/>
        <v>1</v>
      </c>
      <c r="L18">
        <f t="shared" si="4"/>
        <v>0.6545990499575981</v>
      </c>
      <c r="M18" s="15">
        <f t="shared" si="5"/>
        <v>0.6545990499575981</v>
      </c>
      <c r="N18" s="16">
        <f t="shared" si="6"/>
        <v>0.3454009500424019</v>
      </c>
      <c r="O18" s="15">
        <f t="shared" si="7"/>
        <v>-0.42373236824883526</v>
      </c>
      <c r="P18" s="16">
        <f t="shared" si="8"/>
        <v>100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>
        <v>0.65404475394177508</v>
      </c>
      <c r="AI18">
        <v>0</v>
      </c>
      <c r="AJ18">
        <v>1</v>
      </c>
      <c r="AK18">
        <f t="shared" si="14"/>
        <v>5</v>
      </c>
      <c r="AL18">
        <f t="shared" si="15"/>
        <v>8</v>
      </c>
      <c r="AM18">
        <f t="shared" si="10"/>
        <v>0.91666666666666663</v>
      </c>
      <c r="AN18">
        <f t="shared" si="11"/>
        <v>0.94285714285714284</v>
      </c>
      <c r="AO18">
        <f t="shared" si="12"/>
        <v>0</v>
      </c>
    </row>
    <row r="19" spans="1:41" x14ac:dyDescent="0.2">
      <c r="A19">
        <v>18</v>
      </c>
      <c r="B19">
        <v>0</v>
      </c>
      <c r="C19">
        <v>20</v>
      </c>
      <c r="D19">
        <v>21</v>
      </c>
      <c r="E19">
        <v>66</v>
      </c>
      <c r="G19">
        <f t="shared" ref="G19:H19" si="27">A16</f>
        <v>15</v>
      </c>
      <c r="H19" s="15">
        <f t="shared" si="27"/>
        <v>0</v>
      </c>
      <c r="I19" s="3">
        <f t="shared" si="1"/>
        <v>1</v>
      </c>
      <c r="J19" s="16">
        <f t="shared" si="2"/>
        <v>1</v>
      </c>
      <c r="K19">
        <f t="shared" si="3"/>
        <v>0</v>
      </c>
      <c r="L19">
        <f t="shared" si="4"/>
        <v>0.65515292612516507</v>
      </c>
      <c r="M19" s="15">
        <f t="shared" si="5"/>
        <v>0.65515292612516507</v>
      </c>
      <c r="N19" s="16">
        <f t="shared" si="6"/>
        <v>0.34484707387483493</v>
      </c>
      <c r="O19" s="15">
        <f t="shared" si="7"/>
        <v>-1.0646542243522763</v>
      </c>
      <c r="P19" s="16">
        <f t="shared" si="8"/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>
        <v>0.6545990499575981</v>
      </c>
      <c r="AI19">
        <v>0</v>
      </c>
      <c r="AJ19">
        <v>1</v>
      </c>
      <c r="AK19">
        <f t="shared" si="14"/>
        <v>5</v>
      </c>
      <c r="AL19">
        <f t="shared" si="15"/>
        <v>9</v>
      </c>
      <c r="AM19">
        <f t="shared" si="10"/>
        <v>0.91666666666666663</v>
      </c>
      <c r="AN19">
        <f t="shared" si="11"/>
        <v>0.93571428571428572</v>
      </c>
      <c r="AO19">
        <f t="shared" si="12"/>
        <v>1.5595238095238041E-2</v>
      </c>
    </row>
    <row r="20" spans="1:41" x14ac:dyDescent="0.2">
      <c r="A20">
        <v>19</v>
      </c>
      <c r="B20">
        <v>1</v>
      </c>
      <c r="C20">
        <v>52</v>
      </c>
      <c r="D20">
        <v>23</v>
      </c>
      <c r="E20">
        <v>29</v>
      </c>
      <c r="G20">
        <f t="shared" ref="G20:H20" si="28">A17</f>
        <v>16</v>
      </c>
      <c r="H20" s="15">
        <f t="shared" si="28"/>
        <v>1</v>
      </c>
      <c r="I20" s="3">
        <f t="shared" si="1"/>
        <v>0</v>
      </c>
      <c r="J20" s="16">
        <f t="shared" si="2"/>
        <v>1</v>
      </c>
      <c r="K20">
        <f t="shared" si="3"/>
        <v>1</v>
      </c>
      <c r="L20">
        <f t="shared" si="4"/>
        <v>0.65570638126002401</v>
      </c>
      <c r="M20" s="15">
        <f t="shared" si="5"/>
        <v>0.65570638126002401</v>
      </c>
      <c r="N20" s="16">
        <f t="shared" si="6"/>
        <v>0.34429361873997599</v>
      </c>
      <c r="O20" s="15">
        <f t="shared" si="7"/>
        <v>-0.42204217977879321</v>
      </c>
      <c r="P20" s="16">
        <f t="shared" si="8"/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>
        <v>0.65515292612516507</v>
      </c>
      <c r="AI20">
        <v>1</v>
      </c>
      <c r="AJ20">
        <v>0</v>
      </c>
      <c r="AK20">
        <f t="shared" si="14"/>
        <v>6</v>
      </c>
      <c r="AL20">
        <f t="shared" si="15"/>
        <v>9</v>
      </c>
      <c r="AM20">
        <f t="shared" si="10"/>
        <v>0.9</v>
      </c>
      <c r="AN20">
        <f t="shared" si="11"/>
        <v>0.93571428571428572</v>
      </c>
      <c r="AO20">
        <f t="shared" si="12"/>
        <v>0</v>
      </c>
    </row>
    <row r="21" spans="1:41" x14ac:dyDescent="0.2">
      <c r="A21">
        <v>20</v>
      </c>
      <c r="B21">
        <v>0</v>
      </c>
      <c r="C21">
        <v>35</v>
      </c>
      <c r="D21">
        <v>23</v>
      </c>
      <c r="E21">
        <v>98</v>
      </c>
      <c r="G21">
        <f t="shared" ref="G21:H21" si="29">A18</f>
        <v>17</v>
      </c>
      <c r="H21" s="15">
        <f t="shared" si="29"/>
        <v>1</v>
      </c>
      <c r="I21" s="3">
        <f t="shared" si="1"/>
        <v>0</v>
      </c>
      <c r="J21" s="16">
        <f t="shared" si="2"/>
        <v>1</v>
      </c>
      <c r="K21">
        <f t="shared" si="3"/>
        <v>1</v>
      </c>
      <c r="L21">
        <f t="shared" si="4"/>
        <v>0.65625941418204892</v>
      </c>
      <c r="M21" s="15">
        <f t="shared" si="5"/>
        <v>0.65625941418204892</v>
      </c>
      <c r="N21" s="16">
        <f t="shared" si="6"/>
        <v>0.34374058581795108</v>
      </c>
      <c r="O21" s="15">
        <f t="shared" si="7"/>
        <v>-0.42119911975893309</v>
      </c>
      <c r="P21" s="16">
        <f t="shared" si="8"/>
        <v>100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>
        <v>0.65570638126002401</v>
      </c>
      <c r="AI21">
        <v>0</v>
      </c>
      <c r="AJ21">
        <v>1</v>
      </c>
      <c r="AK21">
        <f t="shared" si="14"/>
        <v>6</v>
      </c>
      <c r="AL21">
        <f t="shared" si="15"/>
        <v>10</v>
      </c>
      <c r="AM21">
        <f t="shared" si="10"/>
        <v>0.9</v>
      </c>
      <c r="AN21">
        <f t="shared" si="11"/>
        <v>0.9285714285714286</v>
      </c>
      <c r="AO21">
        <f t="shared" si="12"/>
        <v>0</v>
      </c>
    </row>
    <row r="22" spans="1:41" x14ac:dyDescent="0.2">
      <c r="A22">
        <v>21</v>
      </c>
      <c r="B22">
        <v>1</v>
      </c>
      <c r="C22">
        <v>35</v>
      </c>
      <c r="D22">
        <v>24</v>
      </c>
      <c r="E22">
        <v>35</v>
      </c>
      <c r="G22">
        <f t="shared" ref="G22:H22" si="30">A19</f>
        <v>18</v>
      </c>
      <c r="H22" s="15">
        <f t="shared" si="30"/>
        <v>0</v>
      </c>
      <c r="I22" s="3">
        <f t="shared" si="1"/>
        <v>1</v>
      </c>
      <c r="J22" s="16">
        <f t="shared" si="2"/>
        <v>1</v>
      </c>
      <c r="K22">
        <f t="shared" si="3"/>
        <v>0</v>
      </c>
      <c r="L22">
        <f t="shared" si="4"/>
        <v>0.65681202371544811</v>
      </c>
      <c r="M22" s="15">
        <f t="shared" si="5"/>
        <v>0.65681202371544811</v>
      </c>
      <c r="N22" s="16">
        <f t="shared" si="6"/>
        <v>0.34318797628455189</v>
      </c>
      <c r="O22" s="15">
        <f t="shared" si="7"/>
        <v>-1.0694769461179605</v>
      </c>
      <c r="P22" s="16">
        <f t="shared" si="8"/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H22">
        <v>0.65625941418204892</v>
      </c>
      <c r="AI22">
        <v>0</v>
      </c>
      <c r="AJ22">
        <v>1</v>
      </c>
      <c r="AK22">
        <f t="shared" si="14"/>
        <v>6</v>
      </c>
      <c r="AL22">
        <f t="shared" si="15"/>
        <v>11</v>
      </c>
      <c r="AM22">
        <f t="shared" si="10"/>
        <v>0.9</v>
      </c>
      <c r="AN22">
        <f t="shared" si="11"/>
        <v>0.92142857142857149</v>
      </c>
      <c r="AO22">
        <f t="shared" si="12"/>
        <v>1.5357142857142906E-2</v>
      </c>
    </row>
    <row r="23" spans="1:41" x14ac:dyDescent="0.2">
      <c r="A23">
        <v>22</v>
      </c>
      <c r="B23">
        <v>0</v>
      </c>
      <c r="C23">
        <v>25</v>
      </c>
      <c r="D23">
        <v>24</v>
      </c>
      <c r="E23">
        <v>73</v>
      </c>
      <c r="G23">
        <f t="shared" ref="G23:H23" si="31">A20</f>
        <v>19</v>
      </c>
      <c r="H23" s="15">
        <f t="shared" si="31"/>
        <v>1</v>
      </c>
      <c r="I23" s="3">
        <f t="shared" si="1"/>
        <v>0</v>
      </c>
      <c r="J23" s="16">
        <f t="shared" si="2"/>
        <v>1</v>
      </c>
      <c r="K23">
        <f t="shared" si="3"/>
        <v>1</v>
      </c>
      <c r="L23">
        <f t="shared" si="4"/>
        <v>0.65736420868876977</v>
      </c>
      <c r="M23" s="15">
        <f t="shared" si="5"/>
        <v>0.65736420868876977</v>
      </c>
      <c r="N23" s="16">
        <f t="shared" si="6"/>
        <v>0.34263579131123023</v>
      </c>
      <c r="O23" s="15">
        <f t="shared" si="7"/>
        <v>-0.41951706296889041</v>
      </c>
      <c r="P23" s="16">
        <f t="shared" si="8"/>
        <v>100</v>
      </c>
      <c r="AH23">
        <v>0.65681202371544811</v>
      </c>
      <c r="AI23">
        <v>1</v>
      </c>
      <c r="AJ23">
        <v>0</v>
      </c>
      <c r="AK23">
        <f t="shared" si="14"/>
        <v>7</v>
      </c>
      <c r="AL23">
        <f t="shared" si="15"/>
        <v>11</v>
      </c>
      <c r="AM23">
        <f t="shared" si="10"/>
        <v>0.8833333333333333</v>
      </c>
      <c r="AN23">
        <f t="shared" si="11"/>
        <v>0.92142857142857149</v>
      </c>
      <c r="AO23">
        <f t="shared" si="12"/>
        <v>0</v>
      </c>
    </row>
    <row r="24" spans="1:41" x14ac:dyDescent="0.2">
      <c r="A24">
        <v>23</v>
      </c>
      <c r="B24">
        <v>1</v>
      </c>
      <c r="C24">
        <v>46</v>
      </c>
      <c r="D24">
        <v>25</v>
      </c>
      <c r="E24">
        <v>5</v>
      </c>
      <c r="G24">
        <f t="shared" ref="G24:H24" si="32">A21</f>
        <v>20</v>
      </c>
      <c r="H24" s="15">
        <f t="shared" si="32"/>
        <v>0</v>
      </c>
      <c r="I24" s="3">
        <f t="shared" si="1"/>
        <v>1</v>
      </c>
      <c r="J24" s="16">
        <f t="shared" si="2"/>
        <v>1</v>
      </c>
      <c r="K24">
        <f t="shared" si="3"/>
        <v>0</v>
      </c>
      <c r="L24">
        <f t="shared" si="4"/>
        <v>0.65791596793490936</v>
      </c>
      <c r="M24" s="15">
        <f t="shared" si="5"/>
        <v>0.65791596793490936</v>
      </c>
      <c r="N24" s="16">
        <f t="shared" si="6"/>
        <v>0.34208403206509064</v>
      </c>
      <c r="O24" s="15">
        <f t="shared" si="7"/>
        <v>-1.0726988643080853</v>
      </c>
      <c r="P24" s="16">
        <f t="shared" si="8"/>
        <v>0</v>
      </c>
      <c r="AH24">
        <v>0.65736420868876977</v>
      </c>
      <c r="AI24">
        <v>0</v>
      </c>
      <c r="AJ24">
        <v>1</v>
      </c>
      <c r="AK24">
        <f t="shared" si="14"/>
        <v>7</v>
      </c>
      <c r="AL24">
        <f t="shared" si="15"/>
        <v>12</v>
      </c>
      <c r="AM24">
        <f t="shared" si="10"/>
        <v>0.8833333333333333</v>
      </c>
      <c r="AN24">
        <f t="shared" si="11"/>
        <v>0.91428571428571426</v>
      </c>
      <c r="AO24">
        <f t="shared" si="12"/>
        <v>1.5238095238095184E-2</v>
      </c>
    </row>
    <row r="25" spans="1:41" x14ac:dyDescent="0.2">
      <c r="A25">
        <v>24</v>
      </c>
      <c r="B25">
        <v>1</v>
      </c>
      <c r="C25">
        <v>31</v>
      </c>
      <c r="D25">
        <v>25</v>
      </c>
      <c r="E25">
        <v>73</v>
      </c>
      <c r="G25">
        <f t="shared" ref="G25:H25" si="33">A22</f>
        <v>21</v>
      </c>
      <c r="H25" s="15">
        <f t="shared" si="33"/>
        <v>1</v>
      </c>
      <c r="I25" s="3">
        <f t="shared" si="1"/>
        <v>0</v>
      </c>
      <c r="J25" s="16">
        <f t="shared" si="2"/>
        <v>1</v>
      </c>
      <c r="K25">
        <f t="shared" si="3"/>
        <v>1</v>
      </c>
      <c r="L25">
        <f t="shared" si="4"/>
        <v>0.65846730029111611</v>
      </c>
      <c r="M25" s="15">
        <f t="shared" si="5"/>
        <v>0.65846730029111611</v>
      </c>
      <c r="N25" s="16">
        <f t="shared" si="6"/>
        <v>0.34153269970888389</v>
      </c>
      <c r="O25" s="15">
        <f t="shared" si="7"/>
        <v>-0.41784041690405532</v>
      </c>
      <c r="P25" s="16">
        <f t="shared" si="8"/>
        <v>100</v>
      </c>
      <c r="AH25">
        <v>0.65791596793490936</v>
      </c>
      <c r="AI25">
        <v>1</v>
      </c>
      <c r="AJ25">
        <v>0</v>
      </c>
      <c r="AK25">
        <f t="shared" si="14"/>
        <v>8</v>
      </c>
      <c r="AL25">
        <f t="shared" si="15"/>
        <v>12</v>
      </c>
      <c r="AM25">
        <f t="shared" si="10"/>
        <v>0.8666666666666667</v>
      </c>
      <c r="AN25">
        <f t="shared" si="11"/>
        <v>0.91428571428571426</v>
      </c>
      <c r="AO25">
        <f t="shared" si="12"/>
        <v>0</v>
      </c>
    </row>
    <row r="26" spans="1:41" x14ac:dyDescent="0.2">
      <c r="A26">
        <v>25</v>
      </c>
      <c r="B26">
        <v>0</v>
      </c>
      <c r="C26">
        <v>54</v>
      </c>
      <c r="D26">
        <v>28</v>
      </c>
      <c r="E26">
        <v>14</v>
      </c>
      <c r="G26">
        <f t="shared" ref="G26:H26" si="34">A23</f>
        <v>22</v>
      </c>
      <c r="H26" s="15">
        <f t="shared" si="34"/>
        <v>0</v>
      </c>
      <c r="I26" s="3">
        <f t="shared" si="1"/>
        <v>1</v>
      </c>
      <c r="J26" s="16">
        <f t="shared" si="2"/>
        <v>1</v>
      </c>
      <c r="K26">
        <f t="shared" si="3"/>
        <v>0</v>
      </c>
      <c r="L26">
        <f t="shared" si="4"/>
        <v>0.6590182045989994</v>
      </c>
      <c r="M26" s="15">
        <f t="shared" si="5"/>
        <v>0.6590182045989994</v>
      </c>
      <c r="N26" s="16">
        <f t="shared" si="6"/>
        <v>0.3409817954010006</v>
      </c>
      <c r="O26" s="15">
        <f t="shared" si="7"/>
        <v>-1.0759261890445186</v>
      </c>
      <c r="P26" s="16">
        <f t="shared" si="8"/>
        <v>0</v>
      </c>
      <c r="AH26">
        <v>0.65846730029111611</v>
      </c>
      <c r="AI26">
        <v>0</v>
      </c>
      <c r="AJ26">
        <v>1</v>
      </c>
      <c r="AK26">
        <f t="shared" si="14"/>
        <v>8</v>
      </c>
      <c r="AL26">
        <f t="shared" si="15"/>
        <v>13</v>
      </c>
      <c r="AM26">
        <f t="shared" si="10"/>
        <v>0.8666666666666667</v>
      </c>
      <c r="AN26">
        <f t="shared" si="11"/>
        <v>0.90714285714285714</v>
      </c>
      <c r="AO26">
        <f t="shared" si="12"/>
        <v>1.5119047619047666E-2</v>
      </c>
    </row>
    <row r="27" spans="1:41" x14ac:dyDescent="0.2">
      <c r="A27">
        <v>26</v>
      </c>
      <c r="B27">
        <v>1</v>
      </c>
      <c r="C27">
        <v>29</v>
      </c>
      <c r="D27">
        <v>28</v>
      </c>
      <c r="E27">
        <v>82</v>
      </c>
      <c r="G27">
        <f t="shared" ref="G27:H27" si="35">A24</f>
        <v>23</v>
      </c>
      <c r="H27" s="15">
        <f t="shared" si="35"/>
        <v>1</v>
      </c>
      <c r="I27" s="3">
        <f t="shared" si="1"/>
        <v>0</v>
      </c>
      <c r="J27" s="16">
        <f t="shared" si="2"/>
        <v>1</v>
      </c>
      <c r="K27">
        <f t="shared" si="3"/>
        <v>1</v>
      </c>
      <c r="L27">
        <f t="shared" si="4"/>
        <v>0.65956867970453559</v>
      </c>
      <c r="M27" s="15">
        <f t="shared" si="5"/>
        <v>0.65956867970453559</v>
      </c>
      <c r="N27" s="16">
        <f t="shared" si="6"/>
        <v>0.34043132029546441</v>
      </c>
      <c r="O27" s="15">
        <f t="shared" si="7"/>
        <v>-0.41616917319525421</v>
      </c>
      <c r="P27" s="16">
        <f t="shared" si="8"/>
        <v>100</v>
      </c>
      <c r="AH27">
        <v>0.6590182045989994</v>
      </c>
      <c r="AI27">
        <v>1</v>
      </c>
      <c r="AJ27">
        <v>0</v>
      </c>
      <c r="AK27">
        <f t="shared" si="14"/>
        <v>9</v>
      </c>
      <c r="AL27">
        <f t="shared" si="15"/>
        <v>13</v>
      </c>
      <c r="AM27">
        <f t="shared" si="10"/>
        <v>0.85</v>
      </c>
      <c r="AN27">
        <f t="shared" si="11"/>
        <v>0.90714285714285714</v>
      </c>
      <c r="AO27">
        <f t="shared" si="12"/>
        <v>0</v>
      </c>
    </row>
    <row r="28" spans="1:41" x14ac:dyDescent="0.2">
      <c r="A28">
        <v>27</v>
      </c>
      <c r="B28">
        <v>1</v>
      </c>
      <c r="C28">
        <v>45</v>
      </c>
      <c r="D28">
        <v>28</v>
      </c>
      <c r="E28">
        <v>32</v>
      </c>
      <c r="G28">
        <f t="shared" ref="G28:H28" si="36">A25</f>
        <v>24</v>
      </c>
      <c r="H28" s="15">
        <f t="shared" si="36"/>
        <v>1</v>
      </c>
      <c r="I28" s="3">
        <f t="shared" si="1"/>
        <v>0</v>
      </c>
      <c r="J28" s="16">
        <f t="shared" si="2"/>
        <v>1</v>
      </c>
      <c r="K28">
        <f t="shared" si="3"/>
        <v>1</v>
      </c>
      <c r="L28">
        <f t="shared" si="4"/>
        <v>0.66011872445807351</v>
      </c>
      <c r="M28" s="15">
        <f t="shared" si="5"/>
        <v>0.66011872445807351</v>
      </c>
      <c r="N28" s="16">
        <f t="shared" si="6"/>
        <v>0.33988127554192649</v>
      </c>
      <c r="O28" s="15">
        <f t="shared" si="7"/>
        <v>-0.41533557459659437</v>
      </c>
      <c r="P28" s="16">
        <f t="shared" si="8"/>
        <v>100</v>
      </c>
      <c r="AH28">
        <v>0.65956867970453559</v>
      </c>
      <c r="AI28">
        <v>0</v>
      </c>
      <c r="AJ28">
        <v>1</v>
      </c>
      <c r="AK28">
        <f t="shared" si="14"/>
        <v>9</v>
      </c>
      <c r="AL28">
        <f t="shared" si="15"/>
        <v>14</v>
      </c>
      <c r="AM28">
        <f t="shared" si="10"/>
        <v>0.85</v>
      </c>
      <c r="AN28">
        <f t="shared" si="11"/>
        <v>0.9</v>
      </c>
      <c r="AO28">
        <f t="shared" si="12"/>
        <v>0</v>
      </c>
    </row>
    <row r="29" spans="1:41" x14ac:dyDescent="0.2">
      <c r="A29">
        <v>28</v>
      </c>
      <c r="B29">
        <v>1</v>
      </c>
      <c r="C29">
        <v>35</v>
      </c>
      <c r="D29">
        <v>28</v>
      </c>
      <c r="E29">
        <v>61</v>
      </c>
      <c r="G29">
        <f t="shared" ref="G29:H29" si="37">A26</f>
        <v>25</v>
      </c>
      <c r="H29" s="15">
        <f t="shared" si="37"/>
        <v>0</v>
      </c>
      <c r="I29" s="3">
        <f t="shared" si="1"/>
        <v>1</v>
      </c>
      <c r="J29" s="16">
        <f t="shared" si="2"/>
        <v>1</v>
      </c>
      <c r="K29">
        <f t="shared" si="3"/>
        <v>0</v>
      </c>
      <c r="L29">
        <f t="shared" si="4"/>
        <v>0.66066833771434208</v>
      </c>
      <c r="M29" s="15">
        <f t="shared" si="5"/>
        <v>0.66066833771434208</v>
      </c>
      <c r="N29" s="16">
        <f t="shared" si="6"/>
        <v>0.33933166228565792</v>
      </c>
      <c r="O29" s="15">
        <f t="shared" si="7"/>
        <v>-1.0807772950538945</v>
      </c>
      <c r="P29" s="16">
        <f t="shared" si="8"/>
        <v>0</v>
      </c>
      <c r="AH29">
        <v>0.66011872445807351</v>
      </c>
      <c r="AI29">
        <v>0</v>
      </c>
      <c r="AJ29">
        <v>1</v>
      </c>
      <c r="AK29">
        <f t="shared" si="14"/>
        <v>9</v>
      </c>
      <c r="AL29">
        <f t="shared" si="15"/>
        <v>15</v>
      </c>
      <c r="AM29">
        <f t="shared" si="10"/>
        <v>0.85</v>
      </c>
      <c r="AN29">
        <f t="shared" si="11"/>
        <v>0.8928571428571429</v>
      </c>
      <c r="AO29">
        <f t="shared" si="12"/>
        <v>1.4880952380952328E-2</v>
      </c>
    </row>
    <row r="30" spans="1:41" x14ac:dyDescent="0.2">
      <c r="A30">
        <v>29</v>
      </c>
      <c r="B30">
        <v>0</v>
      </c>
      <c r="C30">
        <v>40</v>
      </c>
      <c r="D30">
        <v>29</v>
      </c>
      <c r="E30">
        <v>31</v>
      </c>
      <c r="G30">
        <f t="shared" ref="G30:H30" si="38">A27</f>
        <v>26</v>
      </c>
      <c r="H30" s="15">
        <f t="shared" si="38"/>
        <v>1</v>
      </c>
      <c r="I30" s="3">
        <f t="shared" si="1"/>
        <v>0</v>
      </c>
      <c r="J30" s="16">
        <f t="shared" si="2"/>
        <v>1</v>
      </c>
      <c r="K30">
        <f t="shared" si="3"/>
        <v>1</v>
      </c>
      <c r="L30">
        <f t="shared" si="4"/>
        <v>0.66121751833245535</v>
      </c>
      <c r="M30" s="15">
        <f t="shared" si="5"/>
        <v>0.66121751833245535</v>
      </c>
      <c r="N30" s="16">
        <f t="shared" si="6"/>
        <v>0.33878248166754465</v>
      </c>
      <c r="O30" s="15">
        <f t="shared" si="7"/>
        <v>-0.41367241863056819</v>
      </c>
      <c r="P30" s="16">
        <f t="shared" si="8"/>
        <v>100</v>
      </c>
      <c r="AH30">
        <v>0.66066833771434208</v>
      </c>
      <c r="AI30">
        <v>1</v>
      </c>
      <c r="AJ30">
        <v>0</v>
      </c>
      <c r="AK30">
        <f t="shared" si="14"/>
        <v>10</v>
      </c>
      <c r="AL30">
        <f t="shared" si="15"/>
        <v>15</v>
      </c>
      <c r="AM30">
        <f t="shared" si="10"/>
        <v>0.83333333333333337</v>
      </c>
      <c r="AN30">
        <f t="shared" si="11"/>
        <v>0.8928571428571429</v>
      </c>
      <c r="AO30">
        <f t="shared" si="12"/>
        <v>0</v>
      </c>
    </row>
    <row r="31" spans="1:41" x14ac:dyDescent="0.2">
      <c r="A31">
        <v>30</v>
      </c>
      <c r="B31">
        <v>1</v>
      </c>
      <c r="C31">
        <v>23</v>
      </c>
      <c r="D31">
        <v>29</v>
      </c>
      <c r="E31">
        <v>87</v>
      </c>
      <c r="G31">
        <f t="shared" ref="G31:H31" si="39">A28</f>
        <v>27</v>
      </c>
      <c r="H31" s="15">
        <f t="shared" si="39"/>
        <v>1</v>
      </c>
      <c r="I31" s="3">
        <f t="shared" si="1"/>
        <v>0</v>
      </c>
      <c r="J31" s="16">
        <f t="shared" si="2"/>
        <v>1</v>
      </c>
      <c r="K31">
        <f t="shared" si="3"/>
        <v>1</v>
      </c>
      <c r="L31">
        <f t="shared" si="4"/>
        <v>0.66176626517591886</v>
      </c>
      <c r="M31" s="15">
        <f t="shared" si="5"/>
        <v>0.66176626517591886</v>
      </c>
      <c r="N31" s="16">
        <f t="shared" si="6"/>
        <v>0.33823373482408114</v>
      </c>
      <c r="O31" s="15">
        <f t="shared" si="7"/>
        <v>-0.41284285914273</v>
      </c>
      <c r="P31" s="16">
        <f t="shared" si="8"/>
        <v>100</v>
      </c>
      <c r="AH31">
        <v>0.66121751833245535</v>
      </c>
      <c r="AI31">
        <v>0</v>
      </c>
      <c r="AJ31">
        <v>1</v>
      </c>
      <c r="AK31">
        <f t="shared" si="14"/>
        <v>10</v>
      </c>
      <c r="AL31">
        <f t="shared" si="15"/>
        <v>16</v>
      </c>
      <c r="AM31">
        <f t="shared" si="10"/>
        <v>0.83333333333333337</v>
      </c>
      <c r="AN31">
        <f t="shared" si="11"/>
        <v>0.88571428571428568</v>
      </c>
      <c r="AO31">
        <f t="shared" si="12"/>
        <v>0</v>
      </c>
    </row>
    <row r="32" spans="1:41" x14ac:dyDescent="0.2">
      <c r="A32">
        <v>31</v>
      </c>
      <c r="B32">
        <v>1</v>
      </c>
      <c r="C32">
        <v>60</v>
      </c>
      <c r="D32">
        <v>30</v>
      </c>
      <c r="E32">
        <v>4</v>
      </c>
      <c r="G32">
        <f t="shared" ref="G32:H32" si="40">A29</f>
        <v>28</v>
      </c>
      <c r="H32" s="15">
        <f t="shared" si="40"/>
        <v>1</v>
      </c>
      <c r="I32" s="3">
        <f t="shared" si="1"/>
        <v>0</v>
      </c>
      <c r="J32" s="16">
        <f t="shared" si="2"/>
        <v>1</v>
      </c>
      <c r="K32">
        <f t="shared" si="3"/>
        <v>1</v>
      </c>
      <c r="L32">
        <f t="shared" si="4"/>
        <v>0.6623145771126363</v>
      </c>
      <c r="M32" s="15">
        <f t="shared" si="5"/>
        <v>0.6623145771126363</v>
      </c>
      <c r="N32" s="16">
        <f t="shared" si="6"/>
        <v>0.3376854228873637</v>
      </c>
      <c r="O32" s="15">
        <f t="shared" si="7"/>
        <v>-0.41201464390005316</v>
      </c>
      <c r="P32" s="16">
        <f t="shared" si="8"/>
        <v>100</v>
      </c>
      <c r="AH32">
        <v>0.66176626517591886</v>
      </c>
      <c r="AI32">
        <v>0</v>
      </c>
      <c r="AJ32">
        <v>1</v>
      </c>
      <c r="AK32">
        <f t="shared" si="14"/>
        <v>10</v>
      </c>
      <c r="AL32">
        <f t="shared" si="15"/>
        <v>17</v>
      </c>
      <c r="AM32">
        <f t="shared" si="10"/>
        <v>0.83333333333333337</v>
      </c>
      <c r="AN32">
        <f t="shared" si="11"/>
        <v>0.87857142857142856</v>
      </c>
      <c r="AO32">
        <f t="shared" si="12"/>
        <v>0</v>
      </c>
    </row>
    <row r="33" spans="1:41" x14ac:dyDescent="0.2">
      <c r="A33">
        <v>32</v>
      </c>
      <c r="B33">
        <v>0</v>
      </c>
      <c r="C33">
        <v>21</v>
      </c>
      <c r="D33">
        <v>30</v>
      </c>
      <c r="E33">
        <v>73</v>
      </c>
      <c r="G33">
        <f t="shared" ref="G33:H33" si="41">A30</f>
        <v>29</v>
      </c>
      <c r="H33" s="15">
        <f t="shared" si="41"/>
        <v>0</v>
      </c>
      <c r="I33" s="3">
        <f t="shared" si="1"/>
        <v>1</v>
      </c>
      <c r="J33" s="16">
        <f t="shared" si="2"/>
        <v>1</v>
      </c>
      <c r="K33">
        <f t="shared" si="3"/>
        <v>0</v>
      </c>
      <c r="L33">
        <f t="shared" si="4"/>
        <v>0.6628624530149142</v>
      </c>
      <c r="M33" s="15">
        <f t="shared" si="5"/>
        <v>0.6628624530149142</v>
      </c>
      <c r="N33" s="16">
        <f t="shared" si="6"/>
        <v>0.3371375469850858</v>
      </c>
      <c r="O33" s="15">
        <f t="shared" si="7"/>
        <v>-1.0872642806098003</v>
      </c>
      <c r="P33" s="16">
        <f t="shared" si="8"/>
        <v>0</v>
      </c>
      <c r="AH33">
        <v>0.6623145771126363</v>
      </c>
      <c r="AI33">
        <v>0</v>
      </c>
      <c r="AJ33">
        <v>1</v>
      </c>
      <c r="AK33">
        <f t="shared" si="14"/>
        <v>10</v>
      </c>
      <c r="AL33">
        <f t="shared" si="15"/>
        <v>18</v>
      </c>
      <c r="AM33">
        <f t="shared" si="10"/>
        <v>0.83333333333333337</v>
      </c>
      <c r="AN33">
        <f t="shared" si="11"/>
        <v>0.87142857142857144</v>
      </c>
      <c r="AO33">
        <f t="shared" si="12"/>
        <v>1.4523809523809569E-2</v>
      </c>
    </row>
    <row r="34" spans="1:41" x14ac:dyDescent="0.2">
      <c r="A34">
        <v>33</v>
      </c>
      <c r="B34">
        <v>1</v>
      </c>
      <c r="C34">
        <v>53</v>
      </c>
      <c r="D34">
        <v>33</v>
      </c>
      <c r="E34">
        <v>4</v>
      </c>
      <c r="G34">
        <f t="shared" ref="G34:H34" si="42">A31</f>
        <v>30</v>
      </c>
      <c r="H34" s="15">
        <f t="shared" si="42"/>
        <v>1</v>
      </c>
      <c r="I34" s="3">
        <f t="shared" si="1"/>
        <v>0</v>
      </c>
      <c r="J34" s="16">
        <f t="shared" si="2"/>
        <v>1</v>
      </c>
      <c r="K34">
        <f t="shared" si="3"/>
        <v>1</v>
      </c>
      <c r="L34">
        <f t="shared" si="4"/>
        <v>0.66340989175946941</v>
      </c>
      <c r="M34" s="15">
        <f t="shared" si="5"/>
        <v>0.66340989175946941</v>
      </c>
      <c r="N34" s="16">
        <f t="shared" si="6"/>
        <v>0.33659010824053059</v>
      </c>
      <c r="O34" s="15">
        <f t="shared" si="7"/>
        <v>-0.41036224187870624</v>
      </c>
      <c r="P34" s="16">
        <f t="shared" si="8"/>
        <v>100</v>
      </c>
      <c r="AH34">
        <v>0.6628624530149142</v>
      </c>
      <c r="AI34">
        <v>1</v>
      </c>
      <c r="AJ34">
        <v>0</v>
      </c>
      <c r="AK34">
        <f t="shared" si="14"/>
        <v>11</v>
      </c>
      <c r="AL34">
        <f t="shared" si="15"/>
        <v>18</v>
      </c>
      <c r="AM34">
        <f t="shared" si="10"/>
        <v>0.81666666666666665</v>
      </c>
      <c r="AN34">
        <f t="shared" si="11"/>
        <v>0.87142857142857144</v>
      </c>
      <c r="AO34">
        <f t="shared" si="12"/>
        <v>0</v>
      </c>
    </row>
    <row r="35" spans="1:41" x14ac:dyDescent="0.2">
      <c r="A35">
        <v>34</v>
      </c>
      <c r="B35">
        <v>1</v>
      </c>
      <c r="C35">
        <v>18</v>
      </c>
      <c r="D35">
        <v>33</v>
      </c>
      <c r="E35">
        <v>92</v>
      </c>
      <c r="G35">
        <f t="shared" ref="G35:H35" si="43">A32</f>
        <v>31</v>
      </c>
      <c r="H35" s="15">
        <f t="shared" si="43"/>
        <v>1</v>
      </c>
      <c r="I35" s="3">
        <f t="shared" si="1"/>
        <v>0</v>
      </c>
      <c r="J35" s="16">
        <f t="shared" si="2"/>
        <v>1</v>
      </c>
      <c r="K35">
        <f t="shared" si="3"/>
        <v>1</v>
      </c>
      <c r="L35">
        <f t="shared" si="4"/>
        <v>0.66395689222743315</v>
      </c>
      <c r="M35" s="15">
        <f t="shared" si="5"/>
        <v>0.66395689222743315</v>
      </c>
      <c r="N35" s="16">
        <f t="shared" si="6"/>
        <v>0.33604310777256685</v>
      </c>
      <c r="O35" s="15">
        <f t="shared" si="7"/>
        <v>-0.40953805295741208</v>
      </c>
      <c r="P35" s="16">
        <f t="shared" si="8"/>
        <v>100</v>
      </c>
      <c r="AH35">
        <v>0.66340989175946941</v>
      </c>
      <c r="AI35">
        <v>0</v>
      </c>
      <c r="AJ35">
        <v>1</v>
      </c>
      <c r="AK35">
        <f t="shared" si="14"/>
        <v>11</v>
      </c>
      <c r="AL35">
        <f t="shared" si="15"/>
        <v>19</v>
      </c>
      <c r="AM35">
        <f t="shared" si="10"/>
        <v>0.81666666666666665</v>
      </c>
      <c r="AN35">
        <f t="shared" si="11"/>
        <v>0.86428571428571432</v>
      </c>
      <c r="AO35">
        <f t="shared" si="12"/>
        <v>0</v>
      </c>
    </row>
    <row r="36" spans="1:41" x14ac:dyDescent="0.2">
      <c r="A36">
        <v>35</v>
      </c>
      <c r="B36">
        <v>0</v>
      </c>
      <c r="C36">
        <v>49</v>
      </c>
      <c r="D36">
        <v>33</v>
      </c>
      <c r="E36">
        <v>14</v>
      </c>
      <c r="G36">
        <f t="shared" ref="G36:H36" si="44">A33</f>
        <v>32</v>
      </c>
      <c r="H36" s="15">
        <f t="shared" si="44"/>
        <v>0</v>
      </c>
      <c r="I36" s="3">
        <f t="shared" si="1"/>
        <v>1</v>
      </c>
      <c r="J36" s="16">
        <f t="shared" si="2"/>
        <v>1</v>
      </c>
      <c r="K36">
        <f t="shared" si="3"/>
        <v>0</v>
      </c>
      <c r="L36">
        <f t="shared" si="4"/>
        <v>0.66450345330435767</v>
      </c>
      <c r="M36" s="15">
        <f t="shared" si="5"/>
        <v>0.66450345330435767</v>
      </c>
      <c r="N36" s="16">
        <f t="shared" si="6"/>
        <v>0.33549654669564233</v>
      </c>
      <c r="O36" s="15">
        <f t="shared" si="7"/>
        <v>-1.0921436156318916</v>
      </c>
      <c r="P36" s="16">
        <f t="shared" si="8"/>
        <v>0</v>
      </c>
      <c r="AH36">
        <v>0.66395689222743315</v>
      </c>
      <c r="AI36">
        <v>0</v>
      </c>
      <c r="AJ36">
        <v>1</v>
      </c>
      <c r="AK36">
        <f t="shared" si="14"/>
        <v>11</v>
      </c>
      <c r="AL36">
        <f t="shared" si="15"/>
        <v>20</v>
      </c>
      <c r="AM36">
        <f t="shared" si="10"/>
        <v>0.81666666666666665</v>
      </c>
      <c r="AN36">
        <f t="shared" si="11"/>
        <v>0.85714285714285721</v>
      </c>
      <c r="AO36">
        <f t="shared" si="12"/>
        <v>1.4285714285714237E-2</v>
      </c>
    </row>
    <row r="37" spans="1:41" x14ac:dyDescent="0.2">
      <c r="A37">
        <v>36</v>
      </c>
      <c r="B37">
        <v>1</v>
      </c>
      <c r="C37">
        <v>21</v>
      </c>
      <c r="D37">
        <v>33</v>
      </c>
      <c r="E37">
        <v>81</v>
      </c>
      <c r="G37">
        <f t="shared" ref="G37:H37" si="45">A34</f>
        <v>33</v>
      </c>
      <c r="H37" s="15">
        <f t="shared" si="45"/>
        <v>1</v>
      </c>
      <c r="I37" s="3">
        <f t="shared" si="1"/>
        <v>0</v>
      </c>
      <c r="J37" s="16">
        <f t="shared" si="2"/>
        <v>1</v>
      </c>
      <c r="K37">
        <f t="shared" si="3"/>
        <v>1</v>
      </c>
      <c r="L37">
        <f t="shared" si="4"/>
        <v>0.66504957388022179</v>
      </c>
      <c r="M37" s="15">
        <f t="shared" si="5"/>
        <v>0.66504957388022179</v>
      </c>
      <c r="N37" s="16">
        <f t="shared" si="6"/>
        <v>0.33495042611977821</v>
      </c>
      <c r="O37" s="15">
        <f t="shared" si="7"/>
        <v>-0.407893693916483</v>
      </c>
      <c r="P37" s="16">
        <f t="shared" si="8"/>
        <v>100</v>
      </c>
      <c r="AH37">
        <v>0.66450345330435767</v>
      </c>
      <c r="AI37">
        <v>1</v>
      </c>
      <c r="AJ37">
        <v>0</v>
      </c>
      <c r="AK37">
        <f t="shared" si="14"/>
        <v>12</v>
      </c>
      <c r="AL37">
        <f t="shared" si="15"/>
        <v>20</v>
      </c>
      <c r="AM37">
        <f t="shared" si="10"/>
        <v>0.8</v>
      </c>
      <c r="AN37">
        <f t="shared" si="11"/>
        <v>0.85714285714285721</v>
      </c>
      <c r="AO37">
        <f t="shared" si="12"/>
        <v>0</v>
      </c>
    </row>
    <row r="38" spans="1:41" x14ac:dyDescent="0.2">
      <c r="A38">
        <v>37</v>
      </c>
      <c r="B38">
        <v>0</v>
      </c>
      <c r="C38">
        <v>42</v>
      </c>
      <c r="D38">
        <v>34</v>
      </c>
      <c r="E38">
        <v>17</v>
      </c>
      <c r="G38">
        <f t="shared" ref="G38:H38" si="46">A35</f>
        <v>34</v>
      </c>
      <c r="H38" s="15">
        <f t="shared" si="46"/>
        <v>1</v>
      </c>
      <c r="I38" s="3">
        <f t="shared" si="1"/>
        <v>0</v>
      </c>
      <c r="J38" s="16">
        <f t="shared" si="2"/>
        <v>1</v>
      </c>
      <c r="K38">
        <f t="shared" si="3"/>
        <v>1</v>
      </c>
      <c r="L38">
        <f t="shared" si="4"/>
        <v>0.66559525284943588</v>
      </c>
      <c r="M38" s="15">
        <f t="shared" si="5"/>
        <v>0.66559525284943588</v>
      </c>
      <c r="N38" s="16">
        <f t="shared" si="6"/>
        <v>0.33440474715056412</v>
      </c>
      <c r="O38" s="15">
        <f t="shared" si="7"/>
        <v>-0.40707352163783783</v>
      </c>
      <c r="P38" s="16">
        <f t="shared" si="8"/>
        <v>100</v>
      </c>
      <c r="AH38">
        <v>0.66504957388022179</v>
      </c>
      <c r="AI38">
        <v>0</v>
      </c>
      <c r="AJ38">
        <v>1</v>
      </c>
      <c r="AK38">
        <f t="shared" si="14"/>
        <v>12</v>
      </c>
      <c r="AL38">
        <f t="shared" si="15"/>
        <v>21</v>
      </c>
      <c r="AM38">
        <f t="shared" si="10"/>
        <v>0.8</v>
      </c>
      <c r="AN38">
        <f t="shared" si="11"/>
        <v>0.85</v>
      </c>
      <c r="AO38">
        <f t="shared" si="12"/>
        <v>0</v>
      </c>
    </row>
    <row r="39" spans="1:41" x14ac:dyDescent="0.2">
      <c r="A39">
        <v>38</v>
      </c>
      <c r="B39">
        <v>1</v>
      </c>
      <c r="C39">
        <v>30</v>
      </c>
      <c r="D39">
        <v>34</v>
      </c>
      <c r="E39">
        <v>73</v>
      </c>
      <c r="G39">
        <f t="shared" ref="G39:H39" si="47">A36</f>
        <v>35</v>
      </c>
      <c r="H39" s="15">
        <f t="shared" si="47"/>
        <v>0</v>
      </c>
      <c r="I39" s="3">
        <f t="shared" si="1"/>
        <v>1</v>
      </c>
      <c r="J39" s="16">
        <f t="shared" si="2"/>
        <v>1</v>
      </c>
      <c r="K39">
        <f t="shared" si="3"/>
        <v>0</v>
      </c>
      <c r="L39">
        <f t="shared" si="4"/>
        <v>0.66614048911084811</v>
      </c>
      <c r="M39" s="15">
        <f t="shared" si="5"/>
        <v>0.66614048911084811</v>
      </c>
      <c r="N39" s="16">
        <f t="shared" si="6"/>
        <v>0.33385951088915189</v>
      </c>
      <c r="O39" s="15">
        <f t="shared" si="7"/>
        <v>-1.0970350005737843</v>
      </c>
      <c r="P39" s="16">
        <f t="shared" si="8"/>
        <v>0</v>
      </c>
      <c r="AH39">
        <v>0.66559525284943588</v>
      </c>
      <c r="AI39">
        <v>0</v>
      </c>
      <c r="AJ39">
        <v>1</v>
      </c>
      <c r="AK39">
        <f t="shared" si="14"/>
        <v>12</v>
      </c>
      <c r="AL39">
        <f t="shared" si="15"/>
        <v>22</v>
      </c>
      <c r="AM39">
        <f t="shared" si="10"/>
        <v>0.8</v>
      </c>
      <c r="AN39">
        <f t="shared" si="11"/>
        <v>0.84285714285714286</v>
      </c>
      <c r="AO39">
        <f t="shared" si="12"/>
        <v>1.4047619047619092E-2</v>
      </c>
    </row>
    <row r="40" spans="1:41" x14ac:dyDescent="0.2">
      <c r="A40">
        <v>39</v>
      </c>
      <c r="B40">
        <v>0</v>
      </c>
      <c r="C40">
        <v>36</v>
      </c>
      <c r="D40">
        <v>37</v>
      </c>
      <c r="E40">
        <v>26</v>
      </c>
      <c r="G40">
        <f t="shared" ref="G40:H40" si="48">A37</f>
        <v>36</v>
      </c>
      <c r="H40" s="15">
        <f t="shared" si="48"/>
        <v>1</v>
      </c>
      <c r="I40" s="3">
        <f t="shared" si="1"/>
        <v>0</v>
      </c>
      <c r="J40" s="16">
        <f t="shared" si="2"/>
        <v>1</v>
      </c>
      <c r="K40">
        <f t="shared" si="3"/>
        <v>1</v>
      </c>
      <c r="L40">
        <f t="shared" si="4"/>
        <v>0.66668528156774842</v>
      </c>
      <c r="M40" s="15">
        <f t="shared" si="5"/>
        <v>0.66668528156774842</v>
      </c>
      <c r="N40" s="16">
        <f t="shared" si="6"/>
        <v>0.33331471843225158</v>
      </c>
      <c r="O40" s="15">
        <f t="shared" si="7"/>
        <v>-0.40543718614636337</v>
      </c>
      <c r="P40" s="16">
        <f t="shared" si="8"/>
        <v>100</v>
      </c>
      <c r="AH40">
        <v>0.66614048911084811</v>
      </c>
      <c r="AI40">
        <v>1</v>
      </c>
      <c r="AJ40">
        <v>0</v>
      </c>
      <c r="AK40">
        <f t="shared" si="14"/>
        <v>13</v>
      </c>
      <c r="AL40">
        <f t="shared" si="15"/>
        <v>22</v>
      </c>
      <c r="AM40">
        <f t="shared" si="10"/>
        <v>0.78333333333333333</v>
      </c>
      <c r="AN40">
        <f t="shared" si="11"/>
        <v>0.84285714285714286</v>
      </c>
      <c r="AO40">
        <f t="shared" si="12"/>
        <v>0</v>
      </c>
    </row>
    <row r="41" spans="1:41" x14ac:dyDescent="0.2">
      <c r="A41">
        <v>40</v>
      </c>
      <c r="B41">
        <v>1</v>
      </c>
      <c r="C41">
        <v>20</v>
      </c>
      <c r="D41">
        <v>37</v>
      </c>
      <c r="E41">
        <v>75</v>
      </c>
      <c r="G41">
        <f t="shared" ref="G41:H41" si="49">A38</f>
        <v>37</v>
      </c>
      <c r="H41" s="15">
        <f t="shared" si="49"/>
        <v>0</v>
      </c>
      <c r="I41" s="3">
        <f t="shared" si="1"/>
        <v>1</v>
      </c>
      <c r="J41" s="16">
        <f t="shared" si="2"/>
        <v>1</v>
      </c>
      <c r="K41">
        <f t="shared" si="3"/>
        <v>0</v>
      </c>
      <c r="L41">
        <f t="shared" si="4"/>
        <v>0.66722962912787509</v>
      </c>
      <c r="M41" s="15">
        <f t="shared" si="5"/>
        <v>0.66722962912787509</v>
      </c>
      <c r="N41" s="16">
        <f t="shared" si="6"/>
        <v>0.33277037087212491</v>
      </c>
      <c r="O41" s="15">
        <f t="shared" si="7"/>
        <v>-1.1003026038298296</v>
      </c>
      <c r="P41" s="16">
        <f t="shared" si="8"/>
        <v>0</v>
      </c>
      <c r="AH41">
        <v>0.66668528156774842</v>
      </c>
      <c r="AI41">
        <v>0</v>
      </c>
      <c r="AJ41">
        <v>1</v>
      </c>
      <c r="AK41">
        <f t="shared" si="14"/>
        <v>13</v>
      </c>
      <c r="AL41">
        <f t="shared" si="15"/>
        <v>23</v>
      </c>
      <c r="AM41">
        <f t="shared" si="10"/>
        <v>0.78333333333333333</v>
      </c>
      <c r="AN41">
        <f t="shared" si="11"/>
        <v>0.83571428571428574</v>
      </c>
      <c r="AO41">
        <f t="shared" si="12"/>
        <v>1.3928571428571472E-2</v>
      </c>
    </row>
    <row r="42" spans="1:41" x14ac:dyDescent="0.2">
      <c r="A42">
        <v>41</v>
      </c>
      <c r="B42">
        <v>0</v>
      </c>
      <c r="C42">
        <v>65</v>
      </c>
      <c r="D42">
        <v>38</v>
      </c>
      <c r="E42">
        <v>35</v>
      </c>
      <c r="G42">
        <f t="shared" ref="G42:H42" si="50">A39</f>
        <v>38</v>
      </c>
      <c r="H42" s="15">
        <f t="shared" si="50"/>
        <v>1</v>
      </c>
      <c r="I42" s="3">
        <f t="shared" si="1"/>
        <v>0</v>
      </c>
      <c r="J42" s="16">
        <f t="shared" si="2"/>
        <v>1</v>
      </c>
      <c r="K42">
        <f t="shared" si="3"/>
        <v>1</v>
      </c>
      <c r="L42">
        <f t="shared" si="4"/>
        <v>0.66777353070341938</v>
      </c>
      <c r="M42" s="15">
        <f t="shared" si="5"/>
        <v>0.66777353070341938</v>
      </c>
      <c r="N42" s="16">
        <f t="shared" si="6"/>
        <v>0.33222646929658062</v>
      </c>
      <c r="O42" s="15">
        <f t="shared" si="7"/>
        <v>-0.40380618882084651</v>
      </c>
      <c r="P42" s="16">
        <f t="shared" si="8"/>
        <v>100</v>
      </c>
      <c r="AH42">
        <v>0.66722962912787509</v>
      </c>
      <c r="AI42">
        <v>1</v>
      </c>
      <c r="AJ42">
        <v>0</v>
      </c>
      <c r="AK42">
        <f t="shared" si="14"/>
        <v>14</v>
      </c>
      <c r="AL42">
        <f t="shared" si="15"/>
        <v>23</v>
      </c>
      <c r="AM42">
        <f t="shared" si="10"/>
        <v>0.76666666666666661</v>
      </c>
      <c r="AN42">
        <f t="shared" si="11"/>
        <v>0.83571428571428574</v>
      </c>
      <c r="AO42">
        <f t="shared" si="12"/>
        <v>0</v>
      </c>
    </row>
    <row r="43" spans="1:41" x14ac:dyDescent="0.2">
      <c r="A43">
        <v>42</v>
      </c>
      <c r="B43">
        <v>1</v>
      </c>
      <c r="C43">
        <v>24</v>
      </c>
      <c r="D43">
        <v>38</v>
      </c>
      <c r="E43">
        <v>92</v>
      </c>
      <c r="G43">
        <f t="shared" ref="G43:H43" si="51">A40</f>
        <v>39</v>
      </c>
      <c r="H43" s="15">
        <f t="shared" si="51"/>
        <v>0</v>
      </c>
      <c r="I43" s="3">
        <f t="shared" si="1"/>
        <v>1</v>
      </c>
      <c r="J43" s="16">
        <f t="shared" si="2"/>
        <v>1</v>
      </c>
      <c r="K43">
        <f t="shared" si="3"/>
        <v>0</v>
      </c>
      <c r="L43">
        <f t="shared" si="4"/>
        <v>0.66831698521103</v>
      </c>
      <c r="M43" s="15">
        <f t="shared" si="5"/>
        <v>0.66831698521103</v>
      </c>
      <c r="N43" s="16">
        <f t="shared" si="6"/>
        <v>0.33168301478897</v>
      </c>
      <c r="O43" s="15">
        <f t="shared" si="7"/>
        <v>-1.1035755408853916</v>
      </c>
      <c r="P43" s="16">
        <f t="shared" si="8"/>
        <v>0</v>
      </c>
      <c r="AH43">
        <v>0.66777353070341938</v>
      </c>
      <c r="AI43">
        <v>0</v>
      </c>
      <c r="AJ43">
        <v>1</v>
      </c>
      <c r="AK43">
        <f t="shared" si="14"/>
        <v>14</v>
      </c>
      <c r="AL43">
        <f t="shared" si="15"/>
        <v>24</v>
      </c>
      <c r="AM43">
        <f t="shared" si="10"/>
        <v>0.76666666666666661</v>
      </c>
      <c r="AN43">
        <f t="shared" si="11"/>
        <v>0.82857142857142851</v>
      </c>
      <c r="AO43">
        <f t="shared" si="12"/>
        <v>1.3809523809523759E-2</v>
      </c>
    </row>
    <row r="44" spans="1:41" x14ac:dyDescent="0.2">
      <c r="A44">
        <v>43</v>
      </c>
      <c r="B44">
        <v>1</v>
      </c>
      <c r="C44">
        <v>48</v>
      </c>
      <c r="D44">
        <v>39</v>
      </c>
      <c r="E44">
        <v>36</v>
      </c>
      <c r="G44">
        <f t="shared" ref="G44:H44" si="52">A41</f>
        <v>40</v>
      </c>
      <c r="H44" s="15">
        <f t="shared" si="52"/>
        <v>1</v>
      </c>
      <c r="I44" s="3">
        <f t="shared" si="1"/>
        <v>0</v>
      </c>
      <c r="J44" s="16">
        <f t="shared" si="2"/>
        <v>1</v>
      </c>
      <c r="K44">
        <f t="shared" si="3"/>
        <v>1</v>
      </c>
      <c r="L44">
        <f t="shared" si="4"/>
        <v>0.66885999157181897</v>
      </c>
      <c r="M44" s="15">
        <f t="shared" si="5"/>
        <v>0.66885999157181897</v>
      </c>
      <c r="N44" s="16">
        <f t="shared" si="6"/>
        <v>0.33114000842818103</v>
      </c>
      <c r="O44" s="15">
        <f t="shared" si="7"/>
        <v>-0.40218052091776307</v>
      </c>
      <c r="P44" s="16">
        <f t="shared" si="8"/>
        <v>100</v>
      </c>
      <c r="AH44">
        <v>0.66831698521103</v>
      </c>
      <c r="AI44">
        <v>1</v>
      </c>
      <c r="AJ44">
        <v>0</v>
      </c>
      <c r="AK44">
        <f t="shared" si="14"/>
        <v>15</v>
      </c>
      <c r="AL44">
        <f t="shared" si="15"/>
        <v>24</v>
      </c>
      <c r="AM44">
        <f t="shared" si="10"/>
        <v>0.75</v>
      </c>
      <c r="AN44">
        <f t="shared" si="11"/>
        <v>0.82857142857142851</v>
      </c>
      <c r="AO44">
        <f t="shared" si="12"/>
        <v>0</v>
      </c>
    </row>
    <row r="45" spans="1:41" x14ac:dyDescent="0.2">
      <c r="A45">
        <v>44</v>
      </c>
      <c r="B45">
        <v>1</v>
      </c>
      <c r="C45">
        <v>31</v>
      </c>
      <c r="D45">
        <v>39</v>
      </c>
      <c r="E45">
        <v>61</v>
      </c>
      <c r="G45">
        <f t="shared" ref="G45:H45" si="53">A42</f>
        <v>41</v>
      </c>
      <c r="H45" s="15">
        <f t="shared" si="53"/>
        <v>0</v>
      </c>
      <c r="I45" s="3">
        <f t="shared" si="1"/>
        <v>1</v>
      </c>
      <c r="J45" s="16">
        <f t="shared" si="2"/>
        <v>1</v>
      </c>
      <c r="K45">
        <f t="shared" si="3"/>
        <v>0</v>
      </c>
      <c r="L45">
        <f t="shared" si="4"/>
        <v>0.66940254871136629</v>
      </c>
      <c r="M45" s="15">
        <f t="shared" si="5"/>
        <v>0.66940254871136629</v>
      </c>
      <c r="N45" s="16">
        <f t="shared" si="6"/>
        <v>0.33059745128863371</v>
      </c>
      <c r="O45" s="15">
        <f t="shared" si="7"/>
        <v>-1.1068538029757056</v>
      </c>
      <c r="P45" s="16">
        <f t="shared" si="8"/>
        <v>0</v>
      </c>
      <c r="AH45">
        <v>0.66885999157181897</v>
      </c>
      <c r="AI45">
        <v>0</v>
      </c>
      <c r="AJ45">
        <v>1</v>
      </c>
      <c r="AK45">
        <f t="shared" si="14"/>
        <v>15</v>
      </c>
      <c r="AL45">
        <f t="shared" si="15"/>
        <v>25</v>
      </c>
      <c r="AM45">
        <f t="shared" si="10"/>
        <v>0.75</v>
      </c>
      <c r="AN45">
        <f t="shared" si="11"/>
        <v>0.8214285714285714</v>
      </c>
      <c r="AO45">
        <f t="shared" si="12"/>
        <v>1.3690476190476142E-2</v>
      </c>
    </row>
    <row r="46" spans="1:41" x14ac:dyDescent="0.2">
      <c r="A46">
        <v>45</v>
      </c>
      <c r="B46">
        <v>0</v>
      </c>
      <c r="C46">
        <v>49</v>
      </c>
      <c r="D46">
        <v>39</v>
      </c>
      <c r="E46">
        <v>28</v>
      </c>
      <c r="G46">
        <f t="shared" ref="G46:H46" si="54">A43</f>
        <v>42</v>
      </c>
      <c r="H46" s="15">
        <f t="shared" si="54"/>
        <v>1</v>
      </c>
      <c r="I46" s="3">
        <f t="shared" si="1"/>
        <v>0</v>
      </c>
      <c r="J46" s="16">
        <f t="shared" si="2"/>
        <v>1</v>
      </c>
      <c r="K46">
        <f t="shared" si="3"/>
        <v>1</v>
      </c>
      <c r="L46">
        <f t="shared" si="4"/>
        <v>0.66994465555972393</v>
      </c>
      <c r="M46" s="15">
        <f t="shared" si="5"/>
        <v>0.66994465555972393</v>
      </c>
      <c r="N46" s="16">
        <f t="shared" si="6"/>
        <v>0.33005534444027607</v>
      </c>
      <c r="O46" s="15">
        <f t="shared" si="7"/>
        <v>-0.40056017365119712</v>
      </c>
      <c r="P46" s="16">
        <f t="shared" si="8"/>
        <v>100</v>
      </c>
      <c r="AH46">
        <v>0.66940254871136629</v>
      </c>
      <c r="AI46">
        <v>1</v>
      </c>
      <c r="AJ46">
        <v>0</v>
      </c>
      <c r="AK46">
        <f t="shared" si="14"/>
        <v>16</v>
      </c>
      <c r="AL46">
        <f t="shared" si="15"/>
        <v>25</v>
      </c>
      <c r="AM46">
        <f t="shared" si="10"/>
        <v>0.73333333333333339</v>
      </c>
      <c r="AN46">
        <f t="shared" si="11"/>
        <v>0.8214285714285714</v>
      </c>
      <c r="AO46">
        <f t="shared" si="12"/>
        <v>0</v>
      </c>
    </row>
    <row r="47" spans="1:41" x14ac:dyDescent="0.2">
      <c r="A47">
        <v>46</v>
      </c>
      <c r="B47">
        <v>1</v>
      </c>
      <c r="C47">
        <v>24</v>
      </c>
      <c r="D47">
        <v>39</v>
      </c>
      <c r="E47">
        <v>65</v>
      </c>
      <c r="G47">
        <f t="shared" ref="G47:H47" si="55">A44</f>
        <v>43</v>
      </c>
      <c r="H47" s="15">
        <f t="shared" si="55"/>
        <v>1</v>
      </c>
      <c r="I47" s="3">
        <f t="shared" si="1"/>
        <v>0</v>
      </c>
      <c r="J47" s="16">
        <f t="shared" si="2"/>
        <v>1</v>
      </c>
      <c r="K47">
        <f t="shared" si="3"/>
        <v>1</v>
      </c>
      <c r="L47">
        <f t="shared" si="4"/>
        <v>0.67048631105142165</v>
      </c>
      <c r="M47" s="15">
        <f t="shared" si="5"/>
        <v>0.67048631105142165</v>
      </c>
      <c r="N47" s="16">
        <f t="shared" si="6"/>
        <v>0.32951368894857835</v>
      </c>
      <c r="O47" s="15">
        <f t="shared" si="7"/>
        <v>-0.39975199249950488</v>
      </c>
      <c r="P47" s="16">
        <f t="shared" si="8"/>
        <v>100</v>
      </c>
      <c r="AH47">
        <v>0.66994465555972393</v>
      </c>
      <c r="AI47">
        <v>0</v>
      </c>
      <c r="AJ47">
        <v>1</v>
      </c>
      <c r="AK47">
        <f t="shared" si="14"/>
        <v>16</v>
      </c>
      <c r="AL47">
        <f t="shared" si="15"/>
        <v>26</v>
      </c>
      <c r="AM47">
        <f t="shared" si="10"/>
        <v>0.73333333333333339</v>
      </c>
      <c r="AN47">
        <f t="shared" si="11"/>
        <v>0.81428571428571428</v>
      </c>
      <c r="AO47">
        <f t="shared" si="12"/>
        <v>0</v>
      </c>
    </row>
    <row r="48" spans="1:41" x14ac:dyDescent="0.2">
      <c r="A48">
        <v>47</v>
      </c>
      <c r="B48">
        <v>0</v>
      </c>
      <c r="C48">
        <v>50</v>
      </c>
      <c r="D48">
        <v>40</v>
      </c>
      <c r="E48">
        <v>55</v>
      </c>
      <c r="G48">
        <f t="shared" ref="G48:H48" si="56">A45</f>
        <v>44</v>
      </c>
      <c r="H48" s="15">
        <f t="shared" si="56"/>
        <v>1</v>
      </c>
      <c r="I48" s="3">
        <f t="shared" si="1"/>
        <v>0</v>
      </c>
      <c r="J48" s="16">
        <f t="shared" si="2"/>
        <v>1</v>
      </c>
      <c r="K48">
        <f t="shared" si="3"/>
        <v>1</v>
      </c>
      <c r="L48">
        <f t="shared" si="4"/>
        <v>0.67102751412547079</v>
      </c>
      <c r="M48" s="15">
        <f t="shared" si="5"/>
        <v>0.67102751412547079</v>
      </c>
      <c r="N48" s="16">
        <f t="shared" si="6"/>
        <v>0.32897248587452921</v>
      </c>
      <c r="O48" s="15">
        <f t="shared" si="7"/>
        <v>-0.3989451381931936</v>
      </c>
      <c r="P48" s="16">
        <f t="shared" si="8"/>
        <v>100</v>
      </c>
      <c r="AH48">
        <v>0.67048631105142165</v>
      </c>
      <c r="AI48">
        <v>0</v>
      </c>
      <c r="AJ48">
        <v>1</v>
      </c>
      <c r="AK48">
        <f t="shared" si="14"/>
        <v>16</v>
      </c>
      <c r="AL48">
        <f t="shared" si="15"/>
        <v>27</v>
      </c>
      <c r="AM48">
        <f t="shared" si="10"/>
        <v>0.73333333333333339</v>
      </c>
      <c r="AN48">
        <f t="shared" si="11"/>
        <v>0.80714285714285716</v>
      </c>
      <c r="AO48">
        <f t="shared" si="12"/>
        <v>0</v>
      </c>
    </row>
    <row r="49" spans="1:41" x14ac:dyDescent="0.2">
      <c r="A49">
        <v>48</v>
      </c>
      <c r="B49">
        <v>1</v>
      </c>
      <c r="C49">
        <v>27</v>
      </c>
      <c r="D49">
        <v>40</v>
      </c>
      <c r="E49">
        <v>47</v>
      </c>
      <c r="G49">
        <f t="shared" ref="G49:H49" si="57">A46</f>
        <v>45</v>
      </c>
      <c r="H49" s="15">
        <f t="shared" si="57"/>
        <v>0</v>
      </c>
      <c r="I49" s="3">
        <f t="shared" si="1"/>
        <v>1</v>
      </c>
      <c r="J49" s="16">
        <f t="shared" si="2"/>
        <v>1</v>
      </c>
      <c r="K49">
        <f t="shared" si="3"/>
        <v>0</v>
      </c>
      <c r="L49">
        <f t="shared" si="4"/>
        <v>0.67156826372536937</v>
      </c>
      <c r="M49" s="15">
        <f t="shared" si="5"/>
        <v>0.67156826372536937</v>
      </c>
      <c r="N49" s="16">
        <f t="shared" si="6"/>
        <v>0.32843173627463063</v>
      </c>
      <c r="O49" s="15">
        <f t="shared" si="7"/>
        <v>-1.113426266990809</v>
      </c>
      <c r="P49" s="16">
        <f t="shared" si="8"/>
        <v>0</v>
      </c>
      <c r="AH49">
        <v>0.67102751412547079</v>
      </c>
      <c r="AI49">
        <v>0</v>
      </c>
      <c r="AJ49">
        <v>1</v>
      </c>
      <c r="AK49">
        <f t="shared" si="14"/>
        <v>16</v>
      </c>
      <c r="AL49">
        <f t="shared" si="15"/>
        <v>28</v>
      </c>
      <c r="AM49">
        <f t="shared" si="10"/>
        <v>0.73333333333333339</v>
      </c>
      <c r="AN49">
        <f t="shared" si="11"/>
        <v>0.8</v>
      </c>
      <c r="AO49">
        <f t="shared" si="12"/>
        <v>1.3333333333333376E-2</v>
      </c>
    </row>
    <row r="50" spans="1:41" x14ac:dyDescent="0.2">
      <c r="A50">
        <v>49</v>
      </c>
      <c r="B50">
        <v>0</v>
      </c>
      <c r="C50">
        <v>29</v>
      </c>
      <c r="D50">
        <v>40</v>
      </c>
      <c r="E50">
        <v>42</v>
      </c>
      <c r="G50">
        <f t="shared" ref="G50:H50" si="58">A47</f>
        <v>46</v>
      </c>
      <c r="H50" s="15">
        <f t="shared" si="58"/>
        <v>1</v>
      </c>
      <c r="I50" s="3">
        <f t="shared" si="1"/>
        <v>0</v>
      </c>
      <c r="J50" s="16">
        <f t="shared" si="2"/>
        <v>1</v>
      </c>
      <c r="K50">
        <f t="shared" si="3"/>
        <v>1</v>
      </c>
      <c r="L50">
        <f t="shared" si="4"/>
        <v>0.67210855879910592</v>
      </c>
      <c r="M50" s="15">
        <f t="shared" si="5"/>
        <v>0.67210855879910592</v>
      </c>
      <c r="N50" s="16">
        <f t="shared" si="6"/>
        <v>0.32789144120089408</v>
      </c>
      <c r="O50" s="15">
        <f t="shared" si="7"/>
        <v>-0.39733540567410747</v>
      </c>
      <c r="P50" s="16">
        <f t="shared" si="8"/>
        <v>100</v>
      </c>
      <c r="AH50">
        <v>0.67156826372536937</v>
      </c>
      <c r="AI50">
        <v>1</v>
      </c>
      <c r="AJ50">
        <v>0</v>
      </c>
      <c r="AK50">
        <f t="shared" si="14"/>
        <v>17</v>
      </c>
      <c r="AL50">
        <f t="shared" si="15"/>
        <v>28</v>
      </c>
      <c r="AM50">
        <f t="shared" si="10"/>
        <v>0.71666666666666667</v>
      </c>
      <c r="AN50">
        <f t="shared" si="11"/>
        <v>0.8</v>
      </c>
      <c r="AO50">
        <f t="shared" si="12"/>
        <v>0</v>
      </c>
    </row>
    <row r="51" spans="1:41" x14ac:dyDescent="0.2">
      <c r="A51">
        <v>50</v>
      </c>
      <c r="B51">
        <v>0</v>
      </c>
      <c r="C51">
        <v>31</v>
      </c>
      <c r="D51">
        <v>40</v>
      </c>
      <c r="E51">
        <v>42</v>
      </c>
      <c r="G51">
        <f t="shared" ref="G51:H51" si="59">A48</f>
        <v>47</v>
      </c>
      <c r="H51" s="15">
        <f t="shared" si="59"/>
        <v>0</v>
      </c>
      <c r="I51" s="3">
        <f t="shared" si="1"/>
        <v>1</v>
      </c>
      <c r="J51" s="16">
        <f t="shared" si="2"/>
        <v>1</v>
      </c>
      <c r="K51">
        <f t="shared" si="3"/>
        <v>0</v>
      </c>
      <c r="L51">
        <f t="shared" si="4"/>
        <v>0.67264839829916467</v>
      </c>
      <c r="M51" s="15">
        <f t="shared" si="5"/>
        <v>0.67264839829916467</v>
      </c>
      <c r="N51" s="16">
        <f t="shared" si="6"/>
        <v>0.32735160170083533</v>
      </c>
      <c r="O51" s="15">
        <f t="shared" si="7"/>
        <v>-1.1167204511763966</v>
      </c>
      <c r="P51" s="16">
        <f t="shared" si="8"/>
        <v>0</v>
      </c>
      <c r="AH51">
        <v>0.67210855879910592</v>
      </c>
      <c r="AI51">
        <v>0</v>
      </c>
      <c r="AJ51">
        <v>1</v>
      </c>
      <c r="AK51">
        <f t="shared" si="14"/>
        <v>17</v>
      </c>
      <c r="AL51">
        <f t="shared" si="15"/>
        <v>29</v>
      </c>
      <c r="AM51">
        <f t="shared" si="10"/>
        <v>0.71666666666666667</v>
      </c>
      <c r="AN51">
        <f t="shared" si="11"/>
        <v>0.79285714285714282</v>
      </c>
      <c r="AO51">
        <f t="shared" si="12"/>
        <v>1.3214285714285755E-2</v>
      </c>
    </row>
    <row r="52" spans="1:41" x14ac:dyDescent="0.2">
      <c r="A52">
        <v>51</v>
      </c>
      <c r="B52">
        <v>1</v>
      </c>
      <c r="C52">
        <v>49</v>
      </c>
      <c r="D52">
        <v>42</v>
      </c>
      <c r="E52">
        <v>52</v>
      </c>
      <c r="G52">
        <f t="shared" ref="G52:H52" si="60">A49</f>
        <v>48</v>
      </c>
      <c r="H52" s="15">
        <f t="shared" si="60"/>
        <v>1</v>
      </c>
      <c r="I52" s="3">
        <f t="shared" si="1"/>
        <v>0</v>
      </c>
      <c r="J52" s="16">
        <f t="shared" si="2"/>
        <v>1</v>
      </c>
      <c r="K52">
        <f t="shared" si="3"/>
        <v>1</v>
      </c>
      <c r="L52">
        <f t="shared" si="4"/>
        <v>0.67318778118252853</v>
      </c>
      <c r="M52" s="15">
        <f t="shared" si="5"/>
        <v>0.67318778118252853</v>
      </c>
      <c r="N52" s="16">
        <f t="shared" si="6"/>
        <v>0.32681221881747147</v>
      </c>
      <c r="O52" s="15">
        <f t="shared" si="7"/>
        <v>-0.39573096718295603</v>
      </c>
      <c r="P52" s="16">
        <f t="shared" si="8"/>
        <v>100</v>
      </c>
      <c r="AH52">
        <v>0.67264839829916467</v>
      </c>
      <c r="AI52">
        <v>1</v>
      </c>
      <c r="AJ52">
        <v>0</v>
      </c>
      <c r="AK52">
        <f t="shared" si="14"/>
        <v>18</v>
      </c>
      <c r="AL52">
        <f t="shared" si="15"/>
        <v>29</v>
      </c>
      <c r="AM52">
        <f t="shared" si="10"/>
        <v>0.7</v>
      </c>
      <c r="AN52">
        <f t="shared" si="11"/>
        <v>0.79285714285714282</v>
      </c>
      <c r="AO52">
        <f t="shared" si="12"/>
        <v>0</v>
      </c>
    </row>
    <row r="53" spans="1:41" x14ac:dyDescent="0.2">
      <c r="A53">
        <v>52</v>
      </c>
      <c r="B53">
        <v>0</v>
      </c>
      <c r="C53">
        <v>33</v>
      </c>
      <c r="D53">
        <v>42</v>
      </c>
      <c r="E53">
        <v>60</v>
      </c>
      <c r="G53">
        <f t="shared" ref="G53:H53" si="61">A50</f>
        <v>49</v>
      </c>
      <c r="H53" s="15">
        <f t="shared" si="61"/>
        <v>0</v>
      </c>
      <c r="I53" s="3">
        <f t="shared" si="1"/>
        <v>1</v>
      </c>
      <c r="J53" s="16">
        <f t="shared" si="2"/>
        <v>1</v>
      </c>
      <c r="K53">
        <f t="shared" si="3"/>
        <v>0</v>
      </c>
      <c r="L53">
        <f t="shared" si="4"/>
        <v>0.67372670641068499</v>
      </c>
      <c r="M53" s="15">
        <f t="shared" si="5"/>
        <v>0.67372670641068499</v>
      </c>
      <c r="N53" s="16">
        <f t="shared" si="6"/>
        <v>0.32627329358931501</v>
      </c>
      <c r="O53" s="15">
        <f t="shared" si="7"/>
        <v>-1.1200199249190361</v>
      </c>
      <c r="P53" s="16">
        <f t="shared" si="8"/>
        <v>0</v>
      </c>
      <c r="AH53">
        <v>0.67318778118252853</v>
      </c>
      <c r="AI53">
        <v>0</v>
      </c>
      <c r="AJ53">
        <v>1</v>
      </c>
      <c r="AK53">
        <f t="shared" si="14"/>
        <v>18</v>
      </c>
      <c r="AL53">
        <f t="shared" si="15"/>
        <v>30</v>
      </c>
      <c r="AM53">
        <f t="shared" si="10"/>
        <v>0.7</v>
      </c>
      <c r="AN53">
        <f t="shared" si="11"/>
        <v>0.7857142857142857</v>
      </c>
      <c r="AO53">
        <f t="shared" si="12"/>
        <v>1.3095238095238049E-2</v>
      </c>
    </row>
    <row r="54" spans="1:41" x14ac:dyDescent="0.2">
      <c r="A54">
        <v>53</v>
      </c>
      <c r="B54">
        <v>1</v>
      </c>
      <c r="C54">
        <v>31</v>
      </c>
      <c r="D54">
        <v>43</v>
      </c>
      <c r="E54">
        <v>54</v>
      </c>
      <c r="G54">
        <f t="shared" ref="G54:H54" si="62">A51</f>
        <v>50</v>
      </c>
      <c r="H54" s="15">
        <f t="shared" si="62"/>
        <v>0</v>
      </c>
      <c r="I54" s="3">
        <f t="shared" si="1"/>
        <v>1</v>
      </c>
      <c r="J54" s="16">
        <f t="shared" si="2"/>
        <v>1</v>
      </c>
      <c r="K54">
        <f t="shared" si="3"/>
        <v>0</v>
      </c>
      <c r="L54">
        <f t="shared" si="4"/>
        <v>0.6742651729496284</v>
      </c>
      <c r="M54" s="15">
        <f t="shared" si="5"/>
        <v>0.6742651729496284</v>
      </c>
      <c r="N54" s="16">
        <f t="shared" si="6"/>
        <v>0.3257348270503716</v>
      </c>
      <c r="O54" s="15">
        <f t="shared" si="7"/>
        <v>-1.1216716425719824</v>
      </c>
      <c r="P54" s="16">
        <f t="shared" si="8"/>
        <v>0</v>
      </c>
      <c r="AH54">
        <v>0.67372670641068499</v>
      </c>
      <c r="AI54">
        <v>1</v>
      </c>
      <c r="AJ54">
        <v>0</v>
      </c>
      <c r="AK54">
        <f t="shared" si="14"/>
        <v>19</v>
      </c>
      <c r="AL54">
        <f t="shared" si="15"/>
        <v>30</v>
      </c>
      <c r="AM54">
        <f t="shared" si="10"/>
        <v>0.68333333333333335</v>
      </c>
      <c r="AN54">
        <f t="shared" si="11"/>
        <v>0.7857142857142857</v>
      </c>
      <c r="AO54">
        <f t="shared" si="12"/>
        <v>1.3095238095238049E-2</v>
      </c>
    </row>
    <row r="55" spans="1:41" x14ac:dyDescent="0.2">
      <c r="A55">
        <v>54</v>
      </c>
      <c r="B55">
        <v>1</v>
      </c>
      <c r="C55">
        <v>59</v>
      </c>
      <c r="D55">
        <v>43</v>
      </c>
      <c r="E55">
        <v>60</v>
      </c>
      <c r="G55">
        <f t="shared" ref="G55:H55" si="63">A52</f>
        <v>51</v>
      </c>
      <c r="H55" s="15">
        <f t="shared" si="63"/>
        <v>1</v>
      </c>
      <c r="I55" s="3">
        <f t="shared" si="1"/>
        <v>0</v>
      </c>
      <c r="J55" s="16">
        <f t="shared" si="2"/>
        <v>1</v>
      </c>
      <c r="K55">
        <f t="shared" si="3"/>
        <v>1</v>
      </c>
      <c r="L55">
        <f t="shared" si="4"/>
        <v>0.67480317976986537</v>
      </c>
      <c r="M55" s="15">
        <f t="shared" si="5"/>
        <v>0.67480317976986537</v>
      </c>
      <c r="N55" s="16">
        <f t="shared" si="6"/>
        <v>0.32519682023013463</v>
      </c>
      <c r="O55" s="15">
        <f t="shared" si="7"/>
        <v>-0.3933342161550577</v>
      </c>
      <c r="P55" s="16">
        <f t="shared" si="8"/>
        <v>100</v>
      </c>
      <c r="AH55">
        <v>0.6742651729496284</v>
      </c>
      <c r="AI55">
        <v>1</v>
      </c>
      <c r="AJ55">
        <v>0</v>
      </c>
      <c r="AK55">
        <f t="shared" si="14"/>
        <v>20</v>
      </c>
      <c r="AL55">
        <f t="shared" si="15"/>
        <v>30</v>
      </c>
      <c r="AM55">
        <f t="shared" si="10"/>
        <v>0.66666666666666674</v>
      </c>
      <c r="AN55">
        <f t="shared" si="11"/>
        <v>0.7857142857142857</v>
      </c>
      <c r="AO55">
        <f t="shared" si="12"/>
        <v>0</v>
      </c>
    </row>
    <row r="56" spans="1:41" x14ac:dyDescent="0.2">
      <c r="A56">
        <v>55</v>
      </c>
      <c r="B56">
        <v>1</v>
      </c>
      <c r="C56">
        <v>50</v>
      </c>
      <c r="D56">
        <v>43</v>
      </c>
      <c r="E56">
        <v>45</v>
      </c>
      <c r="G56">
        <f t="shared" ref="G56:H56" si="64">A53</f>
        <v>52</v>
      </c>
      <c r="H56" s="15">
        <f t="shared" si="64"/>
        <v>0</v>
      </c>
      <c r="I56" s="3">
        <f t="shared" si="1"/>
        <v>1</v>
      </c>
      <c r="J56" s="16">
        <f t="shared" si="2"/>
        <v>1</v>
      </c>
      <c r="K56">
        <f t="shared" si="3"/>
        <v>0</v>
      </c>
      <c r="L56">
        <f t="shared" si="4"/>
        <v>0.67534072584641791</v>
      </c>
      <c r="M56" s="15">
        <f t="shared" si="5"/>
        <v>0.67534072584641791</v>
      </c>
      <c r="N56" s="16">
        <f t="shared" si="6"/>
        <v>0.32465927415358209</v>
      </c>
      <c r="O56" s="15">
        <f t="shared" si="7"/>
        <v>-1.1249790338144301</v>
      </c>
      <c r="P56" s="16">
        <f t="shared" si="8"/>
        <v>0</v>
      </c>
      <c r="AH56">
        <v>0.67480317976986537</v>
      </c>
      <c r="AI56">
        <v>0</v>
      </c>
      <c r="AJ56">
        <v>1</v>
      </c>
      <c r="AK56">
        <f t="shared" si="14"/>
        <v>20</v>
      </c>
      <c r="AL56">
        <f t="shared" si="15"/>
        <v>31</v>
      </c>
      <c r="AM56">
        <f t="shared" si="10"/>
        <v>0.66666666666666674</v>
      </c>
      <c r="AN56">
        <f t="shared" si="11"/>
        <v>0.77857142857142858</v>
      </c>
      <c r="AO56">
        <f t="shared" si="12"/>
        <v>1.2976190476190516E-2</v>
      </c>
    </row>
    <row r="57" spans="1:41" x14ac:dyDescent="0.2">
      <c r="A57">
        <v>56</v>
      </c>
      <c r="B57">
        <v>1</v>
      </c>
      <c r="C57">
        <v>47</v>
      </c>
      <c r="D57">
        <v>43</v>
      </c>
      <c r="E57">
        <v>41</v>
      </c>
      <c r="G57">
        <f t="shared" ref="G57:H57" si="65">A54</f>
        <v>53</v>
      </c>
      <c r="H57" s="15">
        <f t="shared" si="65"/>
        <v>1</v>
      </c>
      <c r="I57" s="3">
        <f t="shared" si="1"/>
        <v>0</v>
      </c>
      <c r="J57" s="16">
        <f t="shared" si="2"/>
        <v>1</v>
      </c>
      <c r="K57">
        <f t="shared" si="3"/>
        <v>1</v>
      </c>
      <c r="L57">
        <f t="shared" si="4"/>
        <v>0.67587781015882764</v>
      </c>
      <c r="M57" s="15">
        <f t="shared" si="5"/>
        <v>0.67587781015882764</v>
      </c>
      <c r="N57" s="16">
        <f t="shared" si="6"/>
        <v>0.32412218984117236</v>
      </c>
      <c r="O57" s="15">
        <f t="shared" si="7"/>
        <v>-0.3917429734801004</v>
      </c>
      <c r="P57" s="16">
        <f t="shared" si="8"/>
        <v>100</v>
      </c>
      <c r="AH57">
        <v>0.67534072584641791</v>
      </c>
      <c r="AI57">
        <v>1</v>
      </c>
      <c r="AJ57">
        <v>0</v>
      </c>
      <c r="AK57">
        <f t="shared" si="14"/>
        <v>21</v>
      </c>
      <c r="AL57">
        <f t="shared" si="15"/>
        <v>31</v>
      </c>
      <c r="AM57">
        <f t="shared" si="10"/>
        <v>0.65</v>
      </c>
      <c r="AN57">
        <f t="shared" si="11"/>
        <v>0.77857142857142858</v>
      </c>
      <c r="AO57">
        <f t="shared" si="12"/>
        <v>0</v>
      </c>
    </row>
    <row r="58" spans="1:41" x14ac:dyDescent="0.2">
      <c r="A58">
        <v>57</v>
      </c>
      <c r="B58">
        <v>0</v>
      </c>
      <c r="C58">
        <v>51</v>
      </c>
      <c r="D58">
        <v>44</v>
      </c>
      <c r="E58">
        <v>50</v>
      </c>
      <c r="G58">
        <f t="shared" ref="G58:H58" si="66">A55</f>
        <v>54</v>
      </c>
      <c r="H58" s="15">
        <f t="shared" si="66"/>
        <v>1</v>
      </c>
      <c r="I58" s="3">
        <f t="shared" si="1"/>
        <v>0</v>
      </c>
      <c r="J58" s="16">
        <f t="shared" si="2"/>
        <v>1</v>
      </c>
      <c r="K58">
        <f t="shared" si="3"/>
        <v>1</v>
      </c>
      <c r="L58">
        <f t="shared" si="4"/>
        <v>0.67641443169115933</v>
      </c>
      <c r="M58" s="15">
        <f t="shared" si="5"/>
        <v>0.67641443169115933</v>
      </c>
      <c r="N58" s="16">
        <f t="shared" si="6"/>
        <v>0.32358556830884067</v>
      </c>
      <c r="O58" s="15">
        <f t="shared" si="7"/>
        <v>-0.39094932615463079</v>
      </c>
      <c r="P58" s="16">
        <f t="shared" si="8"/>
        <v>100</v>
      </c>
      <c r="AH58">
        <v>0.67587781015882764</v>
      </c>
      <c r="AI58">
        <v>0</v>
      </c>
      <c r="AJ58">
        <v>1</v>
      </c>
      <c r="AK58">
        <f t="shared" si="14"/>
        <v>21</v>
      </c>
      <c r="AL58">
        <f t="shared" si="15"/>
        <v>32</v>
      </c>
      <c r="AM58">
        <f t="shared" si="10"/>
        <v>0.65</v>
      </c>
      <c r="AN58">
        <f t="shared" si="11"/>
        <v>0.77142857142857146</v>
      </c>
      <c r="AO58">
        <f t="shared" si="12"/>
        <v>0</v>
      </c>
    </row>
    <row r="59" spans="1:41" x14ac:dyDescent="0.2">
      <c r="A59">
        <v>58</v>
      </c>
      <c r="B59">
        <v>1</v>
      </c>
      <c r="C59">
        <v>69</v>
      </c>
      <c r="D59">
        <v>44</v>
      </c>
      <c r="E59">
        <v>46</v>
      </c>
      <c r="G59">
        <f t="shared" ref="G59:H59" si="67">A56</f>
        <v>55</v>
      </c>
      <c r="H59" s="15">
        <f t="shared" si="67"/>
        <v>1</v>
      </c>
      <c r="I59" s="3">
        <f t="shared" si="1"/>
        <v>0</v>
      </c>
      <c r="J59" s="16">
        <f t="shared" si="2"/>
        <v>1</v>
      </c>
      <c r="K59">
        <f t="shared" si="3"/>
        <v>1</v>
      </c>
      <c r="L59">
        <f t="shared" si="4"/>
        <v>0.67695058943200481</v>
      </c>
      <c r="M59" s="15">
        <f t="shared" si="5"/>
        <v>0.67695058943200481</v>
      </c>
      <c r="N59" s="16">
        <f t="shared" si="6"/>
        <v>0.32304941056799519</v>
      </c>
      <c r="O59" s="15">
        <f t="shared" si="7"/>
        <v>-0.39015699332420173</v>
      </c>
      <c r="P59" s="16">
        <f t="shared" si="8"/>
        <v>100</v>
      </c>
      <c r="AH59">
        <v>0.67641443169115933</v>
      </c>
      <c r="AI59">
        <v>0</v>
      </c>
      <c r="AJ59">
        <v>1</v>
      </c>
      <c r="AK59">
        <f t="shared" si="14"/>
        <v>21</v>
      </c>
      <c r="AL59">
        <f t="shared" si="15"/>
        <v>33</v>
      </c>
      <c r="AM59">
        <f t="shared" si="10"/>
        <v>0.65</v>
      </c>
      <c r="AN59">
        <f t="shared" si="11"/>
        <v>0.76428571428571423</v>
      </c>
      <c r="AO59">
        <f t="shared" si="12"/>
        <v>0</v>
      </c>
    </row>
    <row r="60" spans="1:41" x14ac:dyDescent="0.2">
      <c r="A60">
        <v>59</v>
      </c>
      <c r="B60">
        <v>1</v>
      </c>
      <c r="C60">
        <v>27</v>
      </c>
      <c r="D60">
        <v>46</v>
      </c>
      <c r="E60">
        <v>51</v>
      </c>
      <c r="G60">
        <f t="shared" ref="G60:H60" si="68">A57</f>
        <v>56</v>
      </c>
      <c r="H60" s="15">
        <f t="shared" si="68"/>
        <v>1</v>
      </c>
      <c r="I60" s="3">
        <f t="shared" si="1"/>
        <v>0</v>
      </c>
      <c r="J60" s="16">
        <f t="shared" si="2"/>
        <v>1</v>
      </c>
      <c r="K60">
        <f t="shared" si="3"/>
        <v>1</v>
      </c>
      <c r="L60">
        <f t="shared" si="4"/>
        <v>0.67748628237448594</v>
      </c>
      <c r="M60" s="15">
        <f t="shared" si="5"/>
        <v>0.67748628237448594</v>
      </c>
      <c r="N60" s="16">
        <f t="shared" si="6"/>
        <v>0.32251371762551406</v>
      </c>
      <c r="O60" s="15">
        <f t="shared" si="7"/>
        <v>-0.38936597385099575</v>
      </c>
      <c r="P60" s="16">
        <f t="shared" si="8"/>
        <v>100</v>
      </c>
      <c r="AH60">
        <v>0.67695058943200481</v>
      </c>
      <c r="AI60">
        <v>0</v>
      </c>
      <c r="AJ60">
        <v>1</v>
      </c>
      <c r="AK60">
        <f t="shared" si="14"/>
        <v>21</v>
      </c>
      <c r="AL60">
        <f t="shared" si="15"/>
        <v>34</v>
      </c>
      <c r="AM60">
        <f t="shared" si="10"/>
        <v>0.65</v>
      </c>
      <c r="AN60">
        <f t="shared" si="11"/>
        <v>0.75714285714285712</v>
      </c>
      <c r="AO60">
        <f t="shared" si="12"/>
        <v>0</v>
      </c>
    </row>
    <row r="61" spans="1:41" x14ac:dyDescent="0.2">
      <c r="A61">
        <v>60</v>
      </c>
      <c r="B61">
        <v>1</v>
      </c>
      <c r="C61">
        <v>53</v>
      </c>
      <c r="D61">
        <v>46</v>
      </c>
      <c r="E61">
        <v>46</v>
      </c>
      <c r="G61">
        <f t="shared" ref="G61:H61" si="69">A58</f>
        <v>57</v>
      </c>
      <c r="H61" s="15">
        <f t="shared" si="69"/>
        <v>0</v>
      </c>
      <c r="I61" s="3">
        <f t="shared" si="1"/>
        <v>1</v>
      </c>
      <c r="J61" s="16">
        <f t="shared" si="2"/>
        <v>1</v>
      </c>
      <c r="K61">
        <f t="shared" si="3"/>
        <v>0</v>
      </c>
      <c r="L61">
        <f t="shared" si="4"/>
        <v>0.67802150951625906</v>
      </c>
      <c r="M61" s="15">
        <f t="shared" si="5"/>
        <v>0.67802150951625906</v>
      </c>
      <c r="N61" s="16">
        <f t="shared" si="6"/>
        <v>0.32197849048374094</v>
      </c>
      <c r="O61" s="15">
        <f t="shared" si="7"/>
        <v>-1.1332705354088657</v>
      </c>
      <c r="P61" s="16">
        <f t="shared" si="8"/>
        <v>0</v>
      </c>
      <c r="AH61">
        <v>0.67748628237448594</v>
      </c>
      <c r="AI61">
        <v>0</v>
      </c>
      <c r="AJ61">
        <v>1</v>
      </c>
      <c r="AK61">
        <f t="shared" si="14"/>
        <v>21</v>
      </c>
      <c r="AL61">
        <f t="shared" si="15"/>
        <v>35</v>
      </c>
      <c r="AM61">
        <f t="shared" si="10"/>
        <v>0.65</v>
      </c>
      <c r="AN61">
        <f t="shared" si="11"/>
        <v>0.75</v>
      </c>
      <c r="AO61">
        <f t="shared" si="12"/>
        <v>1.2500000000000039E-2</v>
      </c>
    </row>
    <row r="62" spans="1:41" x14ac:dyDescent="0.2">
      <c r="A62">
        <v>61</v>
      </c>
      <c r="B62">
        <v>1</v>
      </c>
      <c r="C62">
        <v>70</v>
      </c>
      <c r="D62">
        <v>46</v>
      </c>
      <c r="E62">
        <v>56</v>
      </c>
      <c r="G62">
        <f t="shared" ref="G62:H62" si="70">A59</f>
        <v>58</v>
      </c>
      <c r="H62" s="15">
        <f t="shared" si="70"/>
        <v>1</v>
      </c>
      <c r="I62" s="3">
        <f t="shared" si="1"/>
        <v>0</v>
      </c>
      <c r="J62" s="16">
        <f t="shared" si="2"/>
        <v>1</v>
      </c>
      <c r="K62">
        <f t="shared" si="3"/>
        <v>1</v>
      </c>
      <c r="L62">
        <f t="shared" si="4"/>
        <v>0.67855626985951756</v>
      </c>
      <c r="M62" s="15">
        <f t="shared" si="5"/>
        <v>0.67855626985951756</v>
      </c>
      <c r="N62" s="16">
        <f t="shared" si="6"/>
        <v>0.32144373014048244</v>
      </c>
      <c r="O62" s="15">
        <f t="shared" si="7"/>
        <v>-0.38778787041268126</v>
      </c>
      <c r="P62" s="16">
        <f t="shared" si="8"/>
        <v>100</v>
      </c>
      <c r="AH62">
        <v>0.67802150951625906</v>
      </c>
      <c r="AI62">
        <v>1</v>
      </c>
      <c r="AJ62">
        <v>0</v>
      </c>
      <c r="AK62">
        <f t="shared" si="14"/>
        <v>22</v>
      </c>
      <c r="AL62">
        <f t="shared" si="15"/>
        <v>35</v>
      </c>
      <c r="AM62">
        <f t="shared" si="10"/>
        <v>0.6333333333333333</v>
      </c>
      <c r="AN62">
        <f t="shared" si="11"/>
        <v>0.75</v>
      </c>
      <c r="AO62">
        <f t="shared" si="12"/>
        <v>0</v>
      </c>
    </row>
    <row r="63" spans="1:41" x14ac:dyDescent="0.2">
      <c r="A63">
        <v>62</v>
      </c>
      <c r="B63">
        <v>0</v>
      </c>
      <c r="C63">
        <v>19</v>
      </c>
      <c r="D63">
        <v>46</v>
      </c>
      <c r="E63">
        <v>55</v>
      </c>
      <c r="G63">
        <f t="shared" ref="G63:H63" si="71">A60</f>
        <v>59</v>
      </c>
      <c r="H63" s="15">
        <f t="shared" si="71"/>
        <v>1</v>
      </c>
      <c r="I63" s="3">
        <f t="shared" si="1"/>
        <v>0</v>
      </c>
      <c r="J63" s="16">
        <f t="shared" si="2"/>
        <v>1</v>
      </c>
      <c r="K63">
        <f t="shared" si="3"/>
        <v>1</v>
      </c>
      <c r="L63">
        <f t="shared" si="4"/>
        <v>0.67909056241099541</v>
      </c>
      <c r="M63" s="15">
        <f t="shared" si="5"/>
        <v>0.67909056241099541</v>
      </c>
      <c r="N63" s="16">
        <f t="shared" si="6"/>
        <v>0.32090943758900459</v>
      </c>
      <c r="O63" s="15">
        <f t="shared" si="7"/>
        <v>-0.38700078415967187</v>
      </c>
      <c r="P63" s="16">
        <f t="shared" si="8"/>
        <v>100</v>
      </c>
      <c r="AH63">
        <v>0.67855626985951756</v>
      </c>
      <c r="AI63">
        <v>0</v>
      </c>
      <c r="AJ63">
        <v>1</v>
      </c>
      <c r="AK63">
        <f t="shared" si="14"/>
        <v>22</v>
      </c>
      <c r="AL63">
        <f t="shared" si="15"/>
        <v>36</v>
      </c>
      <c r="AM63">
        <f t="shared" si="10"/>
        <v>0.6333333333333333</v>
      </c>
      <c r="AN63">
        <f t="shared" si="11"/>
        <v>0.74285714285714288</v>
      </c>
      <c r="AO63">
        <f t="shared" si="12"/>
        <v>0</v>
      </c>
    </row>
    <row r="64" spans="1:41" x14ac:dyDescent="0.2">
      <c r="A64">
        <v>63</v>
      </c>
      <c r="B64">
        <v>0</v>
      </c>
      <c r="C64">
        <v>67</v>
      </c>
      <c r="D64">
        <v>47</v>
      </c>
      <c r="E64">
        <v>52</v>
      </c>
      <c r="G64">
        <f t="shared" ref="G64:H64" si="72">A61</f>
        <v>60</v>
      </c>
      <c r="H64" s="15">
        <f t="shared" si="72"/>
        <v>1</v>
      </c>
      <c r="I64" s="3">
        <f t="shared" si="1"/>
        <v>0</v>
      </c>
      <c r="J64" s="16">
        <f t="shared" si="2"/>
        <v>1</v>
      </c>
      <c r="K64">
        <f t="shared" si="3"/>
        <v>1</v>
      </c>
      <c r="L64">
        <f t="shared" si="4"/>
        <v>0.67962438618197085</v>
      </c>
      <c r="M64" s="15">
        <f t="shared" si="5"/>
        <v>0.67962438618197085</v>
      </c>
      <c r="N64" s="16">
        <f t="shared" si="6"/>
        <v>0.32037561381802915</v>
      </c>
      <c r="O64" s="15">
        <f t="shared" si="7"/>
        <v>-0.38621500668810504</v>
      </c>
      <c r="P64" s="16">
        <f t="shared" si="8"/>
        <v>100</v>
      </c>
      <c r="AH64">
        <v>0.67909056241099541</v>
      </c>
      <c r="AI64">
        <v>0</v>
      </c>
      <c r="AJ64">
        <v>1</v>
      </c>
      <c r="AK64">
        <f t="shared" si="14"/>
        <v>22</v>
      </c>
      <c r="AL64">
        <f t="shared" si="15"/>
        <v>37</v>
      </c>
      <c r="AM64">
        <f t="shared" si="10"/>
        <v>0.6333333333333333</v>
      </c>
      <c r="AN64">
        <f t="shared" si="11"/>
        <v>0.73571428571428577</v>
      </c>
      <c r="AO64">
        <f t="shared" si="12"/>
        <v>0</v>
      </c>
    </row>
    <row r="65" spans="1:41" x14ac:dyDescent="0.2">
      <c r="A65">
        <v>64</v>
      </c>
      <c r="B65">
        <v>1</v>
      </c>
      <c r="C65">
        <v>54</v>
      </c>
      <c r="D65">
        <v>47</v>
      </c>
      <c r="E65">
        <v>59</v>
      </c>
      <c r="G65">
        <f t="shared" ref="G65:H65" si="73">A62</f>
        <v>61</v>
      </c>
      <c r="H65" s="15">
        <f t="shared" si="73"/>
        <v>1</v>
      </c>
      <c r="I65" s="3">
        <f t="shared" si="1"/>
        <v>0</v>
      </c>
      <c r="J65" s="16">
        <f t="shared" si="2"/>
        <v>1</v>
      </c>
      <c r="K65">
        <f t="shared" si="3"/>
        <v>1</v>
      </c>
      <c r="L65">
        <f t="shared" si="4"/>
        <v>0.6801577401882688</v>
      </c>
      <c r="M65" s="15">
        <f t="shared" si="5"/>
        <v>0.6801577401882688</v>
      </c>
      <c r="N65" s="16">
        <f t="shared" si="6"/>
        <v>0.3198422598117312</v>
      </c>
      <c r="O65" s="15">
        <f t="shared" si="7"/>
        <v>-0.38543053684796452</v>
      </c>
      <c r="P65" s="16">
        <f t="shared" si="8"/>
        <v>100</v>
      </c>
      <c r="AH65">
        <v>0.67962438618197085</v>
      </c>
      <c r="AI65">
        <v>0</v>
      </c>
      <c r="AJ65">
        <v>1</v>
      </c>
      <c r="AK65">
        <f t="shared" si="14"/>
        <v>22</v>
      </c>
      <c r="AL65">
        <f t="shared" si="15"/>
        <v>38</v>
      </c>
      <c r="AM65">
        <f t="shared" si="10"/>
        <v>0.6333333333333333</v>
      </c>
      <c r="AN65">
        <f t="shared" si="11"/>
        <v>0.72857142857142865</v>
      </c>
      <c r="AO65">
        <f t="shared" si="12"/>
        <v>0</v>
      </c>
    </row>
    <row r="66" spans="1:41" x14ac:dyDescent="0.2">
      <c r="A66">
        <v>65</v>
      </c>
      <c r="B66">
        <v>0</v>
      </c>
      <c r="C66">
        <v>63</v>
      </c>
      <c r="D66">
        <v>48</v>
      </c>
      <c r="E66">
        <v>51</v>
      </c>
      <c r="G66">
        <f t="shared" ref="G66:H66" si="74">A63</f>
        <v>62</v>
      </c>
      <c r="H66" s="15">
        <f t="shared" si="74"/>
        <v>0</v>
      </c>
      <c r="I66" s="3">
        <f t="shared" si="1"/>
        <v>1</v>
      </c>
      <c r="J66" s="16">
        <f t="shared" si="2"/>
        <v>1</v>
      </c>
      <c r="K66">
        <f t="shared" si="3"/>
        <v>0</v>
      </c>
      <c r="L66">
        <f t="shared" si="4"/>
        <v>0.68069062345026454</v>
      </c>
      <c r="M66" s="15">
        <f t="shared" si="5"/>
        <v>0.68069062345026454</v>
      </c>
      <c r="N66" s="16">
        <f t="shared" si="6"/>
        <v>0.31930937654973546</v>
      </c>
      <c r="O66" s="15">
        <f t="shared" si="7"/>
        <v>-1.1415948137366201</v>
      </c>
      <c r="P66" s="16">
        <f t="shared" si="8"/>
        <v>0</v>
      </c>
      <c r="AH66">
        <v>0.6801577401882688</v>
      </c>
      <c r="AI66">
        <v>0</v>
      </c>
      <c r="AJ66">
        <v>1</v>
      </c>
      <c r="AK66">
        <f t="shared" si="14"/>
        <v>22</v>
      </c>
      <c r="AL66">
        <f t="shared" si="15"/>
        <v>39</v>
      </c>
      <c r="AM66">
        <f t="shared" si="10"/>
        <v>0.6333333333333333</v>
      </c>
      <c r="AN66">
        <f t="shared" si="11"/>
        <v>0.72142857142857142</v>
      </c>
      <c r="AO66">
        <f t="shared" si="12"/>
        <v>1.2023809523809482E-2</v>
      </c>
    </row>
    <row r="67" spans="1:41" x14ac:dyDescent="0.2">
      <c r="A67">
        <v>66</v>
      </c>
      <c r="B67">
        <v>1</v>
      </c>
      <c r="C67">
        <v>18</v>
      </c>
      <c r="D67">
        <v>48</v>
      </c>
      <c r="E67">
        <v>59</v>
      </c>
      <c r="G67">
        <f t="shared" ref="G67:H67" si="75">A64</f>
        <v>63</v>
      </c>
      <c r="H67" s="15">
        <f t="shared" si="75"/>
        <v>0</v>
      </c>
      <c r="I67" s="3">
        <f t="shared" si="1"/>
        <v>1</v>
      </c>
      <c r="J67" s="16">
        <f t="shared" si="2"/>
        <v>1</v>
      </c>
      <c r="K67">
        <f t="shared" si="3"/>
        <v>0</v>
      </c>
      <c r="L67">
        <f t="shared" si="4"/>
        <v>0.68122303499288617</v>
      </c>
      <c r="M67" s="15">
        <f t="shared" si="5"/>
        <v>0.68122303499288617</v>
      </c>
      <c r="N67" s="16">
        <f t="shared" si="6"/>
        <v>0.31877696500711383</v>
      </c>
      <c r="O67" s="15">
        <f t="shared" si="7"/>
        <v>-1.1432635899868002</v>
      </c>
      <c r="P67" s="16">
        <f t="shared" si="8"/>
        <v>0</v>
      </c>
      <c r="AH67">
        <v>0.68069062345026454</v>
      </c>
      <c r="AI67">
        <v>1</v>
      </c>
      <c r="AJ67">
        <v>0</v>
      </c>
      <c r="AK67">
        <f t="shared" si="14"/>
        <v>23</v>
      </c>
      <c r="AL67">
        <f t="shared" si="15"/>
        <v>39</v>
      </c>
      <c r="AM67">
        <f t="shared" si="10"/>
        <v>0.6166666666666667</v>
      </c>
      <c r="AN67">
        <f t="shared" si="11"/>
        <v>0.72142857142857142</v>
      </c>
      <c r="AO67">
        <f t="shared" si="12"/>
        <v>1.2023809523809562E-2</v>
      </c>
    </row>
    <row r="68" spans="1:41" x14ac:dyDescent="0.2">
      <c r="A68">
        <v>67</v>
      </c>
      <c r="B68">
        <v>1</v>
      </c>
      <c r="C68">
        <v>43</v>
      </c>
      <c r="D68">
        <v>48</v>
      </c>
      <c r="E68">
        <v>50</v>
      </c>
      <c r="G68">
        <f t="shared" ref="G68:H68" si="76">A65</f>
        <v>64</v>
      </c>
      <c r="H68" s="15">
        <f t="shared" si="76"/>
        <v>1</v>
      </c>
      <c r="I68" s="3">
        <f t="shared" si="1"/>
        <v>0</v>
      </c>
      <c r="J68" s="16">
        <f t="shared" si="2"/>
        <v>1</v>
      </c>
      <c r="K68">
        <f t="shared" si="3"/>
        <v>1</v>
      </c>
      <c r="L68">
        <f t="shared" si="4"/>
        <v>0.68175497384561823</v>
      </c>
      <c r="M68" s="15">
        <f t="shared" si="5"/>
        <v>0.68175497384561823</v>
      </c>
      <c r="N68" s="16">
        <f t="shared" si="6"/>
        <v>0.31824502615438177</v>
      </c>
      <c r="O68" s="15">
        <f t="shared" si="7"/>
        <v>-0.38308496157990896</v>
      </c>
      <c r="P68" s="16">
        <f t="shared" si="8"/>
        <v>100</v>
      </c>
      <c r="AH68">
        <v>0.68122303499288617</v>
      </c>
      <c r="AI68">
        <v>1</v>
      </c>
      <c r="AJ68">
        <v>0</v>
      </c>
      <c r="AK68">
        <f t="shared" si="14"/>
        <v>24</v>
      </c>
      <c r="AL68">
        <f t="shared" si="15"/>
        <v>39</v>
      </c>
      <c r="AM68">
        <f t="shared" si="10"/>
        <v>0.6</v>
      </c>
      <c r="AN68">
        <f t="shared" si="11"/>
        <v>0.72142857142857142</v>
      </c>
      <c r="AO68">
        <f t="shared" si="12"/>
        <v>0</v>
      </c>
    </row>
    <row r="69" spans="1:41" x14ac:dyDescent="0.2">
      <c r="A69">
        <v>68</v>
      </c>
      <c r="B69">
        <v>1</v>
      </c>
      <c r="C69">
        <v>68</v>
      </c>
      <c r="D69">
        <v>48</v>
      </c>
      <c r="E69">
        <v>48</v>
      </c>
      <c r="G69">
        <f t="shared" ref="G69:H69" si="77">A66</f>
        <v>65</v>
      </c>
      <c r="H69" s="15">
        <f t="shared" si="77"/>
        <v>0</v>
      </c>
      <c r="I69" s="3">
        <f t="shared" si="1"/>
        <v>1</v>
      </c>
      <c r="J69" s="16">
        <f t="shared" si="2"/>
        <v>1</v>
      </c>
      <c r="K69">
        <f t="shared" si="3"/>
        <v>0</v>
      </c>
      <c r="L69">
        <f t="shared" si="4"/>
        <v>0.68228643904250363</v>
      </c>
      <c r="M69" s="15">
        <f t="shared" si="5"/>
        <v>0.68228643904250363</v>
      </c>
      <c r="N69" s="16">
        <f t="shared" si="6"/>
        <v>0.31771356095749637</v>
      </c>
      <c r="O69" s="15">
        <f t="shared" si="7"/>
        <v>-1.1466050538285384</v>
      </c>
      <c r="P69" s="16">
        <f t="shared" si="8"/>
        <v>0</v>
      </c>
      <c r="AH69">
        <v>0.68175497384561823</v>
      </c>
      <c r="AI69">
        <v>0</v>
      </c>
      <c r="AJ69">
        <v>1</v>
      </c>
      <c r="AK69">
        <f t="shared" si="14"/>
        <v>24</v>
      </c>
      <c r="AL69">
        <f t="shared" si="15"/>
        <v>40</v>
      </c>
      <c r="AM69">
        <f t="shared" si="10"/>
        <v>0.6</v>
      </c>
      <c r="AN69">
        <f t="shared" si="11"/>
        <v>0.7142857142857143</v>
      </c>
      <c r="AO69">
        <f t="shared" si="12"/>
        <v>1.1904761904761942E-2</v>
      </c>
    </row>
    <row r="70" spans="1:41" x14ac:dyDescent="0.2">
      <c r="A70">
        <v>69</v>
      </c>
      <c r="B70">
        <v>1</v>
      </c>
      <c r="C70">
        <v>19</v>
      </c>
      <c r="D70">
        <v>48</v>
      </c>
      <c r="E70">
        <v>59</v>
      </c>
      <c r="G70">
        <f t="shared" ref="G70:H70" si="78">A67</f>
        <v>66</v>
      </c>
      <c r="H70" s="15">
        <f t="shared" si="78"/>
        <v>1</v>
      </c>
      <c r="I70" s="3">
        <f t="shared" ref="I70:I133" si="79">1-H70</f>
        <v>0</v>
      </c>
      <c r="J70" s="16">
        <f t="shared" ref="J70:J133" si="80">H70+I70</f>
        <v>1</v>
      </c>
      <c r="K70">
        <f t="shared" ref="K70:K133" si="81">IF(J70=0,"",H70/J70)</f>
        <v>1</v>
      </c>
      <c r="L70">
        <f t="shared" ref="L70:L133" si="82">1/(1+EXP(-$S$6-$S$7*G70))</f>
        <v>0.68281742962214709</v>
      </c>
      <c r="M70" s="15">
        <f t="shared" ref="M70:M133" si="83">J70*L70</f>
        <v>0.68281742962214709</v>
      </c>
      <c r="N70" s="16">
        <f t="shared" ref="N70:N133" si="84">J70-M70</f>
        <v>0.31718257037785291</v>
      </c>
      <c r="O70" s="15">
        <f t="shared" ref="O70:O133" si="85">IFERROR(J70*(K70*LN(L70)+(1-K70)*LN(1-L70)),0)</f>
        <v>-0.38152776170026598</v>
      </c>
      <c r="P70" s="16">
        <f t="shared" ref="P70:P133" si="86">100*IF(L70&gt;=$AD$11,H70/J70,I70/J70)</f>
        <v>100</v>
      </c>
      <c r="AH70">
        <v>0.68228643904250363</v>
      </c>
      <c r="AI70">
        <v>1</v>
      </c>
      <c r="AJ70">
        <v>0</v>
      </c>
      <c r="AK70">
        <f t="shared" si="14"/>
        <v>25</v>
      </c>
      <c r="AL70">
        <f t="shared" si="15"/>
        <v>40</v>
      </c>
      <c r="AM70">
        <f t="shared" ref="AM70:AM133" si="87">1-AK70/AK$205</f>
        <v>0.58333333333333326</v>
      </c>
      <c r="AN70">
        <f t="shared" ref="AN70:AN133" si="88">1-AL70/AL$205</f>
        <v>0.7142857142857143</v>
      </c>
      <c r="AO70">
        <f t="shared" ref="AO70:AO133" si="89">(AM70-AM71)*AN70</f>
        <v>0</v>
      </c>
    </row>
    <row r="71" spans="1:41" x14ac:dyDescent="0.2">
      <c r="A71">
        <v>70</v>
      </c>
      <c r="B71">
        <v>0</v>
      </c>
      <c r="C71">
        <v>32</v>
      </c>
      <c r="D71">
        <v>48</v>
      </c>
      <c r="E71">
        <v>47</v>
      </c>
      <c r="G71">
        <f t="shared" ref="G71:H71" si="90">A68</f>
        <v>67</v>
      </c>
      <c r="H71" s="15">
        <f t="shared" si="90"/>
        <v>1</v>
      </c>
      <c r="I71" s="3">
        <f t="shared" si="79"/>
        <v>0</v>
      </c>
      <c r="J71" s="16">
        <f t="shared" si="80"/>
        <v>1</v>
      </c>
      <c r="K71">
        <f t="shared" si="81"/>
        <v>1</v>
      </c>
      <c r="L71">
        <f t="shared" si="82"/>
        <v>0.6833479446277172</v>
      </c>
      <c r="M71" s="15">
        <f t="shared" si="83"/>
        <v>0.6833479446277172</v>
      </c>
      <c r="N71" s="16">
        <f t="shared" si="84"/>
        <v>0.3166520553722828</v>
      </c>
      <c r="O71" s="15">
        <f t="shared" si="85"/>
        <v>-0.38075111336436757</v>
      </c>
      <c r="P71" s="16">
        <f t="shared" si="86"/>
        <v>100</v>
      </c>
      <c r="AH71">
        <v>0.68281742962214709</v>
      </c>
      <c r="AI71">
        <v>0</v>
      </c>
      <c r="AJ71">
        <v>1</v>
      </c>
      <c r="AK71">
        <f t="shared" ref="AK71:AK134" si="91">AK70+AI71</f>
        <v>25</v>
      </c>
      <c r="AL71">
        <f t="shared" ref="AL71:AL134" si="92">AL70+AJ71</f>
        <v>41</v>
      </c>
      <c r="AM71">
        <f t="shared" si="87"/>
        <v>0.58333333333333326</v>
      </c>
      <c r="AN71">
        <f t="shared" si="88"/>
        <v>0.70714285714285707</v>
      </c>
      <c r="AO71">
        <f t="shared" si="89"/>
        <v>0</v>
      </c>
    </row>
    <row r="72" spans="1:41" x14ac:dyDescent="0.2">
      <c r="A72">
        <v>71</v>
      </c>
      <c r="B72">
        <v>0</v>
      </c>
      <c r="C72">
        <v>70</v>
      </c>
      <c r="D72">
        <v>49</v>
      </c>
      <c r="E72">
        <v>55</v>
      </c>
      <c r="G72">
        <f t="shared" ref="G72:H72" si="93">A69</f>
        <v>68</v>
      </c>
      <c r="H72" s="15">
        <f t="shared" si="93"/>
        <v>1</v>
      </c>
      <c r="I72" s="3">
        <f t="shared" si="79"/>
        <v>0</v>
      </c>
      <c r="J72" s="16">
        <f t="shared" si="80"/>
        <v>1</v>
      </c>
      <c r="K72">
        <f t="shared" si="81"/>
        <v>1</v>
      </c>
      <c r="L72">
        <f t="shared" si="82"/>
        <v>0.68387798310694958</v>
      </c>
      <c r="M72" s="15">
        <f t="shared" si="83"/>
        <v>0.68387798310694958</v>
      </c>
      <c r="N72" s="16">
        <f t="shared" si="84"/>
        <v>0.31612201689305042</v>
      </c>
      <c r="O72" s="15">
        <f t="shared" si="85"/>
        <v>-0.37997576454302973</v>
      </c>
      <c r="P72" s="16">
        <f t="shared" si="86"/>
        <v>100</v>
      </c>
      <c r="AH72">
        <v>0.6833479446277172</v>
      </c>
      <c r="AI72">
        <v>0</v>
      </c>
      <c r="AJ72">
        <v>1</v>
      </c>
      <c r="AK72">
        <f t="shared" si="91"/>
        <v>25</v>
      </c>
      <c r="AL72">
        <f t="shared" si="92"/>
        <v>42</v>
      </c>
      <c r="AM72">
        <f t="shared" si="87"/>
        <v>0.58333333333333326</v>
      </c>
      <c r="AN72">
        <f t="shared" si="88"/>
        <v>0.7</v>
      </c>
      <c r="AO72">
        <f t="shared" si="89"/>
        <v>0</v>
      </c>
    </row>
    <row r="73" spans="1:41" x14ac:dyDescent="0.2">
      <c r="A73">
        <v>72</v>
      </c>
      <c r="B73">
        <v>1</v>
      </c>
      <c r="C73">
        <v>47</v>
      </c>
      <c r="D73">
        <v>49</v>
      </c>
      <c r="E73">
        <v>42</v>
      </c>
      <c r="G73">
        <f t="shared" ref="G73:H73" si="94">A70</f>
        <v>69</v>
      </c>
      <c r="H73" s="15">
        <f t="shared" si="94"/>
        <v>1</v>
      </c>
      <c r="I73" s="3">
        <f t="shared" si="79"/>
        <v>0</v>
      </c>
      <c r="J73" s="16">
        <f t="shared" si="80"/>
        <v>1</v>
      </c>
      <c r="K73">
        <f t="shared" si="81"/>
        <v>1</v>
      </c>
      <c r="L73">
        <f t="shared" si="82"/>
        <v>0.68440754411214888</v>
      </c>
      <c r="M73" s="15">
        <f t="shared" si="83"/>
        <v>0.68440754411214888</v>
      </c>
      <c r="N73" s="16">
        <f t="shared" si="84"/>
        <v>0.31559245588785112</v>
      </c>
      <c r="O73" s="15">
        <f t="shared" si="85"/>
        <v>-0.37920171406729858</v>
      </c>
      <c r="P73" s="16">
        <f t="shared" si="86"/>
        <v>100</v>
      </c>
      <c r="AH73">
        <v>0.68387798310694958</v>
      </c>
      <c r="AI73">
        <v>0</v>
      </c>
      <c r="AJ73">
        <v>1</v>
      </c>
      <c r="AK73">
        <f t="shared" si="91"/>
        <v>25</v>
      </c>
      <c r="AL73">
        <f t="shared" si="92"/>
        <v>43</v>
      </c>
      <c r="AM73">
        <f t="shared" si="87"/>
        <v>0.58333333333333326</v>
      </c>
      <c r="AN73">
        <f t="shared" si="88"/>
        <v>0.69285714285714284</v>
      </c>
      <c r="AO73">
        <f t="shared" si="89"/>
        <v>0</v>
      </c>
    </row>
    <row r="74" spans="1:41" x14ac:dyDescent="0.2">
      <c r="A74">
        <v>73</v>
      </c>
      <c r="B74">
        <v>1</v>
      </c>
      <c r="C74">
        <v>60</v>
      </c>
      <c r="D74">
        <v>50</v>
      </c>
      <c r="E74">
        <v>49</v>
      </c>
      <c r="G74">
        <f t="shared" ref="G74:H74" si="95">A71</f>
        <v>70</v>
      </c>
      <c r="H74" s="15">
        <f t="shared" si="95"/>
        <v>0</v>
      </c>
      <c r="I74" s="3">
        <f t="shared" si="79"/>
        <v>1</v>
      </c>
      <c r="J74" s="16">
        <f t="shared" si="80"/>
        <v>1</v>
      </c>
      <c r="K74">
        <f t="shared" si="81"/>
        <v>0</v>
      </c>
      <c r="L74">
        <f t="shared" si="82"/>
        <v>0.68493662670019118</v>
      </c>
      <c r="M74" s="15">
        <f t="shared" si="83"/>
        <v>0.68493662670019118</v>
      </c>
      <c r="N74" s="16">
        <f t="shared" si="84"/>
        <v>0.31506337329980882</v>
      </c>
      <c r="O74" s="15">
        <f t="shared" si="85"/>
        <v>-1.1549814753127499</v>
      </c>
      <c r="P74" s="16">
        <f t="shared" si="86"/>
        <v>0</v>
      </c>
      <c r="AH74">
        <v>0.68440754411214888</v>
      </c>
      <c r="AI74">
        <v>0</v>
      </c>
      <c r="AJ74">
        <v>1</v>
      </c>
      <c r="AK74">
        <f t="shared" si="91"/>
        <v>25</v>
      </c>
      <c r="AL74">
        <f t="shared" si="92"/>
        <v>44</v>
      </c>
      <c r="AM74">
        <f t="shared" si="87"/>
        <v>0.58333333333333326</v>
      </c>
      <c r="AN74">
        <f t="shared" si="88"/>
        <v>0.68571428571428572</v>
      </c>
      <c r="AO74">
        <f t="shared" si="89"/>
        <v>1.1428571428571389E-2</v>
      </c>
    </row>
    <row r="75" spans="1:41" x14ac:dyDescent="0.2">
      <c r="A75">
        <v>74</v>
      </c>
      <c r="B75">
        <v>1</v>
      </c>
      <c r="C75">
        <v>60</v>
      </c>
      <c r="D75">
        <v>50</v>
      </c>
      <c r="E75">
        <v>56</v>
      </c>
      <c r="G75">
        <f t="shared" ref="G75:H75" si="96">A72</f>
        <v>71</v>
      </c>
      <c r="H75" s="15">
        <f t="shared" si="96"/>
        <v>0</v>
      </c>
      <c r="I75" s="3">
        <f t="shared" si="79"/>
        <v>1</v>
      </c>
      <c r="J75" s="16">
        <f t="shared" si="80"/>
        <v>1</v>
      </c>
      <c r="K75">
        <f t="shared" si="81"/>
        <v>0</v>
      </c>
      <c r="L75">
        <f t="shared" si="82"/>
        <v>0.68546522993252701</v>
      </c>
      <c r="M75" s="15">
        <f t="shared" si="83"/>
        <v>0.68546522993252701</v>
      </c>
      <c r="N75" s="16">
        <f t="shared" si="84"/>
        <v>0.31453477006747299</v>
      </c>
      <c r="O75" s="15">
        <f t="shared" si="85"/>
        <v>-1.156660652299246</v>
      </c>
      <c r="P75" s="16">
        <f t="shared" si="86"/>
        <v>0</v>
      </c>
      <c r="AH75">
        <v>0.68493662670019118</v>
      </c>
      <c r="AI75">
        <v>1</v>
      </c>
      <c r="AJ75">
        <v>0</v>
      </c>
      <c r="AK75">
        <f t="shared" si="91"/>
        <v>26</v>
      </c>
      <c r="AL75">
        <f t="shared" si="92"/>
        <v>44</v>
      </c>
      <c r="AM75">
        <f t="shared" si="87"/>
        <v>0.56666666666666665</v>
      </c>
      <c r="AN75">
        <f t="shared" si="88"/>
        <v>0.68571428571428572</v>
      </c>
      <c r="AO75">
        <f t="shared" si="89"/>
        <v>1.1428571428571389E-2</v>
      </c>
    </row>
    <row r="76" spans="1:41" x14ac:dyDescent="0.2">
      <c r="A76">
        <v>75</v>
      </c>
      <c r="B76">
        <v>0</v>
      </c>
      <c r="C76">
        <v>59</v>
      </c>
      <c r="D76">
        <v>54</v>
      </c>
      <c r="E76">
        <v>47</v>
      </c>
      <c r="G76">
        <f t="shared" ref="G76:H76" si="97">A73</f>
        <v>72</v>
      </c>
      <c r="H76" s="15">
        <f t="shared" si="97"/>
        <v>1</v>
      </c>
      <c r="I76" s="3">
        <f t="shared" si="79"/>
        <v>0</v>
      </c>
      <c r="J76" s="16">
        <f t="shared" si="80"/>
        <v>1</v>
      </c>
      <c r="K76">
        <f t="shared" si="81"/>
        <v>1</v>
      </c>
      <c r="L76">
        <f t="shared" si="82"/>
        <v>0.68599335287518237</v>
      </c>
      <c r="M76" s="15">
        <f t="shared" si="83"/>
        <v>0.68599335287518237</v>
      </c>
      <c r="N76" s="16">
        <f t="shared" si="84"/>
        <v>0.31400664712481763</v>
      </c>
      <c r="O76" s="15">
        <f t="shared" si="85"/>
        <v>-0.3768873409895202</v>
      </c>
      <c r="P76" s="16">
        <f t="shared" si="86"/>
        <v>100</v>
      </c>
      <c r="AH76">
        <v>0.68546522993252701</v>
      </c>
      <c r="AI76">
        <v>1</v>
      </c>
      <c r="AJ76">
        <v>0</v>
      </c>
      <c r="AK76">
        <f t="shared" si="91"/>
        <v>27</v>
      </c>
      <c r="AL76">
        <f t="shared" si="92"/>
        <v>44</v>
      </c>
      <c r="AM76">
        <f t="shared" si="87"/>
        <v>0.55000000000000004</v>
      </c>
      <c r="AN76">
        <f t="shared" si="88"/>
        <v>0.68571428571428572</v>
      </c>
      <c r="AO76">
        <f t="shared" si="89"/>
        <v>0</v>
      </c>
    </row>
    <row r="77" spans="1:41" x14ac:dyDescent="0.2">
      <c r="A77">
        <v>76</v>
      </c>
      <c r="B77">
        <v>1</v>
      </c>
      <c r="C77">
        <v>26</v>
      </c>
      <c r="D77">
        <v>54</v>
      </c>
      <c r="E77">
        <v>54</v>
      </c>
      <c r="G77">
        <f t="shared" ref="G77:H77" si="98">A74</f>
        <v>73</v>
      </c>
      <c r="H77" s="15">
        <f t="shared" si="98"/>
        <v>1</v>
      </c>
      <c r="I77" s="3">
        <f t="shared" si="79"/>
        <v>0</v>
      </c>
      <c r="J77" s="16">
        <f t="shared" si="80"/>
        <v>1</v>
      </c>
      <c r="K77">
        <f t="shared" si="81"/>
        <v>1</v>
      </c>
      <c r="L77">
        <f t="shared" si="82"/>
        <v>0.68652099459876192</v>
      </c>
      <c r="M77" s="15">
        <f t="shared" si="83"/>
        <v>0.68652099459876192</v>
      </c>
      <c r="N77" s="16">
        <f t="shared" si="84"/>
        <v>0.31347900540123808</v>
      </c>
      <c r="O77" s="15">
        <f t="shared" si="85"/>
        <v>-0.3761184721605072</v>
      </c>
      <c r="P77" s="16">
        <f t="shared" si="86"/>
        <v>100</v>
      </c>
      <c r="AH77">
        <v>0.68599335287518237</v>
      </c>
      <c r="AI77">
        <v>0</v>
      </c>
      <c r="AJ77">
        <v>1</v>
      </c>
      <c r="AK77">
        <f t="shared" si="91"/>
        <v>27</v>
      </c>
      <c r="AL77">
        <f t="shared" si="92"/>
        <v>45</v>
      </c>
      <c r="AM77">
        <f t="shared" si="87"/>
        <v>0.55000000000000004</v>
      </c>
      <c r="AN77">
        <f t="shared" si="88"/>
        <v>0.6785714285714286</v>
      </c>
      <c r="AO77">
        <f t="shared" si="89"/>
        <v>0</v>
      </c>
    </row>
    <row r="78" spans="1:41" x14ac:dyDescent="0.2">
      <c r="A78">
        <v>77</v>
      </c>
      <c r="B78">
        <v>1</v>
      </c>
      <c r="C78">
        <v>45</v>
      </c>
      <c r="D78">
        <v>54</v>
      </c>
      <c r="E78">
        <v>53</v>
      </c>
      <c r="G78">
        <f t="shared" ref="G78:H78" si="99">A75</f>
        <v>74</v>
      </c>
      <c r="H78" s="15">
        <f t="shared" si="99"/>
        <v>1</v>
      </c>
      <c r="I78" s="3">
        <f t="shared" si="79"/>
        <v>0</v>
      </c>
      <c r="J78" s="16">
        <f t="shared" si="80"/>
        <v>1</v>
      </c>
      <c r="K78">
        <f t="shared" si="81"/>
        <v>1</v>
      </c>
      <c r="L78">
        <f t="shared" si="82"/>
        <v>0.68704815417845022</v>
      </c>
      <c r="M78" s="15">
        <f t="shared" si="83"/>
        <v>0.68704815417845022</v>
      </c>
      <c r="N78" s="16">
        <f t="shared" si="84"/>
        <v>0.31295184582154978</v>
      </c>
      <c r="O78" s="15">
        <f t="shared" si="85"/>
        <v>-0.37535089579780284</v>
      </c>
      <c r="P78" s="16">
        <f t="shared" si="86"/>
        <v>100</v>
      </c>
      <c r="AH78">
        <v>0.68652099459876192</v>
      </c>
      <c r="AI78">
        <v>0</v>
      </c>
      <c r="AJ78">
        <v>1</v>
      </c>
      <c r="AK78">
        <f t="shared" si="91"/>
        <v>27</v>
      </c>
      <c r="AL78">
        <f t="shared" si="92"/>
        <v>46</v>
      </c>
      <c r="AM78">
        <f t="shared" si="87"/>
        <v>0.55000000000000004</v>
      </c>
      <c r="AN78">
        <f t="shared" si="88"/>
        <v>0.67142857142857149</v>
      </c>
      <c r="AO78">
        <f t="shared" si="89"/>
        <v>0</v>
      </c>
    </row>
    <row r="79" spans="1:41" x14ac:dyDescent="0.2">
      <c r="A79">
        <v>78</v>
      </c>
      <c r="B79">
        <v>1</v>
      </c>
      <c r="C79">
        <v>40</v>
      </c>
      <c r="D79">
        <v>54</v>
      </c>
      <c r="E79">
        <v>48</v>
      </c>
      <c r="G79">
        <f t="shared" ref="G79:H79" si="100">A76</f>
        <v>75</v>
      </c>
      <c r="H79" s="15">
        <f t="shared" si="100"/>
        <v>0</v>
      </c>
      <c r="I79" s="3">
        <f t="shared" si="79"/>
        <v>1</v>
      </c>
      <c r="J79" s="16">
        <f t="shared" si="80"/>
        <v>1</v>
      </c>
      <c r="K79">
        <f t="shared" si="81"/>
        <v>0</v>
      </c>
      <c r="L79">
        <f t="shared" si="82"/>
        <v>0.6875748306940147</v>
      </c>
      <c r="M79" s="15">
        <f t="shared" si="83"/>
        <v>0.6875748306940147</v>
      </c>
      <c r="N79" s="16">
        <f t="shared" si="84"/>
        <v>0.3124251693059853</v>
      </c>
      <c r="O79" s="15">
        <f t="shared" si="85"/>
        <v>-1.1633902967012253</v>
      </c>
      <c r="P79" s="16">
        <f t="shared" si="86"/>
        <v>0</v>
      </c>
      <c r="AH79">
        <v>0.68704815417845022</v>
      </c>
      <c r="AI79">
        <v>0</v>
      </c>
      <c r="AJ79">
        <v>1</v>
      </c>
      <c r="AK79">
        <f t="shared" si="91"/>
        <v>27</v>
      </c>
      <c r="AL79">
        <f t="shared" si="92"/>
        <v>47</v>
      </c>
      <c r="AM79">
        <f t="shared" si="87"/>
        <v>0.55000000000000004</v>
      </c>
      <c r="AN79">
        <f t="shared" si="88"/>
        <v>0.66428571428571437</v>
      </c>
      <c r="AO79">
        <f t="shared" si="89"/>
        <v>1.1071428571428607E-2</v>
      </c>
    </row>
    <row r="80" spans="1:41" x14ac:dyDescent="0.2">
      <c r="A80">
        <v>79</v>
      </c>
      <c r="B80">
        <v>1</v>
      </c>
      <c r="C80">
        <v>23</v>
      </c>
      <c r="D80">
        <v>54</v>
      </c>
      <c r="E80">
        <v>52</v>
      </c>
      <c r="G80">
        <f t="shared" ref="G80:H80" si="101">A77</f>
        <v>76</v>
      </c>
      <c r="H80" s="15">
        <f t="shared" si="101"/>
        <v>1</v>
      </c>
      <c r="I80" s="3">
        <f t="shared" si="79"/>
        <v>0</v>
      </c>
      <c r="J80" s="16">
        <f t="shared" si="80"/>
        <v>1</v>
      </c>
      <c r="K80">
        <f t="shared" si="81"/>
        <v>1</v>
      </c>
      <c r="L80">
        <f t="shared" si="82"/>
        <v>0.68810102322980649</v>
      </c>
      <c r="M80" s="15">
        <f t="shared" si="83"/>
        <v>0.68810102322980649</v>
      </c>
      <c r="N80" s="16">
        <f t="shared" si="84"/>
        <v>0.31189897677019351</v>
      </c>
      <c r="O80" s="15">
        <f t="shared" si="85"/>
        <v>-0.37381961573832184</v>
      </c>
      <c r="P80" s="16">
        <f t="shared" si="86"/>
        <v>100</v>
      </c>
      <c r="AH80">
        <v>0.6875748306940147</v>
      </c>
      <c r="AI80">
        <v>1</v>
      </c>
      <c r="AJ80">
        <v>0</v>
      </c>
      <c r="AK80">
        <f t="shared" si="91"/>
        <v>28</v>
      </c>
      <c r="AL80">
        <f t="shared" si="92"/>
        <v>47</v>
      </c>
      <c r="AM80">
        <f t="shared" si="87"/>
        <v>0.53333333333333333</v>
      </c>
      <c r="AN80">
        <f t="shared" si="88"/>
        <v>0.66428571428571437</v>
      </c>
      <c r="AO80">
        <f t="shared" si="89"/>
        <v>0</v>
      </c>
    </row>
    <row r="81" spans="1:41" x14ac:dyDescent="0.2">
      <c r="A81">
        <v>80</v>
      </c>
      <c r="B81">
        <v>1</v>
      </c>
      <c r="C81">
        <v>49</v>
      </c>
      <c r="D81">
        <v>54</v>
      </c>
      <c r="E81">
        <v>42</v>
      </c>
      <c r="G81">
        <f t="shared" ref="G81:H81" si="102">A78</f>
        <v>77</v>
      </c>
      <c r="H81" s="15">
        <f t="shared" si="102"/>
        <v>1</v>
      </c>
      <c r="I81" s="3">
        <f t="shared" si="79"/>
        <v>0</v>
      </c>
      <c r="J81" s="16">
        <f t="shared" si="80"/>
        <v>1</v>
      </c>
      <c r="K81">
        <f t="shared" si="81"/>
        <v>1</v>
      </c>
      <c r="L81">
        <f t="shared" si="82"/>
        <v>0.68862673087476289</v>
      </c>
      <c r="M81" s="15">
        <f t="shared" si="83"/>
        <v>0.68862673087476289</v>
      </c>
      <c r="N81" s="16">
        <f t="shared" si="84"/>
        <v>0.31137326912523711</v>
      </c>
      <c r="O81" s="15">
        <f t="shared" si="85"/>
        <v>-0.37305590966943419</v>
      </c>
      <c r="P81" s="16">
        <f t="shared" si="86"/>
        <v>100</v>
      </c>
      <c r="AH81">
        <v>0.68810102322980649</v>
      </c>
      <c r="AI81">
        <v>0</v>
      </c>
      <c r="AJ81">
        <v>1</v>
      </c>
      <c r="AK81">
        <f t="shared" si="91"/>
        <v>28</v>
      </c>
      <c r="AL81">
        <f t="shared" si="92"/>
        <v>48</v>
      </c>
      <c r="AM81">
        <f t="shared" si="87"/>
        <v>0.53333333333333333</v>
      </c>
      <c r="AN81">
        <f t="shared" si="88"/>
        <v>0.65714285714285714</v>
      </c>
      <c r="AO81">
        <f t="shared" si="89"/>
        <v>0</v>
      </c>
    </row>
    <row r="82" spans="1:41" x14ac:dyDescent="0.2">
      <c r="A82">
        <v>81</v>
      </c>
      <c r="B82">
        <v>1</v>
      </c>
      <c r="C82">
        <v>57</v>
      </c>
      <c r="D82">
        <v>54</v>
      </c>
      <c r="E82">
        <v>51</v>
      </c>
      <c r="G82">
        <f t="shared" ref="G82:H82" si="103">A79</f>
        <v>78</v>
      </c>
      <c r="H82" s="15">
        <f t="shared" si="103"/>
        <v>1</v>
      </c>
      <c r="I82" s="3">
        <f t="shared" si="79"/>
        <v>0</v>
      </c>
      <c r="J82" s="16">
        <f t="shared" si="80"/>
        <v>1</v>
      </c>
      <c r="K82">
        <f t="shared" si="81"/>
        <v>1</v>
      </c>
      <c r="L82">
        <f t="shared" si="82"/>
        <v>0.68915195272240881</v>
      </c>
      <c r="M82" s="15">
        <f t="shared" si="83"/>
        <v>0.68915195272240881</v>
      </c>
      <c r="N82" s="16">
        <f t="shared" si="84"/>
        <v>0.31084804727759119</v>
      </c>
      <c r="O82" s="15">
        <f t="shared" si="85"/>
        <v>-0.37229349132265521</v>
      </c>
      <c r="P82" s="16">
        <f t="shared" si="86"/>
        <v>100</v>
      </c>
      <c r="AH82">
        <v>0.68862673087476289</v>
      </c>
      <c r="AI82">
        <v>0</v>
      </c>
      <c r="AJ82">
        <v>1</v>
      </c>
      <c r="AK82">
        <f t="shared" si="91"/>
        <v>28</v>
      </c>
      <c r="AL82">
        <f t="shared" si="92"/>
        <v>49</v>
      </c>
      <c r="AM82">
        <f t="shared" si="87"/>
        <v>0.53333333333333333</v>
      </c>
      <c r="AN82">
        <f t="shared" si="88"/>
        <v>0.65</v>
      </c>
      <c r="AO82">
        <f t="shared" si="89"/>
        <v>0</v>
      </c>
    </row>
    <row r="83" spans="1:41" x14ac:dyDescent="0.2">
      <c r="A83">
        <v>82</v>
      </c>
      <c r="B83">
        <v>1</v>
      </c>
      <c r="C83">
        <v>38</v>
      </c>
      <c r="D83">
        <v>54</v>
      </c>
      <c r="E83">
        <v>55</v>
      </c>
      <c r="G83">
        <f t="shared" ref="G83:H83" si="104">A80</f>
        <v>79</v>
      </c>
      <c r="H83" s="15">
        <f t="shared" si="104"/>
        <v>1</v>
      </c>
      <c r="I83" s="3">
        <f t="shared" si="79"/>
        <v>0</v>
      </c>
      <c r="J83" s="16">
        <f t="shared" si="80"/>
        <v>1</v>
      </c>
      <c r="K83">
        <f t="shared" si="81"/>
        <v>1</v>
      </c>
      <c r="L83">
        <f t="shared" si="82"/>
        <v>0.68967668787085856</v>
      </c>
      <c r="M83" s="15">
        <f t="shared" si="83"/>
        <v>0.68967668787085856</v>
      </c>
      <c r="N83" s="16">
        <f t="shared" si="84"/>
        <v>0.31032331212914144</v>
      </c>
      <c r="O83" s="15">
        <f t="shared" si="85"/>
        <v>-0.37153235950636726</v>
      </c>
      <c r="P83" s="16">
        <f t="shared" si="86"/>
        <v>100</v>
      </c>
      <c r="AH83">
        <v>0.68915195272240881</v>
      </c>
      <c r="AI83">
        <v>0</v>
      </c>
      <c r="AJ83">
        <v>1</v>
      </c>
      <c r="AK83">
        <f t="shared" si="91"/>
        <v>28</v>
      </c>
      <c r="AL83">
        <f t="shared" si="92"/>
        <v>50</v>
      </c>
      <c r="AM83">
        <f t="shared" si="87"/>
        <v>0.53333333333333333</v>
      </c>
      <c r="AN83">
        <f t="shared" si="88"/>
        <v>0.64285714285714279</v>
      </c>
      <c r="AO83">
        <f t="shared" si="89"/>
        <v>0</v>
      </c>
    </row>
    <row r="84" spans="1:41" x14ac:dyDescent="0.2">
      <c r="A84">
        <v>83</v>
      </c>
      <c r="B84">
        <v>1</v>
      </c>
      <c r="C84">
        <v>67</v>
      </c>
      <c r="D84">
        <v>54</v>
      </c>
      <c r="E84">
        <v>41</v>
      </c>
      <c r="G84">
        <f t="shared" ref="G84:H84" si="105">A81</f>
        <v>80</v>
      </c>
      <c r="H84" s="15">
        <f t="shared" si="105"/>
        <v>1</v>
      </c>
      <c r="I84" s="3">
        <f t="shared" si="79"/>
        <v>0</v>
      </c>
      <c r="J84" s="16">
        <f t="shared" si="80"/>
        <v>1</v>
      </c>
      <c r="K84">
        <f t="shared" si="81"/>
        <v>1</v>
      </c>
      <c r="L84">
        <f t="shared" si="82"/>
        <v>0.69020093542281746</v>
      </c>
      <c r="M84" s="15">
        <f t="shared" si="83"/>
        <v>0.69020093542281746</v>
      </c>
      <c r="N84" s="16">
        <f t="shared" si="84"/>
        <v>0.30979906457718254</v>
      </c>
      <c r="O84" s="15">
        <f t="shared" si="85"/>
        <v>-0.37077251302674807</v>
      </c>
      <c r="P84" s="16">
        <f t="shared" si="86"/>
        <v>100</v>
      </c>
      <c r="AH84">
        <v>0.68967668787085856</v>
      </c>
      <c r="AI84">
        <v>0</v>
      </c>
      <c r="AJ84">
        <v>1</v>
      </c>
      <c r="AK84">
        <f t="shared" si="91"/>
        <v>28</v>
      </c>
      <c r="AL84">
        <f t="shared" si="92"/>
        <v>51</v>
      </c>
      <c r="AM84">
        <f t="shared" si="87"/>
        <v>0.53333333333333333</v>
      </c>
      <c r="AN84">
        <f t="shared" si="88"/>
        <v>0.63571428571428568</v>
      </c>
      <c r="AO84">
        <f t="shared" si="89"/>
        <v>0</v>
      </c>
    </row>
    <row r="85" spans="1:41" x14ac:dyDescent="0.2">
      <c r="A85">
        <v>84</v>
      </c>
      <c r="B85">
        <v>1</v>
      </c>
      <c r="C85">
        <v>46</v>
      </c>
      <c r="D85">
        <v>54</v>
      </c>
      <c r="E85">
        <v>44</v>
      </c>
      <c r="G85">
        <f t="shared" ref="G85:H85" si="106">A82</f>
        <v>81</v>
      </c>
      <c r="H85" s="15">
        <f t="shared" si="106"/>
        <v>1</v>
      </c>
      <c r="I85" s="3">
        <f t="shared" si="79"/>
        <v>0</v>
      </c>
      <c r="J85" s="16">
        <f t="shared" si="80"/>
        <v>1</v>
      </c>
      <c r="K85">
        <f t="shared" si="81"/>
        <v>1</v>
      </c>
      <c r="L85">
        <f t="shared" si="82"/>
        <v>0.69072469448558294</v>
      </c>
      <c r="M85" s="15">
        <f t="shared" si="83"/>
        <v>0.69072469448558294</v>
      </c>
      <c r="N85" s="16">
        <f t="shared" si="84"/>
        <v>0.30927530551441706</v>
      </c>
      <c r="O85" s="15">
        <f t="shared" si="85"/>
        <v>-0.37001395068778248</v>
      </c>
      <c r="P85" s="16">
        <f t="shared" si="86"/>
        <v>100</v>
      </c>
      <c r="AH85">
        <v>0.69020093542281746</v>
      </c>
      <c r="AI85">
        <v>0</v>
      </c>
      <c r="AJ85">
        <v>1</v>
      </c>
      <c r="AK85">
        <f t="shared" si="91"/>
        <v>28</v>
      </c>
      <c r="AL85">
        <f t="shared" si="92"/>
        <v>52</v>
      </c>
      <c r="AM85">
        <f t="shared" si="87"/>
        <v>0.53333333333333333</v>
      </c>
      <c r="AN85">
        <f t="shared" si="88"/>
        <v>0.62857142857142856</v>
      </c>
      <c r="AO85">
        <f t="shared" si="89"/>
        <v>0</v>
      </c>
    </row>
    <row r="86" spans="1:41" x14ac:dyDescent="0.2">
      <c r="A86">
        <v>85</v>
      </c>
      <c r="B86">
        <v>0</v>
      </c>
      <c r="C86">
        <v>21</v>
      </c>
      <c r="D86">
        <v>54</v>
      </c>
      <c r="E86">
        <v>57</v>
      </c>
      <c r="G86">
        <f t="shared" ref="G86:H86" si="107">A83</f>
        <v>82</v>
      </c>
      <c r="H86" s="15">
        <f t="shared" si="107"/>
        <v>1</v>
      </c>
      <c r="I86" s="3">
        <f t="shared" si="79"/>
        <v>0</v>
      </c>
      <c r="J86" s="16">
        <f t="shared" si="80"/>
        <v>1</v>
      </c>
      <c r="K86">
        <f t="shared" si="81"/>
        <v>1</v>
      </c>
      <c r="L86">
        <f t="shared" si="82"/>
        <v>0.69124796417104628</v>
      </c>
      <c r="M86" s="15">
        <f t="shared" si="83"/>
        <v>0.69124796417104628</v>
      </c>
      <c r="N86" s="16">
        <f t="shared" si="84"/>
        <v>0.30875203582895372</v>
      </c>
      <c r="O86" s="15">
        <f t="shared" si="85"/>
        <v>-0.36925667129127299</v>
      </c>
      <c r="P86" s="16">
        <f t="shared" si="86"/>
        <v>100</v>
      </c>
      <c r="AH86">
        <v>0.69072469448558294</v>
      </c>
      <c r="AI86">
        <v>0</v>
      </c>
      <c r="AJ86">
        <v>1</v>
      </c>
      <c r="AK86">
        <f t="shared" si="91"/>
        <v>28</v>
      </c>
      <c r="AL86">
        <f t="shared" si="92"/>
        <v>53</v>
      </c>
      <c r="AM86">
        <f t="shared" si="87"/>
        <v>0.53333333333333333</v>
      </c>
      <c r="AN86">
        <f t="shared" si="88"/>
        <v>0.62142857142857144</v>
      </c>
      <c r="AO86">
        <f t="shared" si="89"/>
        <v>0</v>
      </c>
    </row>
    <row r="87" spans="1:41" x14ac:dyDescent="0.2">
      <c r="A87">
        <v>86</v>
      </c>
      <c r="B87">
        <v>0</v>
      </c>
      <c r="C87">
        <v>48</v>
      </c>
      <c r="D87">
        <v>54</v>
      </c>
      <c r="E87">
        <v>46</v>
      </c>
      <c r="G87">
        <f t="shared" ref="G87:H87" si="108">A84</f>
        <v>83</v>
      </c>
      <c r="H87" s="15">
        <f t="shared" si="108"/>
        <v>1</v>
      </c>
      <c r="I87" s="3">
        <f t="shared" si="79"/>
        <v>0</v>
      </c>
      <c r="J87" s="16">
        <f t="shared" si="80"/>
        <v>1</v>
      </c>
      <c r="K87">
        <f t="shared" si="81"/>
        <v>1</v>
      </c>
      <c r="L87">
        <f t="shared" si="82"/>
        <v>0.69177074359569435</v>
      </c>
      <c r="M87" s="15">
        <f t="shared" si="83"/>
        <v>0.69177074359569435</v>
      </c>
      <c r="N87" s="16">
        <f t="shared" si="84"/>
        <v>0.30822925640430565</v>
      </c>
      <c r="O87" s="15">
        <f t="shared" si="85"/>
        <v>-0.36850067363685074</v>
      </c>
      <c r="P87" s="16">
        <f t="shared" si="86"/>
        <v>100</v>
      </c>
      <c r="AH87">
        <v>0.69124796417104628</v>
      </c>
      <c r="AI87">
        <v>0</v>
      </c>
      <c r="AJ87">
        <v>1</v>
      </c>
      <c r="AK87">
        <f t="shared" si="91"/>
        <v>28</v>
      </c>
      <c r="AL87">
        <f t="shared" si="92"/>
        <v>54</v>
      </c>
      <c r="AM87">
        <f t="shared" si="87"/>
        <v>0.53333333333333333</v>
      </c>
      <c r="AN87">
        <f t="shared" si="88"/>
        <v>0.61428571428571432</v>
      </c>
      <c r="AO87">
        <f t="shared" si="89"/>
        <v>0</v>
      </c>
    </row>
    <row r="88" spans="1:41" x14ac:dyDescent="0.2">
      <c r="A88">
        <v>87</v>
      </c>
      <c r="B88">
        <v>0</v>
      </c>
      <c r="C88">
        <v>55</v>
      </c>
      <c r="D88">
        <v>57</v>
      </c>
      <c r="E88">
        <v>58</v>
      </c>
      <c r="G88">
        <f t="shared" ref="G88:H88" si="109">A85</f>
        <v>84</v>
      </c>
      <c r="H88" s="15">
        <f t="shared" si="109"/>
        <v>1</v>
      </c>
      <c r="I88" s="3">
        <f t="shared" si="79"/>
        <v>0</v>
      </c>
      <c r="J88" s="16">
        <f t="shared" si="80"/>
        <v>1</v>
      </c>
      <c r="K88">
        <f t="shared" si="81"/>
        <v>1</v>
      </c>
      <c r="L88">
        <f t="shared" si="82"/>
        <v>0.69229303188060964</v>
      </c>
      <c r="M88" s="15">
        <f t="shared" si="83"/>
        <v>0.69229303188060964</v>
      </c>
      <c r="N88" s="16">
        <f t="shared" si="84"/>
        <v>0.30770696811939036</v>
      </c>
      <c r="O88" s="15">
        <f t="shared" si="85"/>
        <v>-0.36774595652198838</v>
      </c>
      <c r="P88" s="16">
        <f t="shared" si="86"/>
        <v>100</v>
      </c>
      <c r="AH88">
        <v>0.69177074359569435</v>
      </c>
      <c r="AI88">
        <v>0</v>
      </c>
      <c r="AJ88">
        <v>1</v>
      </c>
      <c r="AK88">
        <f t="shared" si="91"/>
        <v>28</v>
      </c>
      <c r="AL88">
        <f t="shared" si="92"/>
        <v>55</v>
      </c>
      <c r="AM88">
        <f t="shared" si="87"/>
        <v>0.53333333333333333</v>
      </c>
      <c r="AN88">
        <f t="shared" si="88"/>
        <v>0.60714285714285721</v>
      </c>
      <c r="AO88">
        <f t="shared" si="89"/>
        <v>0</v>
      </c>
    </row>
    <row r="89" spans="1:41" x14ac:dyDescent="0.2">
      <c r="A89">
        <v>88</v>
      </c>
      <c r="B89">
        <v>1</v>
      </c>
      <c r="C89">
        <v>22</v>
      </c>
      <c r="D89">
        <v>57</v>
      </c>
      <c r="E89">
        <v>55</v>
      </c>
      <c r="G89">
        <f t="shared" ref="G89:H89" si="110">A86</f>
        <v>85</v>
      </c>
      <c r="H89" s="15">
        <f t="shared" si="110"/>
        <v>0</v>
      </c>
      <c r="I89" s="3">
        <f t="shared" si="79"/>
        <v>1</v>
      </c>
      <c r="J89" s="16">
        <f t="shared" si="80"/>
        <v>1</v>
      </c>
      <c r="K89">
        <f t="shared" si="81"/>
        <v>0</v>
      </c>
      <c r="L89">
        <f t="shared" si="82"/>
        <v>0.69281482815147255</v>
      </c>
      <c r="M89" s="15">
        <f t="shared" si="83"/>
        <v>0.69281482815147255</v>
      </c>
      <c r="N89" s="16">
        <f t="shared" si="84"/>
        <v>0.30718517184852745</v>
      </c>
      <c r="O89" s="15">
        <f t="shared" si="85"/>
        <v>-1.1803045475958336</v>
      </c>
      <c r="P89" s="16">
        <f t="shared" si="86"/>
        <v>0</v>
      </c>
      <c r="AH89">
        <v>0.69229303188060964</v>
      </c>
      <c r="AI89">
        <v>0</v>
      </c>
      <c r="AJ89">
        <v>1</v>
      </c>
      <c r="AK89">
        <f t="shared" si="91"/>
        <v>28</v>
      </c>
      <c r="AL89">
        <f t="shared" si="92"/>
        <v>56</v>
      </c>
      <c r="AM89">
        <f t="shared" si="87"/>
        <v>0.53333333333333333</v>
      </c>
      <c r="AN89">
        <f t="shared" si="88"/>
        <v>0.6</v>
      </c>
      <c r="AO89">
        <f t="shared" si="89"/>
        <v>1.0000000000000031E-2</v>
      </c>
    </row>
    <row r="90" spans="1:41" x14ac:dyDescent="0.2">
      <c r="A90">
        <v>89</v>
      </c>
      <c r="B90">
        <v>0</v>
      </c>
      <c r="C90">
        <v>34</v>
      </c>
      <c r="D90">
        <v>58</v>
      </c>
      <c r="E90">
        <v>60</v>
      </c>
      <c r="G90">
        <f t="shared" ref="G90:H90" si="111">A87</f>
        <v>86</v>
      </c>
      <c r="H90" s="15">
        <f t="shared" si="111"/>
        <v>0</v>
      </c>
      <c r="I90" s="3">
        <f t="shared" si="79"/>
        <v>1</v>
      </c>
      <c r="J90" s="16">
        <f t="shared" si="80"/>
        <v>1</v>
      </c>
      <c r="K90">
        <f t="shared" si="81"/>
        <v>0</v>
      </c>
      <c r="L90">
        <f t="shared" si="82"/>
        <v>0.69333613153856188</v>
      </c>
      <c r="M90" s="15">
        <f t="shared" si="83"/>
        <v>0.69333613153856188</v>
      </c>
      <c r="N90" s="16">
        <f t="shared" si="84"/>
        <v>0.30666386846143812</v>
      </c>
      <c r="O90" s="15">
        <f t="shared" si="85"/>
        <v>-1.1820030222310569</v>
      </c>
      <c r="P90" s="16">
        <f t="shared" si="86"/>
        <v>0</v>
      </c>
      <c r="AH90">
        <v>0.69281482815147255</v>
      </c>
      <c r="AI90">
        <v>1</v>
      </c>
      <c r="AJ90">
        <v>0</v>
      </c>
      <c r="AK90">
        <f t="shared" si="91"/>
        <v>29</v>
      </c>
      <c r="AL90">
        <f t="shared" si="92"/>
        <v>56</v>
      </c>
      <c r="AM90">
        <f t="shared" si="87"/>
        <v>0.51666666666666661</v>
      </c>
      <c r="AN90">
        <f t="shared" si="88"/>
        <v>0.6</v>
      </c>
      <c r="AO90">
        <f t="shared" si="89"/>
        <v>9.9999999999999638E-3</v>
      </c>
    </row>
    <row r="91" spans="1:41" x14ac:dyDescent="0.2">
      <c r="A91">
        <v>90</v>
      </c>
      <c r="B91">
        <v>0</v>
      </c>
      <c r="C91">
        <v>50</v>
      </c>
      <c r="D91">
        <v>58</v>
      </c>
      <c r="E91">
        <v>46</v>
      </c>
      <c r="G91">
        <f t="shared" ref="G91:H91" si="112">A88</f>
        <v>87</v>
      </c>
      <c r="H91" s="15">
        <f t="shared" si="112"/>
        <v>0</v>
      </c>
      <c r="I91" s="3">
        <f t="shared" si="79"/>
        <v>1</v>
      </c>
      <c r="J91" s="16">
        <f t="shared" si="80"/>
        <v>1</v>
      </c>
      <c r="K91">
        <f t="shared" si="81"/>
        <v>0</v>
      </c>
      <c r="L91">
        <f t="shared" si="82"/>
        <v>0.69385694117675611</v>
      </c>
      <c r="M91" s="15">
        <f t="shared" si="83"/>
        <v>0.69385694117675611</v>
      </c>
      <c r="N91" s="16">
        <f t="shared" si="84"/>
        <v>0.30614305882324389</v>
      </c>
      <c r="O91" s="15">
        <f t="shared" si="85"/>
        <v>-1.1837027737854122</v>
      </c>
      <c r="P91" s="16">
        <f t="shared" si="86"/>
        <v>0</v>
      </c>
      <c r="AH91">
        <v>0.69333613153856188</v>
      </c>
      <c r="AI91">
        <v>1</v>
      </c>
      <c r="AJ91">
        <v>0</v>
      </c>
      <c r="AK91">
        <f t="shared" si="91"/>
        <v>30</v>
      </c>
      <c r="AL91">
        <f t="shared" si="92"/>
        <v>56</v>
      </c>
      <c r="AM91">
        <f t="shared" si="87"/>
        <v>0.5</v>
      </c>
      <c r="AN91">
        <f t="shared" si="88"/>
        <v>0.6</v>
      </c>
      <c r="AO91">
        <f t="shared" si="89"/>
        <v>1.0000000000000031E-2</v>
      </c>
    </row>
    <row r="92" spans="1:41" x14ac:dyDescent="0.2">
      <c r="A92">
        <v>91</v>
      </c>
      <c r="B92">
        <v>1</v>
      </c>
      <c r="C92">
        <v>68</v>
      </c>
      <c r="D92">
        <v>59</v>
      </c>
      <c r="E92">
        <v>55</v>
      </c>
      <c r="G92">
        <f t="shared" ref="G92:H92" si="113">A89</f>
        <v>88</v>
      </c>
      <c r="H92" s="15">
        <f t="shared" si="113"/>
        <v>1</v>
      </c>
      <c r="I92" s="3">
        <f t="shared" si="79"/>
        <v>0</v>
      </c>
      <c r="J92" s="16">
        <f t="shared" si="80"/>
        <v>1</v>
      </c>
      <c r="K92">
        <f t="shared" si="81"/>
        <v>1</v>
      </c>
      <c r="L92">
        <f t="shared" si="82"/>
        <v>0.69437725620553403</v>
      </c>
      <c r="M92" s="15">
        <f t="shared" si="83"/>
        <v>0.69437725620553403</v>
      </c>
      <c r="N92" s="16">
        <f t="shared" si="84"/>
        <v>0.30562274379446597</v>
      </c>
      <c r="O92" s="15">
        <f t="shared" si="85"/>
        <v>-0.36473986933262637</v>
      </c>
      <c r="P92" s="16">
        <f t="shared" si="86"/>
        <v>100</v>
      </c>
      <c r="AH92">
        <v>0.69385694117675611</v>
      </c>
      <c r="AI92">
        <v>1</v>
      </c>
      <c r="AJ92">
        <v>0</v>
      </c>
      <c r="AK92">
        <f t="shared" si="91"/>
        <v>31</v>
      </c>
      <c r="AL92">
        <f t="shared" si="92"/>
        <v>56</v>
      </c>
      <c r="AM92">
        <f t="shared" si="87"/>
        <v>0.48333333333333328</v>
      </c>
      <c r="AN92">
        <f t="shared" si="88"/>
        <v>0.6</v>
      </c>
      <c r="AO92">
        <f t="shared" si="89"/>
        <v>0</v>
      </c>
    </row>
    <row r="93" spans="1:41" x14ac:dyDescent="0.2">
      <c r="A93">
        <v>92</v>
      </c>
      <c r="B93">
        <v>0</v>
      </c>
      <c r="C93">
        <v>18</v>
      </c>
      <c r="D93">
        <v>59</v>
      </c>
      <c r="E93">
        <v>41</v>
      </c>
      <c r="G93">
        <f t="shared" ref="G93:H93" si="114">A90</f>
        <v>89</v>
      </c>
      <c r="H93" s="15">
        <f t="shared" si="114"/>
        <v>0</v>
      </c>
      <c r="I93" s="3">
        <f t="shared" si="79"/>
        <v>1</v>
      </c>
      <c r="J93" s="16">
        <f t="shared" si="80"/>
        <v>1</v>
      </c>
      <c r="K93">
        <f t="shared" si="81"/>
        <v>0</v>
      </c>
      <c r="L93">
        <f t="shared" si="82"/>
        <v>0.69489707576897586</v>
      </c>
      <c r="M93" s="15">
        <f t="shared" si="83"/>
        <v>0.69489707576897586</v>
      </c>
      <c r="N93" s="16">
        <f t="shared" si="84"/>
        <v>0.30510292423102414</v>
      </c>
      <c r="O93" s="15">
        <f t="shared" si="85"/>
        <v>-1.187106102805201</v>
      </c>
      <c r="P93" s="16">
        <f t="shared" si="86"/>
        <v>0</v>
      </c>
      <c r="AH93">
        <v>0.69437725620553403</v>
      </c>
      <c r="AI93">
        <v>0</v>
      </c>
      <c r="AJ93">
        <v>1</v>
      </c>
      <c r="AK93">
        <f t="shared" si="91"/>
        <v>31</v>
      </c>
      <c r="AL93">
        <f t="shared" si="92"/>
        <v>57</v>
      </c>
      <c r="AM93">
        <f t="shared" si="87"/>
        <v>0.48333333333333328</v>
      </c>
      <c r="AN93">
        <f t="shared" si="88"/>
        <v>0.59285714285714286</v>
      </c>
      <c r="AO93">
        <f t="shared" si="89"/>
        <v>9.8809523809523462E-3</v>
      </c>
    </row>
    <row r="94" spans="1:41" x14ac:dyDescent="0.2">
      <c r="A94">
        <v>93</v>
      </c>
      <c r="B94">
        <v>0</v>
      </c>
      <c r="C94">
        <v>48</v>
      </c>
      <c r="D94">
        <v>60</v>
      </c>
      <c r="E94">
        <v>49</v>
      </c>
      <c r="G94">
        <f t="shared" ref="G94:H94" si="115">A91</f>
        <v>90</v>
      </c>
      <c r="H94" s="15">
        <f t="shared" si="115"/>
        <v>0</v>
      </c>
      <c r="I94" s="3">
        <f t="shared" si="79"/>
        <v>1</v>
      </c>
      <c r="J94" s="16">
        <f t="shared" si="80"/>
        <v>1</v>
      </c>
      <c r="K94">
        <f t="shared" si="81"/>
        <v>0</v>
      </c>
      <c r="L94">
        <f t="shared" si="82"/>
        <v>0.69541639901576358</v>
      </c>
      <c r="M94" s="15">
        <f t="shared" si="83"/>
        <v>0.69541639901576358</v>
      </c>
      <c r="N94" s="16">
        <f t="shared" si="84"/>
        <v>0.30458360098423642</v>
      </c>
      <c r="O94" s="15">
        <f t="shared" si="85"/>
        <v>-1.1888096778422295</v>
      </c>
      <c r="P94" s="16">
        <f t="shared" si="86"/>
        <v>0</v>
      </c>
      <c r="AH94">
        <v>0.69489707576897586</v>
      </c>
      <c r="AI94">
        <v>1</v>
      </c>
      <c r="AJ94">
        <v>0</v>
      </c>
      <c r="AK94">
        <f t="shared" si="91"/>
        <v>32</v>
      </c>
      <c r="AL94">
        <f t="shared" si="92"/>
        <v>57</v>
      </c>
      <c r="AM94">
        <f t="shared" si="87"/>
        <v>0.46666666666666667</v>
      </c>
      <c r="AN94">
        <f t="shared" si="88"/>
        <v>0.59285714285714286</v>
      </c>
      <c r="AO94">
        <f t="shared" si="89"/>
        <v>9.8809523809524121E-3</v>
      </c>
    </row>
    <row r="95" spans="1:41" x14ac:dyDescent="0.2">
      <c r="A95">
        <v>94</v>
      </c>
      <c r="B95">
        <v>1</v>
      </c>
      <c r="C95">
        <v>40</v>
      </c>
      <c r="D95">
        <v>60</v>
      </c>
      <c r="E95">
        <v>40</v>
      </c>
      <c r="G95">
        <f t="shared" ref="G95:H95" si="116">A92</f>
        <v>91</v>
      </c>
      <c r="H95" s="15">
        <f t="shared" si="116"/>
        <v>1</v>
      </c>
      <c r="I95" s="3">
        <f t="shared" si="79"/>
        <v>0</v>
      </c>
      <c r="J95" s="16">
        <f t="shared" si="80"/>
        <v>1</v>
      </c>
      <c r="K95">
        <f t="shared" si="81"/>
        <v>1</v>
      </c>
      <c r="L95">
        <f t="shared" si="82"/>
        <v>0.69593522509918226</v>
      </c>
      <c r="M95" s="15">
        <f t="shared" si="83"/>
        <v>0.69593522509918226</v>
      </c>
      <c r="N95" s="16">
        <f t="shared" si="84"/>
        <v>0.30406477490081774</v>
      </c>
      <c r="O95" s="15">
        <f t="shared" si="85"/>
        <v>-0.36249869036498772</v>
      </c>
      <c r="P95" s="16">
        <f t="shared" si="86"/>
        <v>100</v>
      </c>
      <c r="AH95">
        <v>0.69541639901576358</v>
      </c>
      <c r="AI95">
        <v>1</v>
      </c>
      <c r="AJ95">
        <v>0</v>
      </c>
      <c r="AK95">
        <f t="shared" si="91"/>
        <v>33</v>
      </c>
      <c r="AL95">
        <f t="shared" si="92"/>
        <v>57</v>
      </c>
      <c r="AM95">
        <f t="shared" si="87"/>
        <v>0.44999999999999996</v>
      </c>
      <c r="AN95">
        <f t="shared" si="88"/>
        <v>0.59285714285714286</v>
      </c>
      <c r="AO95">
        <f t="shared" si="89"/>
        <v>0</v>
      </c>
    </row>
    <row r="96" spans="1:41" x14ac:dyDescent="0.2">
      <c r="A96">
        <v>95</v>
      </c>
      <c r="B96">
        <v>1</v>
      </c>
      <c r="C96">
        <v>32</v>
      </c>
      <c r="D96">
        <v>60</v>
      </c>
      <c r="E96">
        <v>42</v>
      </c>
      <c r="G96">
        <f t="shared" ref="G96:H96" si="117">A93</f>
        <v>92</v>
      </c>
      <c r="H96" s="15">
        <f t="shared" si="117"/>
        <v>0</v>
      </c>
      <c r="I96" s="3">
        <f t="shared" si="79"/>
        <v>1</v>
      </c>
      <c r="J96" s="16">
        <f t="shared" si="80"/>
        <v>1</v>
      </c>
      <c r="K96">
        <f t="shared" si="81"/>
        <v>0</v>
      </c>
      <c r="L96">
        <f t="shared" si="82"/>
        <v>0.6964535531771201</v>
      </c>
      <c r="M96" s="15">
        <f t="shared" si="83"/>
        <v>0.6964535531771201</v>
      </c>
      <c r="N96" s="16">
        <f t="shared" si="84"/>
        <v>0.3035464468228799</v>
      </c>
      <c r="O96" s="15">
        <f t="shared" si="85"/>
        <v>-1.1922206428839215</v>
      </c>
      <c r="P96" s="16">
        <f t="shared" si="86"/>
        <v>0</v>
      </c>
      <c r="AH96">
        <v>0.69593522509918226</v>
      </c>
      <c r="AI96">
        <v>0</v>
      </c>
      <c r="AJ96">
        <v>1</v>
      </c>
      <c r="AK96">
        <f t="shared" si="91"/>
        <v>33</v>
      </c>
      <c r="AL96">
        <f t="shared" si="92"/>
        <v>58</v>
      </c>
      <c r="AM96">
        <f t="shared" si="87"/>
        <v>0.44999999999999996</v>
      </c>
      <c r="AN96">
        <f t="shared" si="88"/>
        <v>0.58571428571428563</v>
      </c>
      <c r="AO96">
        <f t="shared" si="89"/>
        <v>9.7619047619047251E-3</v>
      </c>
    </row>
    <row r="97" spans="1:41" x14ac:dyDescent="0.2">
      <c r="A97">
        <v>96</v>
      </c>
      <c r="B97">
        <v>0</v>
      </c>
      <c r="C97">
        <v>24</v>
      </c>
      <c r="D97">
        <v>60</v>
      </c>
      <c r="E97">
        <v>52</v>
      </c>
      <c r="G97">
        <f t="shared" ref="G97:H97" si="118">A94</f>
        <v>93</v>
      </c>
      <c r="H97" s="15">
        <f t="shared" si="118"/>
        <v>0</v>
      </c>
      <c r="I97" s="3">
        <f t="shared" si="79"/>
        <v>1</v>
      </c>
      <c r="J97" s="16">
        <f t="shared" si="80"/>
        <v>1</v>
      </c>
      <c r="K97">
        <f t="shared" si="81"/>
        <v>0</v>
      </c>
      <c r="L97">
        <f t="shared" si="82"/>
        <v>0.69697138241206891</v>
      </c>
      <c r="M97" s="15">
        <f t="shared" si="83"/>
        <v>0.69697138241206891</v>
      </c>
      <c r="N97" s="16">
        <f t="shared" si="84"/>
        <v>0.30302861758793109</v>
      </c>
      <c r="O97" s="15">
        <f t="shared" si="85"/>
        <v>-1.1939280304477298</v>
      </c>
      <c r="P97" s="16">
        <f t="shared" si="86"/>
        <v>0</v>
      </c>
      <c r="AH97">
        <v>0.6964535531771201</v>
      </c>
      <c r="AI97">
        <v>1</v>
      </c>
      <c r="AJ97">
        <v>0</v>
      </c>
      <c r="AK97">
        <f t="shared" si="91"/>
        <v>34</v>
      </c>
      <c r="AL97">
        <f t="shared" si="92"/>
        <v>58</v>
      </c>
      <c r="AM97">
        <f t="shared" si="87"/>
        <v>0.43333333333333335</v>
      </c>
      <c r="AN97">
        <f t="shared" si="88"/>
        <v>0.58571428571428563</v>
      </c>
      <c r="AO97">
        <f t="shared" si="89"/>
        <v>9.7619047619047911E-3</v>
      </c>
    </row>
    <row r="98" spans="1:41" x14ac:dyDescent="0.2">
      <c r="A98">
        <v>97</v>
      </c>
      <c r="B98">
        <v>1</v>
      </c>
      <c r="C98">
        <v>47</v>
      </c>
      <c r="D98">
        <v>60</v>
      </c>
      <c r="E98">
        <v>47</v>
      </c>
      <c r="G98">
        <f t="shared" ref="G98:H98" si="119">A95</f>
        <v>94</v>
      </c>
      <c r="H98" s="15">
        <f t="shared" si="119"/>
        <v>1</v>
      </c>
      <c r="I98" s="3">
        <f t="shared" si="79"/>
        <v>0</v>
      </c>
      <c r="J98" s="16">
        <f t="shared" si="80"/>
        <v>1</v>
      </c>
      <c r="K98">
        <f t="shared" si="81"/>
        <v>1</v>
      </c>
      <c r="L98">
        <f t="shared" si="82"/>
        <v>0.69748871197112505</v>
      </c>
      <c r="M98" s="15">
        <f t="shared" si="83"/>
        <v>0.69748871197112505</v>
      </c>
      <c r="N98" s="16">
        <f t="shared" si="84"/>
        <v>0.30251128802887495</v>
      </c>
      <c r="O98" s="15">
        <f t="shared" si="85"/>
        <v>-0.36026894897151407</v>
      </c>
      <c r="P98" s="16">
        <f t="shared" si="86"/>
        <v>100</v>
      </c>
      <c r="AH98">
        <v>0.69697138241206891</v>
      </c>
      <c r="AI98">
        <v>1</v>
      </c>
      <c r="AJ98">
        <v>0</v>
      </c>
      <c r="AK98">
        <f t="shared" si="91"/>
        <v>35</v>
      </c>
      <c r="AL98">
        <f t="shared" si="92"/>
        <v>58</v>
      </c>
      <c r="AM98">
        <f t="shared" si="87"/>
        <v>0.41666666666666663</v>
      </c>
      <c r="AN98">
        <f t="shared" si="88"/>
        <v>0.58571428571428563</v>
      </c>
      <c r="AO98">
        <f t="shared" si="89"/>
        <v>0</v>
      </c>
    </row>
    <row r="99" spans="1:41" x14ac:dyDescent="0.2">
      <c r="A99">
        <v>98</v>
      </c>
      <c r="B99">
        <v>1</v>
      </c>
      <c r="C99">
        <v>27</v>
      </c>
      <c r="D99">
        <v>60</v>
      </c>
      <c r="E99">
        <v>50</v>
      </c>
      <c r="G99">
        <f t="shared" ref="G99:H99" si="120">A96</f>
        <v>95</v>
      </c>
      <c r="H99" s="15">
        <f t="shared" si="120"/>
        <v>1</v>
      </c>
      <c r="I99" s="3">
        <f t="shared" si="79"/>
        <v>0</v>
      </c>
      <c r="J99" s="16">
        <f t="shared" si="80"/>
        <v>1</v>
      </c>
      <c r="K99">
        <f t="shared" si="81"/>
        <v>1</v>
      </c>
      <c r="L99">
        <f t="shared" si="82"/>
        <v>0.69800554102598933</v>
      </c>
      <c r="M99" s="15">
        <f t="shared" si="83"/>
        <v>0.69800554102598933</v>
      </c>
      <c r="N99" s="16">
        <f t="shared" si="84"/>
        <v>0.30199445897401067</v>
      </c>
      <c r="O99" s="15">
        <f t="shared" si="85"/>
        <v>-0.35952823781862431</v>
      </c>
      <c r="P99" s="16">
        <f t="shared" si="86"/>
        <v>100</v>
      </c>
      <c r="AH99">
        <v>0.69748871197112505</v>
      </c>
      <c r="AI99">
        <v>0</v>
      </c>
      <c r="AJ99">
        <v>1</v>
      </c>
      <c r="AK99">
        <f t="shared" si="91"/>
        <v>35</v>
      </c>
      <c r="AL99">
        <f t="shared" si="92"/>
        <v>59</v>
      </c>
      <c r="AM99">
        <f t="shared" si="87"/>
        <v>0.41666666666666663</v>
      </c>
      <c r="AN99">
        <f t="shared" si="88"/>
        <v>0.57857142857142851</v>
      </c>
      <c r="AO99">
        <f t="shared" si="89"/>
        <v>0</v>
      </c>
    </row>
    <row r="100" spans="1:41" x14ac:dyDescent="0.2">
      <c r="A100">
        <v>99</v>
      </c>
      <c r="B100">
        <v>0</v>
      </c>
      <c r="C100">
        <v>48</v>
      </c>
      <c r="D100">
        <v>61</v>
      </c>
      <c r="E100">
        <v>42</v>
      </c>
      <c r="G100">
        <f t="shared" ref="G100:H100" si="121">A97</f>
        <v>96</v>
      </c>
      <c r="H100" s="15">
        <f t="shared" si="121"/>
        <v>0</v>
      </c>
      <c r="I100" s="3">
        <f t="shared" si="79"/>
        <v>1</v>
      </c>
      <c r="J100" s="16">
        <f t="shared" si="80"/>
        <v>1</v>
      </c>
      <c r="K100">
        <f t="shared" si="81"/>
        <v>0</v>
      </c>
      <c r="L100">
        <f t="shared" si="82"/>
        <v>0.6985218687529674</v>
      </c>
      <c r="M100" s="15">
        <f t="shared" si="83"/>
        <v>0.6985218687529674</v>
      </c>
      <c r="N100" s="16">
        <f t="shared" si="84"/>
        <v>0.3014781312470326</v>
      </c>
      <c r="O100" s="15">
        <f t="shared" si="85"/>
        <v>-1.199057798622893</v>
      </c>
      <c r="P100" s="16">
        <f t="shared" si="86"/>
        <v>0</v>
      </c>
      <c r="AH100">
        <v>0.69800554102598933</v>
      </c>
      <c r="AI100">
        <v>0</v>
      </c>
      <c r="AJ100">
        <v>1</v>
      </c>
      <c r="AK100">
        <f t="shared" si="91"/>
        <v>35</v>
      </c>
      <c r="AL100">
        <f t="shared" si="92"/>
        <v>60</v>
      </c>
      <c r="AM100">
        <f t="shared" si="87"/>
        <v>0.41666666666666663</v>
      </c>
      <c r="AN100">
        <f t="shared" si="88"/>
        <v>0.5714285714285714</v>
      </c>
      <c r="AO100">
        <f t="shared" si="89"/>
        <v>9.52380952380949E-3</v>
      </c>
    </row>
    <row r="101" spans="1:41" x14ac:dyDescent="0.2">
      <c r="A101">
        <v>100</v>
      </c>
      <c r="B101">
        <v>1</v>
      </c>
      <c r="C101">
        <v>20</v>
      </c>
      <c r="D101">
        <v>61</v>
      </c>
      <c r="E101">
        <v>49</v>
      </c>
      <c r="G101">
        <f t="shared" ref="G101:H101" si="122">A98</f>
        <v>97</v>
      </c>
      <c r="H101" s="15">
        <f t="shared" si="122"/>
        <v>1</v>
      </c>
      <c r="I101" s="3">
        <f t="shared" si="79"/>
        <v>0</v>
      </c>
      <c r="J101" s="16">
        <f t="shared" si="80"/>
        <v>1</v>
      </c>
      <c r="K101">
        <f t="shared" si="81"/>
        <v>1</v>
      </c>
      <c r="L101">
        <f t="shared" si="82"/>
        <v>0.69903769433297003</v>
      </c>
      <c r="M101" s="15">
        <f t="shared" si="83"/>
        <v>0.69903769433297003</v>
      </c>
      <c r="N101" s="16">
        <f t="shared" si="84"/>
        <v>0.30096230566702997</v>
      </c>
      <c r="O101" s="15">
        <f t="shared" si="85"/>
        <v>-0.35805061211792238</v>
      </c>
      <c r="P101" s="16">
        <f t="shared" si="86"/>
        <v>100</v>
      </c>
      <c r="AH101">
        <v>0.6985218687529674</v>
      </c>
      <c r="AI101">
        <v>1</v>
      </c>
      <c r="AJ101">
        <v>0</v>
      </c>
      <c r="AK101">
        <f t="shared" si="91"/>
        <v>36</v>
      </c>
      <c r="AL101">
        <f t="shared" si="92"/>
        <v>60</v>
      </c>
      <c r="AM101">
        <f t="shared" si="87"/>
        <v>0.4</v>
      </c>
      <c r="AN101">
        <f t="shared" si="88"/>
        <v>0.5714285714285714</v>
      </c>
      <c r="AO101">
        <f t="shared" si="89"/>
        <v>0</v>
      </c>
    </row>
    <row r="102" spans="1:41" x14ac:dyDescent="0.2">
      <c r="A102">
        <v>101</v>
      </c>
      <c r="B102">
        <v>0</v>
      </c>
      <c r="C102">
        <v>23</v>
      </c>
      <c r="D102">
        <v>62</v>
      </c>
      <c r="E102">
        <v>41</v>
      </c>
      <c r="G102">
        <f t="shared" ref="G102:H102" si="123">A99</f>
        <v>98</v>
      </c>
      <c r="H102" s="15">
        <f t="shared" si="123"/>
        <v>1</v>
      </c>
      <c r="I102" s="3">
        <f t="shared" si="79"/>
        <v>0</v>
      </c>
      <c r="J102" s="16">
        <f t="shared" si="80"/>
        <v>1</v>
      </c>
      <c r="K102">
        <f t="shared" si="81"/>
        <v>1</v>
      </c>
      <c r="L102">
        <f t="shared" si="82"/>
        <v>0.69955301695151284</v>
      </c>
      <c r="M102" s="15">
        <f t="shared" si="83"/>
        <v>0.69955301695151284</v>
      </c>
      <c r="N102" s="16">
        <f t="shared" si="84"/>
        <v>0.30044698304848716</v>
      </c>
      <c r="O102" s="15">
        <f t="shared" si="85"/>
        <v>-0.35731369510895716</v>
      </c>
      <c r="P102" s="16">
        <f t="shared" si="86"/>
        <v>100</v>
      </c>
      <c r="AH102">
        <v>0.69903769433297003</v>
      </c>
      <c r="AI102">
        <v>0</v>
      </c>
      <c r="AJ102">
        <v>1</v>
      </c>
      <c r="AK102">
        <f t="shared" si="91"/>
        <v>36</v>
      </c>
      <c r="AL102">
        <f t="shared" si="92"/>
        <v>61</v>
      </c>
      <c r="AM102">
        <f t="shared" si="87"/>
        <v>0.4</v>
      </c>
      <c r="AN102">
        <f t="shared" si="88"/>
        <v>0.56428571428571428</v>
      </c>
      <c r="AO102">
        <f t="shared" si="89"/>
        <v>0</v>
      </c>
    </row>
    <row r="103" spans="1:41" x14ac:dyDescent="0.2">
      <c r="A103">
        <v>102</v>
      </c>
      <c r="B103">
        <v>1</v>
      </c>
      <c r="C103">
        <v>49</v>
      </c>
      <c r="D103">
        <v>62</v>
      </c>
      <c r="E103">
        <v>48</v>
      </c>
      <c r="G103">
        <f t="shared" ref="G103:H103" si="124">A100</f>
        <v>99</v>
      </c>
      <c r="H103" s="15">
        <f t="shared" si="124"/>
        <v>0</v>
      </c>
      <c r="I103" s="3">
        <f t="shared" si="79"/>
        <v>1</v>
      </c>
      <c r="J103" s="16">
        <f t="shared" si="80"/>
        <v>1</v>
      </c>
      <c r="K103">
        <f t="shared" si="81"/>
        <v>0</v>
      </c>
      <c r="L103">
        <f t="shared" si="82"/>
        <v>0.70006783579871734</v>
      </c>
      <c r="M103" s="15">
        <f t="shared" si="83"/>
        <v>0.70006783579871734</v>
      </c>
      <c r="N103" s="16">
        <f t="shared" si="84"/>
        <v>0.29993216420128266</v>
      </c>
      <c r="O103" s="15">
        <f t="shared" si="85"/>
        <v>-1.2041989492238239</v>
      </c>
      <c r="P103" s="16">
        <f t="shared" si="86"/>
        <v>0</v>
      </c>
      <c r="AH103">
        <v>0.69955301695151284</v>
      </c>
      <c r="AI103">
        <v>0</v>
      </c>
      <c r="AJ103">
        <v>1</v>
      </c>
      <c r="AK103">
        <f t="shared" si="91"/>
        <v>36</v>
      </c>
      <c r="AL103">
        <f t="shared" si="92"/>
        <v>62</v>
      </c>
      <c r="AM103">
        <f t="shared" si="87"/>
        <v>0.4</v>
      </c>
      <c r="AN103">
        <f t="shared" si="88"/>
        <v>0.55714285714285716</v>
      </c>
      <c r="AO103">
        <f t="shared" si="89"/>
        <v>9.2857142857143155E-3</v>
      </c>
    </row>
    <row r="104" spans="1:41" x14ac:dyDescent="0.2">
      <c r="A104">
        <v>103</v>
      </c>
      <c r="B104">
        <v>1</v>
      </c>
      <c r="C104">
        <v>67</v>
      </c>
      <c r="D104">
        <v>62</v>
      </c>
      <c r="E104">
        <v>59</v>
      </c>
      <c r="G104">
        <f t="shared" ref="G104:H104" si="125">A101</f>
        <v>100</v>
      </c>
      <c r="H104" s="15">
        <f t="shared" si="125"/>
        <v>1</v>
      </c>
      <c r="I104" s="3">
        <f t="shared" si="79"/>
        <v>0</v>
      </c>
      <c r="J104" s="16">
        <f t="shared" si="80"/>
        <v>1</v>
      </c>
      <c r="K104">
        <f t="shared" si="81"/>
        <v>1</v>
      </c>
      <c r="L104">
        <f t="shared" si="82"/>
        <v>0.70058215006930968</v>
      </c>
      <c r="M104" s="15">
        <f t="shared" si="83"/>
        <v>0.70058215006930968</v>
      </c>
      <c r="N104" s="16">
        <f t="shared" si="84"/>
        <v>0.29941784993069032</v>
      </c>
      <c r="O104" s="15">
        <f t="shared" si="85"/>
        <v>-0.35584364660596873</v>
      </c>
      <c r="P104" s="16">
        <f t="shared" si="86"/>
        <v>100</v>
      </c>
      <c r="AH104">
        <v>0.70006783579871734</v>
      </c>
      <c r="AI104">
        <v>1</v>
      </c>
      <c r="AJ104">
        <v>0</v>
      </c>
      <c r="AK104">
        <f t="shared" si="91"/>
        <v>37</v>
      </c>
      <c r="AL104">
        <f t="shared" si="92"/>
        <v>62</v>
      </c>
      <c r="AM104">
        <f t="shared" si="87"/>
        <v>0.3833333333333333</v>
      </c>
      <c r="AN104">
        <f t="shared" si="88"/>
        <v>0.55714285714285716</v>
      </c>
      <c r="AO104">
        <f t="shared" si="89"/>
        <v>0</v>
      </c>
    </row>
    <row r="105" spans="1:41" x14ac:dyDescent="0.2">
      <c r="A105">
        <v>104</v>
      </c>
      <c r="B105">
        <v>0</v>
      </c>
      <c r="C105">
        <v>26</v>
      </c>
      <c r="D105">
        <v>62</v>
      </c>
      <c r="E105">
        <v>55</v>
      </c>
      <c r="G105">
        <f t="shared" ref="G105:H105" si="126">A102</f>
        <v>101</v>
      </c>
      <c r="H105" s="15">
        <f t="shared" si="126"/>
        <v>0</v>
      </c>
      <c r="I105" s="3">
        <f t="shared" si="79"/>
        <v>1</v>
      </c>
      <c r="J105" s="16">
        <f t="shared" si="80"/>
        <v>1</v>
      </c>
      <c r="K105">
        <f t="shared" si="81"/>
        <v>0</v>
      </c>
      <c r="L105">
        <f t="shared" si="82"/>
        <v>0.70109595896262111</v>
      </c>
      <c r="M105" s="15">
        <f t="shared" si="83"/>
        <v>0.70109595896262111</v>
      </c>
      <c r="N105" s="16">
        <f t="shared" si="84"/>
        <v>0.29890404103737889</v>
      </c>
      <c r="O105" s="15">
        <f t="shared" si="85"/>
        <v>-1.2076326900868173</v>
      </c>
      <c r="P105" s="16">
        <f t="shared" si="86"/>
        <v>0</v>
      </c>
      <c r="AH105">
        <v>0.70058215006930968</v>
      </c>
      <c r="AI105">
        <v>0</v>
      </c>
      <c r="AJ105">
        <v>1</v>
      </c>
      <c r="AK105">
        <f t="shared" si="91"/>
        <v>37</v>
      </c>
      <c r="AL105">
        <f t="shared" si="92"/>
        <v>63</v>
      </c>
      <c r="AM105">
        <f t="shared" si="87"/>
        <v>0.3833333333333333</v>
      </c>
      <c r="AN105">
        <f t="shared" si="88"/>
        <v>0.55000000000000004</v>
      </c>
      <c r="AO105">
        <f t="shared" si="89"/>
        <v>9.1666666666666355E-3</v>
      </c>
    </row>
    <row r="106" spans="1:41" x14ac:dyDescent="0.2">
      <c r="A106">
        <v>105</v>
      </c>
      <c r="B106">
        <v>0</v>
      </c>
      <c r="C106">
        <v>49</v>
      </c>
      <c r="D106">
        <v>62</v>
      </c>
      <c r="E106">
        <v>56</v>
      </c>
      <c r="G106">
        <f t="shared" ref="G106:H106" si="127">A103</f>
        <v>102</v>
      </c>
      <c r="H106" s="15">
        <f t="shared" si="127"/>
        <v>1</v>
      </c>
      <c r="I106" s="3">
        <f t="shared" si="79"/>
        <v>0</v>
      </c>
      <c r="J106" s="16">
        <f t="shared" si="80"/>
        <v>1</v>
      </c>
      <c r="K106">
        <f t="shared" si="81"/>
        <v>1</v>
      </c>
      <c r="L106">
        <f t="shared" si="82"/>
        <v>0.70160926168258764</v>
      </c>
      <c r="M106" s="15">
        <f t="shared" si="83"/>
        <v>0.70160926168258764</v>
      </c>
      <c r="N106" s="16">
        <f t="shared" si="84"/>
        <v>0.29839073831741236</v>
      </c>
      <c r="O106" s="15">
        <f t="shared" si="85"/>
        <v>-0.3543786372094298</v>
      </c>
      <c r="P106" s="16">
        <f t="shared" si="86"/>
        <v>100</v>
      </c>
      <c r="AH106">
        <v>0.70109595896262111</v>
      </c>
      <c r="AI106">
        <v>1</v>
      </c>
      <c r="AJ106">
        <v>0</v>
      </c>
      <c r="AK106">
        <f t="shared" si="91"/>
        <v>38</v>
      </c>
      <c r="AL106">
        <f t="shared" si="92"/>
        <v>63</v>
      </c>
      <c r="AM106">
        <f t="shared" si="87"/>
        <v>0.3666666666666667</v>
      </c>
      <c r="AN106">
        <f t="shared" si="88"/>
        <v>0.55000000000000004</v>
      </c>
      <c r="AO106">
        <f t="shared" si="89"/>
        <v>0</v>
      </c>
    </row>
    <row r="107" spans="1:41" x14ac:dyDescent="0.2">
      <c r="A107">
        <v>106</v>
      </c>
      <c r="B107">
        <v>1</v>
      </c>
      <c r="C107">
        <v>21</v>
      </c>
      <c r="D107">
        <v>62</v>
      </c>
      <c r="E107">
        <v>42</v>
      </c>
      <c r="G107">
        <f t="shared" ref="G107:H107" si="128">A104</f>
        <v>103</v>
      </c>
      <c r="H107" s="15">
        <f t="shared" si="128"/>
        <v>1</v>
      </c>
      <c r="I107" s="3">
        <f t="shared" si="79"/>
        <v>0</v>
      </c>
      <c r="J107" s="16">
        <f t="shared" si="80"/>
        <v>1</v>
      </c>
      <c r="K107">
        <f t="shared" si="81"/>
        <v>1</v>
      </c>
      <c r="L107">
        <f t="shared" si="82"/>
        <v>0.70212205743775025</v>
      </c>
      <c r="M107" s="15">
        <f t="shared" si="83"/>
        <v>0.70212205743775025</v>
      </c>
      <c r="N107" s="16">
        <f t="shared" si="84"/>
        <v>0.29787794256224975</v>
      </c>
      <c r="O107" s="15">
        <f t="shared" si="85"/>
        <v>-0.35364801907618909</v>
      </c>
      <c r="P107" s="16">
        <f t="shared" si="86"/>
        <v>100</v>
      </c>
      <c r="AH107">
        <v>0.70160926168258764</v>
      </c>
      <c r="AI107">
        <v>0</v>
      </c>
      <c r="AJ107">
        <v>1</v>
      </c>
      <c r="AK107">
        <f t="shared" si="91"/>
        <v>38</v>
      </c>
      <c r="AL107">
        <f t="shared" si="92"/>
        <v>64</v>
      </c>
      <c r="AM107">
        <f t="shared" si="87"/>
        <v>0.3666666666666667</v>
      </c>
      <c r="AN107">
        <f t="shared" si="88"/>
        <v>0.54285714285714293</v>
      </c>
      <c r="AO107">
        <f t="shared" si="89"/>
        <v>0</v>
      </c>
    </row>
    <row r="108" spans="1:41" x14ac:dyDescent="0.2">
      <c r="A108">
        <v>107</v>
      </c>
      <c r="B108">
        <v>1</v>
      </c>
      <c r="C108">
        <v>66</v>
      </c>
      <c r="D108">
        <v>63</v>
      </c>
      <c r="E108">
        <v>50</v>
      </c>
      <c r="G108">
        <f t="shared" ref="G108:H108" si="129">A105</f>
        <v>104</v>
      </c>
      <c r="H108" s="15">
        <f t="shared" si="129"/>
        <v>0</v>
      </c>
      <c r="I108" s="3">
        <f t="shared" si="79"/>
        <v>1</v>
      </c>
      <c r="J108" s="16">
        <f t="shared" si="80"/>
        <v>1</v>
      </c>
      <c r="K108">
        <f t="shared" si="81"/>
        <v>0</v>
      </c>
      <c r="L108">
        <f t="shared" si="82"/>
        <v>0.7026343454412538</v>
      </c>
      <c r="M108" s="15">
        <f t="shared" si="83"/>
        <v>0.7026343454412538</v>
      </c>
      <c r="N108" s="16">
        <f t="shared" si="84"/>
        <v>0.2973656545587462</v>
      </c>
      <c r="O108" s="15">
        <f t="shared" si="85"/>
        <v>-1.2127927373051404</v>
      </c>
      <c r="P108" s="16">
        <f t="shared" si="86"/>
        <v>0</v>
      </c>
      <c r="AH108">
        <v>0.70212205743775025</v>
      </c>
      <c r="AI108">
        <v>0</v>
      </c>
      <c r="AJ108">
        <v>1</v>
      </c>
      <c r="AK108">
        <f t="shared" si="91"/>
        <v>38</v>
      </c>
      <c r="AL108">
        <f t="shared" si="92"/>
        <v>65</v>
      </c>
      <c r="AM108">
        <f t="shared" si="87"/>
        <v>0.3666666666666667</v>
      </c>
      <c r="AN108">
        <f t="shared" si="88"/>
        <v>0.5357142857142857</v>
      </c>
      <c r="AO108">
        <f t="shared" si="89"/>
        <v>8.9285714285714558E-3</v>
      </c>
    </row>
    <row r="109" spans="1:41" x14ac:dyDescent="0.2">
      <c r="A109">
        <v>108</v>
      </c>
      <c r="B109">
        <v>0</v>
      </c>
      <c r="C109">
        <v>54</v>
      </c>
      <c r="D109">
        <v>63</v>
      </c>
      <c r="E109">
        <v>46</v>
      </c>
      <c r="G109">
        <f t="shared" ref="G109:H109" si="130">A106</f>
        <v>105</v>
      </c>
      <c r="H109" s="15">
        <f t="shared" si="130"/>
        <v>0</v>
      </c>
      <c r="I109" s="3">
        <f t="shared" si="79"/>
        <v>1</v>
      </c>
      <c r="J109" s="16">
        <f t="shared" si="80"/>
        <v>1</v>
      </c>
      <c r="K109">
        <f t="shared" si="81"/>
        <v>0</v>
      </c>
      <c r="L109">
        <f t="shared" si="82"/>
        <v>0.70314612491084683</v>
      </c>
      <c r="M109" s="15">
        <f t="shared" si="83"/>
        <v>0.70314612491084683</v>
      </c>
      <c r="N109" s="16">
        <f t="shared" si="84"/>
        <v>0.29685387508915317</v>
      </c>
      <c r="O109" s="15">
        <f t="shared" si="85"/>
        <v>-1.2145152643194845</v>
      </c>
      <c r="P109" s="16">
        <f t="shared" si="86"/>
        <v>0</v>
      </c>
      <c r="AH109">
        <v>0.7026343454412538</v>
      </c>
      <c r="AI109">
        <v>1</v>
      </c>
      <c r="AJ109">
        <v>0</v>
      </c>
      <c r="AK109">
        <f t="shared" si="91"/>
        <v>39</v>
      </c>
      <c r="AL109">
        <f t="shared" si="92"/>
        <v>65</v>
      </c>
      <c r="AM109">
        <f t="shared" si="87"/>
        <v>0.35</v>
      </c>
      <c r="AN109">
        <f t="shared" si="88"/>
        <v>0.5357142857142857</v>
      </c>
      <c r="AO109">
        <f t="shared" si="89"/>
        <v>8.9285714285713969E-3</v>
      </c>
    </row>
    <row r="110" spans="1:41" x14ac:dyDescent="0.2">
      <c r="A110">
        <v>109</v>
      </c>
      <c r="B110">
        <v>1</v>
      </c>
      <c r="C110">
        <v>68</v>
      </c>
      <c r="D110">
        <v>63</v>
      </c>
      <c r="E110">
        <v>43</v>
      </c>
      <c r="G110">
        <f t="shared" ref="G110:H110" si="131">A107</f>
        <v>106</v>
      </c>
      <c r="H110" s="15">
        <f t="shared" si="131"/>
        <v>1</v>
      </c>
      <c r="I110" s="3">
        <f t="shared" si="79"/>
        <v>0</v>
      </c>
      <c r="J110" s="16">
        <f t="shared" si="80"/>
        <v>1</v>
      </c>
      <c r="K110">
        <f t="shared" si="81"/>
        <v>1</v>
      </c>
      <c r="L110">
        <f t="shared" si="82"/>
        <v>0.7036573950688817</v>
      </c>
      <c r="M110" s="15">
        <f t="shared" si="83"/>
        <v>0.7036573950688817</v>
      </c>
      <c r="N110" s="16">
        <f t="shared" si="84"/>
        <v>0.2963426049311183</v>
      </c>
      <c r="O110" s="15">
        <f t="shared" si="85"/>
        <v>-0.35146369601064337</v>
      </c>
      <c r="P110" s="16">
        <f t="shared" si="86"/>
        <v>100</v>
      </c>
      <c r="AH110">
        <v>0.70314612491084683</v>
      </c>
      <c r="AI110">
        <v>1</v>
      </c>
      <c r="AJ110">
        <v>0</v>
      </c>
      <c r="AK110">
        <f t="shared" si="91"/>
        <v>40</v>
      </c>
      <c r="AL110">
        <f t="shared" si="92"/>
        <v>65</v>
      </c>
      <c r="AM110">
        <f t="shared" si="87"/>
        <v>0.33333333333333337</v>
      </c>
      <c r="AN110">
        <f t="shared" si="88"/>
        <v>0.5357142857142857</v>
      </c>
      <c r="AO110">
        <f t="shared" si="89"/>
        <v>0</v>
      </c>
    </row>
    <row r="111" spans="1:41" x14ac:dyDescent="0.2">
      <c r="A111">
        <v>110</v>
      </c>
      <c r="B111">
        <v>1</v>
      </c>
      <c r="C111">
        <v>66</v>
      </c>
      <c r="D111">
        <v>63</v>
      </c>
      <c r="E111">
        <v>48</v>
      </c>
      <c r="G111">
        <f t="shared" ref="G111:H111" si="132">A108</f>
        <v>107</v>
      </c>
      <c r="H111" s="15">
        <f t="shared" si="132"/>
        <v>1</v>
      </c>
      <c r="I111" s="3">
        <f t="shared" si="79"/>
        <v>0</v>
      </c>
      <c r="J111" s="16">
        <f t="shared" si="80"/>
        <v>1</v>
      </c>
      <c r="K111">
        <f t="shared" si="81"/>
        <v>1</v>
      </c>
      <c r="L111">
        <f t="shared" si="82"/>
        <v>0.7041681551423129</v>
      </c>
      <c r="M111" s="15">
        <f t="shared" si="83"/>
        <v>0.7041681551423129</v>
      </c>
      <c r="N111" s="16">
        <f t="shared" si="84"/>
        <v>0.2958318448576871</v>
      </c>
      <c r="O111" s="15">
        <f t="shared" si="85"/>
        <v>-0.35073809460958333</v>
      </c>
      <c r="P111" s="16">
        <f t="shared" si="86"/>
        <v>100</v>
      </c>
      <c r="AH111">
        <v>0.7036573950688817</v>
      </c>
      <c r="AI111">
        <v>0</v>
      </c>
      <c r="AJ111">
        <v>1</v>
      </c>
      <c r="AK111">
        <f t="shared" si="91"/>
        <v>40</v>
      </c>
      <c r="AL111">
        <f t="shared" si="92"/>
        <v>66</v>
      </c>
      <c r="AM111">
        <f t="shared" si="87"/>
        <v>0.33333333333333337</v>
      </c>
      <c r="AN111">
        <f t="shared" si="88"/>
        <v>0.52857142857142858</v>
      </c>
      <c r="AO111">
        <f t="shared" si="89"/>
        <v>0</v>
      </c>
    </row>
    <row r="112" spans="1:41" x14ac:dyDescent="0.2">
      <c r="A112">
        <v>111</v>
      </c>
      <c r="B112">
        <v>1</v>
      </c>
      <c r="C112">
        <v>65</v>
      </c>
      <c r="D112">
        <v>63</v>
      </c>
      <c r="E112">
        <v>52</v>
      </c>
      <c r="G112">
        <f t="shared" ref="G112:H112" si="133">A109</f>
        <v>108</v>
      </c>
      <c r="H112" s="15">
        <f t="shared" si="133"/>
        <v>0</v>
      </c>
      <c r="I112" s="3">
        <f t="shared" si="79"/>
        <v>1</v>
      </c>
      <c r="J112" s="16">
        <f t="shared" si="80"/>
        <v>1</v>
      </c>
      <c r="K112">
        <f t="shared" si="81"/>
        <v>0</v>
      </c>
      <c r="L112">
        <f t="shared" si="82"/>
        <v>0.70467840436269724</v>
      </c>
      <c r="M112" s="15">
        <f t="shared" si="83"/>
        <v>0.70467840436269724</v>
      </c>
      <c r="N112" s="16">
        <f t="shared" si="84"/>
        <v>0.29532159563730276</v>
      </c>
      <c r="O112" s="15">
        <f t="shared" si="85"/>
        <v>-1.2196903617267265</v>
      </c>
      <c r="P112" s="16">
        <f t="shared" si="86"/>
        <v>0</v>
      </c>
      <c r="AH112">
        <v>0.7041681551423129</v>
      </c>
      <c r="AI112">
        <v>0</v>
      </c>
      <c r="AJ112">
        <v>1</v>
      </c>
      <c r="AK112">
        <f t="shared" si="91"/>
        <v>40</v>
      </c>
      <c r="AL112">
        <f t="shared" si="92"/>
        <v>67</v>
      </c>
      <c r="AM112">
        <f t="shared" si="87"/>
        <v>0.33333333333333337</v>
      </c>
      <c r="AN112">
        <f t="shared" si="88"/>
        <v>0.52142857142857135</v>
      </c>
      <c r="AO112">
        <f t="shared" si="89"/>
        <v>8.6904761904762155E-3</v>
      </c>
    </row>
    <row r="113" spans="1:41" x14ac:dyDescent="0.2">
      <c r="A113">
        <v>112</v>
      </c>
      <c r="B113">
        <v>1</v>
      </c>
      <c r="C113">
        <v>19</v>
      </c>
      <c r="D113">
        <v>63</v>
      </c>
      <c r="E113">
        <v>54</v>
      </c>
      <c r="G113">
        <f t="shared" ref="G113:H113" si="134">A110</f>
        <v>109</v>
      </c>
      <c r="H113" s="15">
        <f t="shared" si="134"/>
        <v>1</v>
      </c>
      <c r="I113" s="3">
        <f t="shared" si="79"/>
        <v>0</v>
      </c>
      <c r="J113" s="16">
        <f t="shared" si="80"/>
        <v>1</v>
      </c>
      <c r="K113">
        <f t="shared" si="81"/>
        <v>1</v>
      </c>
      <c r="L113">
        <f t="shared" si="82"/>
        <v>0.70518814196619284</v>
      </c>
      <c r="M113" s="15">
        <f t="shared" si="83"/>
        <v>0.70518814196619284</v>
      </c>
      <c r="N113" s="16">
        <f t="shared" si="84"/>
        <v>0.29481185803380716</v>
      </c>
      <c r="O113" s="15">
        <f t="shared" si="85"/>
        <v>-0.34929064373565599</v>
      </c>
      <c r="P113" s="16">
        <f t="shared" si="86"/>
        <v>100</v>
      </c>
      <c r="AH113">
        <v>0.70467840436269724</v>
      </c>
      <c r="AI113">
        <v>1</v>
      </c>
      <c r="AJ113">
        <v>0</v>
      </c>
      <c r="AK113">
        <f t="shared" si="91"/>
        <v>41</v>
      </c>
      <c r="AL113">
        <f t="shared" si="92"/>
        <v>67</v>
      </c>
      <c r="AM113">
        <f t="shared" si="87"/>
        <v>0.31666666666666665</v>
      </c>
      <c r="AN113">
        <f t="shared" si="88"/>
        <v>0.52142857142857135</v>
      </c>
      <c r="AO113">
        <f t="shared" si="89"/>
        <v>0</v>
      </c>
    </row>
    <row r="114" spans="1:41" x14ac:dyDescent="0.2">
      <c r="A114">
        <v>113</v>
      </c>
      <c r="B114">
        <v>1</v>
      </c>
      <c r="C114">
        <v>38</v>
      </c>
      <c r="D114">
        <v>64</v>
      </c>
      <c r="E114">
        <v>42</v>
      </c>
      <c r="G114">
        <f t="shared" ref="G114:H114" si="135">A111</f>
        <v>110</v>
      </c>
      <c r="H114" s="15">
        <f t="shared" si="135"/>
        <v>1</v>
      </c>
      <c r="I114" s="3">
        <f t="shared" si="79"/>
        <v>0</v>
      </c>
      <c r="J114" s="16">
        <f t="shared" si="80"/>
        <v>1</v>
      </c>
      <c r="K114">
        <f t="shared" si="81"/>
        <v>1</v>
      </c>
      <c r="L114">
        <f t="shared" si="82"/>
        <v>0.70569736719355813</v>
      </c>
      <c r="M114" s="15">
        <f t="shared" si="83"/>
        <v>0.70569736719355813</v>
      </c>
      <c r="N114" s="16">
        <f t="shared" si="84"/>
        <v>0.29430263280644187</v>
      </c>
      <c r="O114" s="15">
        <f t="shared" si="85"/>
        <v>-0.34856879175522082</v>
      </c>
      <c r="P114" s="16">
        <f t="shared" si="86"/>
        <v>100</v>
      </c>
      <c r="AH114">
        <v>0.70518814196619284</v>
      </c>
      <c r="AI114">
        <v>0</v>
      </c>
      <c r="AJ114">
        <v>1</v>
      </c>
      <c r="AK114">
        <f t="shared" si="91"/>
        <v>41</v>
      </c>
      <c r="AL114">
        <f t="shared" si="92"/>
        <v>68</v>
      </c>
      <c r="AM114">
        <f t="shared" si="87"/>
        <v>0.31666666666666665</v>
      </c>
      <c r="AN114">
        <f t="shared" si="88"/>
        <v>0.51428571428571423</v>
      </c>
      <c r="AO114">
        <f t="shared" si="89"/>
        <v>0</v>
      </c>
    </row>
    <row r="115" spans="1:41" x14ac:dyDescent="0.2">
      <c r="A115">
        <v>114</v>
      </c>
      <c r="B115">
        <v>1</v>
      </c>
      <c r="C115">
        <v>19</v>
      </c>
      <c r="D115">
        <v>64</v>
      </c>
      <c r="E115">
        <v>46</v>
      </c>
      <c r="G115">
        <f t="shared" ref="G115:H115" si="136">A112</f>
        <v>111</v>
      </c>
      <c r="H115" s="15">
        <f t="shared" si="136"/>
        <v>1</v>
      </c>
      <c r="I115" s="3">
        <f t="shared" si="79"/>
        <v>0</v>
      </c>
      <c r="J115" s="16">
        <f t="shared" si="80"/>
        <v>1</v>
      </c>
      <c r="K115">
        <f t="shared" si="81"/>
        <v>1</v>
      </c>
      <c r="L115">
        <f t="shared" si="82"/>
        <v>0.70620607929015144</v>
      </c>
      <c r="M115" s="15">
        <f t="shared" si="83"/>
        <v>0.70620607929015144</v>
      </c>
      <c r="N115" s="16">
        <f t="shared" si="84"/>
        <v>0.29379392070984856</v>
      </c>
      <c r="O115" s="15">
        <f t="shared" si="85"/>
        <v>-0.34784818707099324</v>
      </c>
      <c r="P115" s="16">
        <f t="shared" si="86"/>
        <v>100</v>
      </c>
      <c r="AH115">
        <v>0.70569736719355813</v>
      </c>
      <c r="AI115">
        <v>0</v>
      </c>
      <c r="AJ115">
        <v>1</v>
      </c>
      <c r="AK115">
        <f t="shared" si="91"/>
        <v>41</v>
      </c>
      <c r="AL115">
        <f t="shared" si="92"/>
        <v>69</v>
      </c>
      <c r="AM115">
        <f t="shared" si="87"/>
        <v>0.31666666666666665</v>
      </c>
      <c r="AN115">
        <f t="shared" si="88"/>
        <v>0.50714285714285712</v>
      </c>
      <c r="AO115">
        <f t="shared" si="89"/>
        <v>0</v>
      </c>
    </row>
    <row r="116" spans="1:41" x14ac:dyDescent="0.2">
      <c r="A116">
        <v>115</v>
      </c>
      <c r="B116">
        <v>1</v>
      </c>
      <c r="C116">
        <v>18</v>
      </c>
      <c r="D116">
        <v>65</v>
      </c>
      <c r="E116">
        <v>48</v>
      </c>
      <c r="G116">
        <f t="shared" ref="G116:H116" si="137">A113</f>
        <v>112</v>
      </c>
      <c r="H116" s="15">
        <f t="shared" si="137"/>
        <v>1</v>
      </c>
      <c r="I116" s="3">
        <f t="shared" si="79"/>
        <v>0</v>
      </c>
      <c r="J116" s="16">
        <f t="shared" si="80"/>
        <v>1</v>
      </c>
      <c r="K116">
        <f t="shared" si="81"/>
        <v>1</v>
      </c>
      <c r="L116">
        <f t="shared" si="82"/>
        <v>0.7067142775059293</v>
      </c>
      <c r="M116" s="15">
        <f t="shared" si="83"/>
        <v>0.7067142775059293</v>
      </c>
      <c r="N116" s="16">
        <f t="shared" si="84"/>
        <v>0.2932857224940707</v>
      </c>
      <c r="O116" s="15">
        <f t="shared" si="85"/>
        <v>-0.34712882842455783</v>
      </c>
      <c r="P116" s="16">
        <f t="shared" si="86"/>
        <v>100</v>
      </c>
      <c r="AH116">
        <v>0.70620607929015144</v>
      </c>
      <c r="AI116">
        <v>0</v>
      </c>
      <c r="AJ116">
        <v>1</v>
      </c>
      <c r="AK116">
        <f t="shared" si="91"/>
        <v>41</v>
      </c>
      <c r="AL116">
        <f t="shared" si="92"/>
        <v>70</v>
      </c>
      <c r="AM116">
        <f t="shared" si="87"/>
        <v>0.31666666666666665</v>
      </c>
      <c r="AN116">
        <f t="shared" si="88"/>
        <v>0.5</v>
      </c>
      <c r="AO116">
        <f t="shared" si="89"/>
        <v>0</v>
      </c>
    </row>
    <row r="117" spans="1:41" x14ac:dyDescent="0.2">
      <c r="A117">
        <v>116</v>
      </c>
      <c r="B117">
        <v>1</v>
      </c>
      <c r="C117">
        <v>19</v>
      </c>
      <c r="D117">
        <v>65</v>
      </c>
      <c r="E117">
        <v>50</v>
      </c>
      <c r="G117">
        <f t="shared" ref="G117:H117" si="138">A114</f>
        <v>113</v>
      </c>
      <c r="H117" s="15">
        <f t="shared" si="138"/>
        <v>1</v>
      </c>
      <c r="I117" s="3">
        <f t="shared" si="79"/>
        <v>0</v>
      </c>
      <c r="J117" s="16">
        <f t="shared" si="80"/>
        <v>1</v>
      </c>
      <c r="K117">
        <f t="shared" si="81"/>
        <v>1</v>
      </c>
      <c r="L117">
        <f t="shared" si="82"/>
        <v>0.70722196109544644</v>
      </c>
      <c r="M117" s="15">
        <f t="shared" si="83"/>
        <v>0.70722196109544644</v>
      </c>
      <c r="N117" s="16">
        <f t="shared" si="84"/>
        <v>0.29277803890455356</v>
      </c>
      <c r="O117" s="15">
        <f t="shared" si="85"/>
        <v>-0.34641071455566586</v>
      </c>
      <c r="P117" s="16">
        <f t="shared" si="86"/>
        <v>100</v>
      </c>
      <c r="AH117">
        <v>0.7067142775059293</v>
      </c>
      <c r="AI117">
        <v>0</v>
      </c>
      <c r="AJ117">
        <v>1</v>
      </c>
      <c r="AK117">
        <f t="shared" si="91"/>
        <v>41</v>
      </c>
      <c r="AL117">
        <f t="shared" si="92"/>
        <v>71</v>
      </c>
      <c r="AM117">
        <f t="shared" si="87"/>
        <v>0.31666666666666665</v>
      </c>
      <c r="AN117">
        <f t="shared" si="88"/>
        <v>0.49285714285714288</v>
      </c>
      <c r="AO117">
        <f t="shared" si="89"/>
        <v>0</v>
      </c>
    </row>
    <row r="118" spans="1:41" x14ac:dyDescent="0.2">
      <c r="A118">
        <v>117</v>
      </c>
      <c r="B118">
        <v>1</v>
      </c>
      <c r="C118">
        <v>63</v>
      </c>
      <c r="D118">
        <v>65</v>
      </c>
      <c r="E118">
        <v>43</v>
      </c>
      <c r="G118">
        <f t="shared" ref="G118:H118" si="139">A115</f>
        <v>114</v>
      </c>
      <c r="H118" s="15">
        <f t="shared" si="139"/>
        <v>1</v>
      </c>
      <c r="I118" s="3">
        <f t="shared" si="79"/>
        <v>0</v>
      </c>
      <c r="J118" s="16">
        <f t="shared" si="80"/>
        <v>1</v>
      </c>
      <c r="K118">
        <f t="shared" si="81"/>
        <v>1</v>
      </c>
      <c r="L118">
        <f t="shared" si="82"/>
        <v>0.70772912931785348</v>
      </c>
      <c r="M118" s="15">
        <f t="shared" si="83"/>
        <v>0.70772912931785348</v>
      </c>
      <c r="N118" s="16">
        <f t="shared" si="84"/>
        <v>0.29227087068214652</v>
      </c>
      <c r="O118" s="15">
        <f t="shared" si="85"/>
        <v>-0.34569384420224819</v>
      </c>
      <c r="P118" s="16">
        <f t="shared" si="86"/>
        <v>100</v>
      </c>
      <c r="AH118">
        <v>0.70722196109544644</v>
      </c>
      <c r="AI118">
        <v>0</v>
      </c>
      <c r="AJ118">
        <v>1</v>
      </c>
      <c r="AK118">
        <f t="shared" si="91"/>
        <v>41</v>
      </c>
      <c r="AL118">
        <f t="shared" si="92"/>
        <v>72</v>
      </c>
      <c r="AM118">
        <f t="shared" si="87"/>
        <v>0.31666666666666665</v>
      </c>
      <c r="AN118">
        <f t="shared" si="88"/>
        <v>0.48571428571428577</v>
      </c>
      <c r="AO118">
        <f t="shared" si="89"/>
        <v>0</v>
      </c>
    </row>
    <row r="119" spans="1:41" x14ac:dyDescent="0.2">
      <c r="A119">
        <v>118</v>
      </c>
      <c r="B119">
        <v>1</v>
      </c>
      <c r="C119">
        <v>49</v>
      </c>
      <c r="D119">
        <v>65</v>
      </c>
      <c r="E119">
        <v>59</v>
      </c>
      <c r="G119">
        <f t="shared" ref="G119:H119" si="140">A116</f>
        <v>115</v>
      </c>
      <c r="H119" s="15">
        <f t="shared" si="140"/>
        <v>1</v>
      </c>
      <c r="I119" s="3">
        <f t="shared" si="79"/>
        <v>0</v>
      </c>
      <c r="J119" s="16">
        <f t="shared" si="80"/>
        <v>1</v>
      </c>
      <c r="K119">
        <f t="shared" si="81"/>
        <v>1</v>
      </c>
      <c r="L119">
        <f t="shared" si="82"/>
        <v>0.70823578143689681</v>
      </c>
      <c r="M119" s="15">
        <f t="shared" si="83"/>
        <v>0.70823578143689681</v>
      </c>
      <c r="N119" s="16">
        <f t="shared" si="84"/>
        <v>0.29176421856310319</v>
      </c>
      <c r="O119" s="15">
        <f t="shared" si="85"/>
        <v>-0.34497821610042517</v>
      </c>
      <c r="P119" s="16">
        <f t="shared" si="86"/>
        <v>100</v>
      </c>
      <c r="AH119">
        <v>0.70772912931785348</v>
      </c>
      <c r="AI119">
        <v>0</v>
      </c>
      <c r="AJ119">
        <v>1</v>
      </c>
      <c r="AK119">
        <f t="shared" si="91"/>
        <v>41</v>
      </c>
      <c r="AL119">
        <f t="shared" si="92"/>
        <v>73</v>
      </c>
      <c r="AM119">
        <f t="shared" si="87"/>
        <v>0.31666666666666665</v>
      </c>
      <c r="AN119">
        <f t="shared" si="88"/>
        <v>0.47857142857142854</v>
      </c>
      <c r="AO119">
        <f t="shared" si="89"/>
        <v>0</v>
      </c>
    </row>
    <row r="120" spans="1:41" x14ac:dyDescent="0.2">
      <c r="A120">
        <v>119</v>
      </c>
      <c r="B120">
        <v>1</v>
      </c>
      <c r="C120">
        <v>51</v>
      </c>
      <c r="D120">
        <v>67</v>
      </c>
      <c r="E120">
        <v>43</v>
      </c>
      <c r="G120">
        <f t="shared" ref="G120:H120" si="141">A117</f>
        <v>116</v>
      </c>
      <c r="H120" s="15">
        <f t="shared" si="141"/>
        <v>1</v>
      </c>
      <c r="I120" s="3">
        <f t="shared" si="79"/>
        <v>0</v>
      </c>
      <c r="J120" s="16">
        <f t="shared" si="80"/>
        <v>1</v>
      </c>
      <c r="K120">
        <f t="shared" si="81"/>
        <v>1</v>
      </c>
      <c r="L120">
        <f t="shared" si="82"/>
        <v>0.70874191672091658</v>
      </c>
      <c r="M120" s="15">
        <f t="shared" si="83"/>
        <v>0.70874191672091658</v>
      </c>
      <c r="N120" s="16">
        <f t="shared" si="84"/>
        <v>0.29125808327908342</v>
      </c>
      <c r="O120" s="15">
        <f t="shared" si="85"/>
        <v>-0.3442638289845189</v>
      </c>
      <c r="P120" s="16">
        <f t="shared" si="86"/>
        <v>100</v>
      </c>
      <c r="AH120">
        <v>0.70823578143689681</v>
      </c>
      <c r="AI120">
        <v>0</v>
      </c>
      <c r="AJ120">
        <v>1</v>
      </c>
      <c r="AK120">
        <f t="shared" si="91"/>
        <v>41</v>
      </c>
      <c r="AL120">
        <f t="shared" si="92"/>
        <v>74</v>
      </c>
      <c r="AM120">
        <f t="shared" si="87"/>
        <v>0.31666666666666665</v>
      </c>
      <c r="AN120">
        <f t="shared" si="88"/>
        <v>0.47142857142857142</v>
      </c>
      <c r="AO120">
        <f t="shared" si="89"/>
        <v>0</v>
      </c>
    </row>
    <row r="121" spans="1:41" x14ac:dyDescent="0.2">
      <c r="A121">
        <v>120</v>
      </c>
      <c r="B121">
        <v>1</v>
      </c>
      <c r="C121">
        <v>50</v>
      </c>
      <c r="D121">
        <v>67</v>
      </c>
      <c r="E121">
        <v>57</v>
      </c>
      <c r="G121">
        <f t="shared" ref="G121:H121" si="142">A118</f>
        <v>117</v>
      </c>
      <c r="H121" s="15">
        <f t="shared" si="142"/>
        <v>1</v>
      </c>
      <c r="I121" s="3">
        <f t="shared" si="79"/>
        <v>0</v>
      </c>
      <c r="J121" s="16">
        <f t="shared" si="80"/>
        <v>1</v>
      </c>
      <c r="K121">
        <f t="shared" si="81"/>
        <v>1</v>
      </c>
      <c r="L121">
        <f t="shared" si="82"/>
        <v>0.70924753444284572</v>
      </c>
      <c r="M121" s="15">
        <f t="shared" si="83"/>
        <v>0.70924753444284572</v>
      </c>
      <c r="N121" s="16">
        <f t="shared" si="84"/>
        <v>0.29075246555715428</v>
      </c>
      <c r="O121" s="15">
        <f t="shared" si="85"/>
        <v>-0.34355068158706392</v>
      </c>
      <c r="P121" s="16">
        <f t="shared" si="86"/>
        <v>100</v>
      </c>
      <c r="AH121">
        <v>0.70874191672091658</v>
      </c>
      <c r="AI121">
        <v>0</v>
      </c>
      <c r="AJ121">
        <v>1</v>
      </c>
      <c r="AK121">
        <f t="shared" si="91"/>
        <v>41</v>
      </c>
      <c r="AL121">
        <f t="shared" si="92"/>
        <v>75</v>
      </c>
      <c r="AM121">
        <f t="shared" si="87"/>
        <v>0.31666666666666665</v>
      </c>
      <c r="AN121">
        <f t="shared" si="88"/>
        <v>0.4642857142857143</v>
      </c>
      <c r="AO121">
        <f t="shared" si="89"/>
        <v>0</v>
      </c>
    </row>
    <row r="122" spans="1:41" x14ac:dyDescent="0.2">
      <c r="A122">
        <v>121</v>
      </c>
      <c r="B122">
        <v>1</v>
      </c>
      <c r="C122">
        <v>27</v>
      </c>
      <c r="D122">
        <v>67</v>
      </c>
      <c r="E122">
        <v>56</v>
      </c>
      <c r="G122">
        <f t="shared" ref="G122:H122" si="143">A119</f>
        <v>118</v>
      </c>
      <c r="H122" s="15">
        <f t="shared" si="143"/>
        <v>1</v>
      </c>
      <c r="I122" s="3">
        <f t="shared" si="79"/>
        <v>0</v>
      </c>
      <c r="J122" s="16">
        <f t="shared" si="80"/>
        <v>1</v>
      </c>
      <c r="K122">
        <f t="shared" si="81"/>
        <v>1</v>
      </c>
      <c r="L122">
        <f t="shared" si="82"/>
        <v>0.70975263388020848</v>
      </c>
      <c r="M122" s="15">
        <f t="shared" si="83"/>
        <v>0.70975263388020848</v>
      </c>
      <c r="N122" s="16">
        <f t="shared" si="84"/>
        <v>0.29024736611979152</v>
      </c>
      <c r="O122" s="15">
        <f t="shared" si="85"/>
        <v>-0.34283877263881862</v>
      </c>
      <c r="P122" s="16">
        <f t="shared" si="86"/>
        <v>100</v>
      </c>
      <c r="AH122">
        <v>0.70924753444284572</v>
      </c>
      <c r="AI122">
        <v>0</v>
      </c>
      <c r="AJ122">
        <v>1</v>
      </c>
      <c r="AK122">
        <f t="shared" si="91"/>
        <v>41</v>
      </c>
      <c r="AL122">
        <f t="shared" si="92"/>
        <v>76</v>
      </c>
      <c r="AM122">
        <f t="shared" si="87"/>
        <v>0.31666666666666665</v>
      </c>
      <c r="AN122">
        <f t="shared" si="88"/>
        <v>0.45714285714285718</v>
      </c>
      <c r="AO122">
        <f t="shared" si="89"/>
        <v>0</v>
      </c>
    </row>
    <row r="123" spans="1:41" x14ac:dyDescent="0.2">
      <c r="A123">
        <v>122</v>
      </c>
      <c r="B123">
        <v>1</v>
      </c>
      <c r="C123">
        <v>38</v>
      </c>
      <c r="D123">
        <v>67</v>
      </c>
      <c r="E123">
        <v>40</v>
      </c>
      <c r="G123">
        <f t="shared" ref="G123:H123" si="144">A120</f>
        <v>119</v>
      </c>
      <c r="H123" s="15">
        <f t="shared" si="144"/>
        <v>1</v>
      </c>
      <c r="I123" s="3">
        <f t="shared" si="79"/>
        <v>0</v>
      </c>
      <c r="J123" s="16">
        <f t="shared" si="80"/>
        <v>1</v>
      </c>
      <c r="K123">
        <f t="shared" si="81"/>
        <v>1</v>
      </c>
      <c r="L123">
        <f t="shared" si="82"/>
        <v>0.71025721431511901</v>
      </c>
      <c r="M123" s="15">
        <f t="shared" si="83"/>
        <v>0.71025721431511901</v>
      </c>
      <c r="N123" s="16">
        <f t="shared" si="84"/>
        <v>0.28974278568488099</v>
      </c>
      <c r="O123" s="15">
        <f t="shared" si="85"/>
        <v>-0.34212810086877632</v>
      </c>
      <c r="P123" s="16">
        <f t="shared" si="86"/>
        <v>100</v>
      </c>
      <c r="AH123">
        <v>0.70975263388020848</v>
      </c>
      <c r="AI123">
        <v>0</v>
      </c>
      <c r="AJ123">
        <v>1</v>
      </c>
      <c r="AK123">
        <f t="shared" si="91"/>
        <v>41</v>
      </c>
      <c r="AL123">
        <f t="shared" si="92"/>
        <v>77</v>
      </c>
      <c r="AM123">
        <f t="shared" si="87"/>
        <v>0.31666666666666665</v>
      </c>
      <c r="AN123">
        <f t="shared" si="88"/>
        <v>0.44999999999999996</v>
      </c>
      <c r="AO123">
        <f t="shared" si="89"/>
        <v>0</v>
      </c>
    </row>
    <row r="124" spans="1:41" x14ac:dyDescent="0.2">
      <c r="A124">
        <v>123</v>
      </c>
      <c r="B124">
        <v>1</v>
      </c>
      <c r="C124">
        <v>40</v>
      </c>
      <c r="D124">
        <v>69</v>
      </c>
      <c r="E124">
        <v>58</v>
      </c>
      <c r="G124">
        <f t="shared" ref="G124:H124" si="145">A121</f>
        <v>120</v>
      </c>
      <c r="H124" s="15">
        <f t="shared" si="145"/>
        <v>1</v>
      </c>
      <c r="I124" s="3">
        <f t="shared" si="79"/>
        <v>0</v>
      </c>
      <c r="J124" s="16">
        <f t="shared" si="80"/>
        <v>1</v>
      </c>
      <c r="K124">
        <f t="shared" si="81"/>
        <v>1</v>
      </c>
      <c r="L124">
        <f t="shared" si="82"/>
        <v>0.71076127503427944</v>
      </c>
      <c r="M124" s="15">
        <f t="shared" si="83"/>
        <v>0.71076127503427944</v>
      </c>
      <c r="N124" s="16">
        <f t="shared" si="84"/>
        <v>0.28923872496572056</v>
      </c>
      <c r="O124" s="15">
        <f t="shared" si="85"/>
        <v>-0.34141866500417706</v>
      </c>
      <c r="P124" s="16">
        <f t="shared" si="86"/>
        <v>100</v>
      </c>
      <c r="AH124">
        <v>0.71025721431511901</v>
      </c>
      <c r="AI124">
        <v>0</v>
      </c>
      <c r="AJ124">
        <v>1</v>
      </c>
      <c r="AK124">
        <f t="shared" si="91"/>
        <v>41</v>
      </c>
      <c r="AL124">
        <f t="shared" si="92"/>
        <v>78</v>
      </c>
      <c r="AM124">
        <f t="shared" si="87"/>
        <v>0.31666666666666665</v>
      </c>
      <c r="AN124">
        <f t="shared" si="88"/>
        <v>0.44285714285714284</v>
      </c>
      <c r="AO124">
        <f t="shared" si="89"/>
        <v>0</v>
      </c>
    </row>
    <row r="125" spans="1:41" x14ac:dyDescent="0.2">
      <c r="A125">
        <v>124</v>
      </c>
      <c r="B125">
        <v>1</v>
      </c>
      <c r="C125">
        <v>39</v>
      </c>
      <c r="D125">
        <v>69</v>
      </c>
      <c r="E125">
        <v>91</v>
      </c>
      <c r="G125">
        <f t="shared" ref="G125:H125" si="146">A122</f>
        <v>121</v>
      </c>
      <c r="H125" s="15">
        <f t="shared" si="146"/>
        <v>1</v>
      </c>
      <c r="I125" s="3">
        <f t="shared" si="79"/>
        <v>0</v>
      </c>
      <c r="J125" s="16">
        <f t="shared" si="80"/>
        <v>1</v>
      </c>
      <c r="K125">
        <f t="shared" si="81"/>
        <v>1</v>
      </c>
      <c r="L125">
        <f t="shared" si="82"/>
        <v>0.71126481532897867</v>
      </c>
      <c r="M125" s="15">
        <f t="shared" si="83"/>
        <v>0.71126481532897867</v>
      </c>
      <c r="N125" s="16">
        <f t="shared" si="84"/>
        <v>0.28873518467102133</v>
      </c>
      <c r="O125" s="15">
        <f t="shared" si="85"/>
        <v>-0.34071046377051833</v>
      </c>
      <c r="P125" s="16">
        <f t="shared" si="86"/>
        <v>100</v>
      </c>
      <c r="AH125">
        <v>0.71076127503427944</v>
      </c>
      <c r="AI125">
        <v>0</v>
      </c>
      <c r="AJ125">
        <v>1</v>
      </c>
      <c r="AK125">
        <f t="shared" si="91"/>
        <v>41</v>
      </c>
      <c r="AL125">
        <f t="shared" si="92"/>
        <v>79</v>
      </c>
      <c r="AM125">
        <f t="shared" si="87"/>
        <v>0.31666666666666665</v>
      </c>
      <c r="AN125">
        <f t="shared" si="88"/>
        <v>0.43571428571428572</v>
      </c>
      <c r="AO125">
        <f t="shared" si="89"/>
        <v>0</v>
      </c>
    </row>
    <row r="126" spans="1:41" x14ac:dyDescent="0.2">
      <c r="A126">
        <v>125</v>
      </c>
      <c r="B126">
        <v>1</v>
      </c>
      <c r="C126">
        <v>23</v>
      </c>
      <c r="D126">
        <v>70</v>
      </c>
      <c r="E126">
        <v>29</v>
      </c>
      <c r="G126">
        <f t="shared" ref="G126:H126" si="147">A123</f>
        <v>122</v>
      </c>
      <c r="H126" s="15">
        <f t="shared" si="147"/>
        <v>1</v>
      </c>
      <c r="I126" s="3">
        <f t="shared" si="79"/>
        <v>0</v>
      </c>
      <c r="J126" s="16">
        <f t="shared" si="80"/>
        <v>1</v>
      </c>
      <c r="K126">
        <f t="shared" si="81"/>
        <v>1</v>
      </c>
      <c r="L126">
        <f t="shared" si="82"/>
        <v>0.71176783449509073</v>
      </c>
      <c r="M126" s="15">
        <f t="shared" si="83"/>
        <v>0.71176783449509073</v>
      </c>
      <c r="N126" s="16">
        <f t="shared" si="84"/>
        <v>0.28823216550490927</v>
      </c>
      <c r="O126" s="15">
        <f t="shared" si="85"/>
        <v>-0.34000349589156609</v>
      </c>
      <c r="P126" s="16">
        <f t="shared" si="86"/>
        <v>100</v>
      </c>
      <c r="AH126">
        <v>0.71126481532897867</v>
      </c>
      <c r="AI126">
        <v>0</v>
      </c>
      <c r="AJ126">
        <v>1</v>
      </c>
      <c r="AK126">
        <f t="shared" si="91"/>
        <v>41</v>
      </c>
      <c r="AL126">
        <f t="shared" si="92"/>
        <v>80</v>
      </c>
      <c r="AM126">
        <f t="shared" si="87"/>
        <v>0.31666666666666665</v>
      </c>
      <c r="AN126">
        <f t="shared" si="88"/>
        <v>0.4285714285714286</v>
      </c>
      <c r="AO126">
        <f t="shared" si="89"/>
        <v>0</v>
      </c>
    </row>
    <row r="127" spans="1:41" x14ac:dyDescent="0.2">
      <c r="A127">
        <v>126</v>
      </c>
      <c r="B127">
        <v>1</v>
      </c>
      <c r="C127">
        <v>31</v>
      </c>
      <c r="D127">
        <v>70</v>
      </c>
      <c r="E127">
        <v>77</v>
      </c>
      <c r="G127">
        <f t="shared" ref="G127:H127" si="148">A124</f>
        <v>123</v>
      </c>
      <c r="H127" s="15">
        <f t="shared" si="148"/>
        <v>1</v>
      </c>
      <c r="I127" s="3">
        <f t="shared" si="79"/>
        <v>0</v>
      </c>
      <c r="J127" s="16">
        <f t="shared" si="80"/>
        <v>1</v>
      </c>
      <c r="K127">
        <f t="shared" si="81"/>
        <v>1</v>
      </c>
      <c r="L127">
        <f t="shared" si="82"/>
        <v>0.7122703318330722</v>
      </c>
      <c r="M127" s="15">
        <f t="shared" si="83"/>
        <v>0.7122703318330722</v>
      </c>
      <c r="N127" s="16">
        <f t="shared" si="84"/>
        <v>0.2877296681669278</v>
      </c>
      <c r="O127" s="15">
        <f t="shared" si="85"/>
        <v>-0.33929776008936718</v>
      </c>
      <c r="P127" s="16">
        <f t="shared" si="86"/>
        <v>100</v>
      </c>
      <c r="AH127">
        <v>0.71176783449509073</v>
      </c>
      <c r="AI127">
        <v>0</v>
      </c>
      <c r="AJ127">
        <v>1</v>
      </c>
      <c r="AK127">
        <f t="shared" si="91"/>
        <v>41</v>
      </c>
      <c r="AL127">
        <f t="shared" si="92"/>
        <v>81</v>
      </c>
      <c r="AM127">
        <f t="shared" si="87"/>
        <v>0.31666666666666665</v>
      </c>
      <c r="AN127">
        <f t="shared" si="88"/>
        <v>0.42142857142857137</v>
      </c>
      <c r="AO127">
        <f t="shared" si="89"/>
        <v>0</v>
      </c>
    </row>
    <row r="128" spans="1:41" x14ac:dyDescent="0.2">
      <c r="A128">
        <v>127</v>
      </c>
      <c r="B128">
        <v>1</v>
      </c>
      <c r="C128">
        <v>43</v>
      </c>
      <c r="D128">
        <v>71</v>
      </c>
      <c r="E128">
        <v>35</v>
      </c>
      <c r="G128">
        <f t="shared" ref="G128:H128" si="149">A125</f>
        <v>124</v>
      </c>
      <c r="H128" s="15">
        <f t="shared" si="149"/>
        <v>1</v>
      </c>
      <c r="I128" s="3">
        <f t="shared" si="79"/>
        <v>0</v>
      </c>
      <c r="J128" s="16">
        <f t="shared" si="80"/>
        <v>1</v>
      </c>
      <c r="K128">
        <f t="shared" si="81"/>
        <v>1</v>
      </c>
      <c r="L128">
        <f t="shared" si="82"/>
        <v>0.71277230664796176</v>
      </c>
      <c r="M128" s="15">
        <f t="shared" si="83"/>
        <v>0.71277230664796176</v>
      </c>
      <c r="N128" s="16">
        <f t="shared" si="84"/>
        <v>0.28722769335203824</v>
      </c>
      <c r="O128" s="15">
        <f t="shared" si="85"/>
        <v>-0.33859325508425853</v>
      </c>
      <c r="P128" s="16">
        <f t="shared" si="86"/>
        <v>100</v>
      </c>
      <c r="AH128">
        <v>0.7122703318330722</v>
      </c>
      <c r="AI128">
        <v>0</v>
      </c>
      <c r="AJ128">
        <v>1</v>
      </c>
      <c r="AK128">
        <f t="shared" si="91"/>
        <v>41</v>
      </c>
      <c r="AL128">
        <f t="shared" si="92"/>
        <v>82</v>
      </c>
      <c r="AM128">
        <f t="shared" si="87"/>
        <v>0.31666666666666665</v>
      </c>
      <c r="AN128">
        <f t="shared" si="88"/>
        <v>0.41428571428571426</v>
      </c>
      <c r="AO128">
        <f t="shared" si="89"/>
        <v>0</v>
      </c>
    </row>
    <row r="129" spans="1:41" x14ac:dyDescent="0.2">
      <c r="A129">
        <v>128</v>
      </c>
      <c r="B129">
        <v>1</v>
      </c>
      <c r="C129">
        <v>40</v>
      </c>
      <c r="D129">
        <v>71</v>
      </c>
      <c r="E129">
        <v>95</v>
      </c>
      <c r="G129">
        <f t="shared" ref="G129:H129" si="150">A126</f>
        <v>125</v>
      </c>
      <c r="H129" s="15">
        <f t="shared" si="150"/>
        <v>1</v>
      </c>
      <c r="I129" s="3">
        <f t="shared" si="79"/>
        <v>0</v>
      </c>
      <c r="J129" s="16">
        <f t="shared" si="80"/>
        <v>1</v>
      </c>
      <c r="K129">
        <f t="shared" si="81"/>
        <v>1</v>
      </c>
      <c r="L129">
        <f t="shared" si="82"/>
        <v>0.71327375824937667</v>
      </c>
      <c r="M129" s="15">
        <f t="shared" si="83"/>
        <v>0.71327375824937667</v>
      </c>
      <c r="N129" s="16">
        <f t="shared" si="84"/>
        <v>0.28672624175062333</v>
      </c>
      <c r="O129" s="15">
        <f t="shared" si="85"/>
        <v>-0.33788997959488082</v>
      </c>
      <c r="P129" s="16">
        <f t="shared" si="86"/>
        <v>100</v>
      </c>
      <c r="AH129">
        <v>0.71277230664796176</v>
      </c>
      <c r="AI129">
        <v>0</v>
      </c>
      <c r="AJ129">
        <v>1</v>
      </c>
      <c r="AK129">
        <f t="shared" si="91"/>
        <v>41</v>
      </c>
      <c r="AL129">
        <f t="shared" si="92"/>
        <v>83</v>
      </c>
      <c r="AM129">
        <f t="shared" si="87"/>
        <v>0.31666666666666665</v>
      </c>
      <c r="AN129">
        <f t="shared" si="88"/>
        <v>0.40714285714285714</v>
      </c>
      <c r="AO129">
        <f t="shared" si="89"/>
        <v>0</v>
      </c>
    </row>
    <row r="130" spans="1:41" x14ac:dyDescent="0.2">
      <c r="A130">
        <v>129</v>
      </c>
      <c r="B130">
        <v>1</v>
      </c>
      <c r="C130">
        <v>59</v>
      </c>
      <c r="D130">
        <v>71</v>
      </c>
      <c r="E130">
        <v>11</v>
      </c>
      <c r="G130">
        <f t="shared" ref="G130:H130" si="151">A127</f>
        <v>126</v>
      </c>
      <c r="H130" s="15">
        <f t="shared" si="151"/>
        <v>1</v>
      </c>
      <c r="I130" s="3">
        <f t="shared" si="79"/>
        <v>0</v>
      </c>
      <c r="J130" s="16">
        <f t="shared" si="80"/>
        <v>1</v>
      </c>
      <c r="K130">
        <f t="shared" si="81"/>
        <v>1</v>
      </c>
      <c r="L130">
        <f t="shared" si="82"/>
        <v>0.71377468595151228</v>
      </c>
      <c r="M130" s="15">
        <f t="shared" si="83"/>
        <v>0.71377468595151228</v>
      </c>
      <c r="N130" s="16">
        <f t="shared" si="84"/>
        <v>0.28622531404848772</v>
      </c>
      <c r="O130" s="15">
        <f t="shared" si="85"/>
        <v>-0.33718793233818734</v>
      </c>
      <c r="P130" s="16">
        <f t="shared" si="86"/>
        <v>100</v>
      </c>
      <c r="AH130">
        <v>0.71327375824937667</v>
      </c>
      <c r="AI130">
        <v>0</v>
      </c>
      <c r="AJ130">
        <v>1</v>
      </c>
      <c r="AK130">
        <f t="shared" si="91"/>
        <v>41</v>
      </c>
      <c r="AL130">
        <f t="shared" si="92"/>
        <v>84</v>
      </c>
      <c r="AM130">
        <f t="shared" si="87"/>
        <v>0.31666666666666665</v>
      </c>
      <c r="AN130">
        <f t="shared" si="88"/>
        <v>0.4</v>
      </c>
      <c r="AO130">
        <f t="shared" si="89"/>
        <v>0</v>
      </c>
    </row>
    <row r="131" spans="1:41" x14ac:dyDescent="0.2">
      <c r="A131">
        <v>130</v>
      </c>
      <c r="B131">
        <v>1</v>
      </c>
      <c r="C131">
        <v>38</v>
      </c>
      <c r="D131">
        <v>71</v>
      </c>
      <c r="E131">
        <v>75</v>
      </c>
      <c r="G131">
        <f t="shared" ref="G131:H131" si="152">A128</f>
        <v>127</v>
      </c>
      <c r="H131" s="15">
        <f t="shared" si="152"/>
        <v>1</v>
      </c>
      <c r="I131" s="3">
        <f t="shared" si="79"/>
        <v>0</v>
      </c>
      <c r="J131" s="16">
        <f t="shared" si="80"/>
        <v>1</v>
      </c>
      <c r="K131">
        <f t="shared" si="81"/>
        <v>1</v>
      </c>
      <c r="L131">
        <f t="shared" si="82"/>
        <v>0.71427508907313819</v>
      </c>
      <c r="M131" s="15">
        <f t="shared" si="83"/>
        <v>0.71427508907313819</v>
      </c>
      <c r="N131" s="16">
        <f t="shared" si="84"/>
        <v>0.28572491092686181</v>
      </c>
      <c r="O131" s="15">
        <f t="shared" si="85"/>
        <v>-0.3364871120294578</v>
      </c>
      <c r="P131" s="16">
        <f t="shared" si="86"/>
        <v>100</v>
      </c>
      <c r="AH131">
        <v>0.71377468595151228</v>
      </c>
      <c r="AI131">
        <v>0</v>
      </c>
      <c r="AJ131">
        <v>1</v>
      </c>
      <c r="AK131">
        <f t="shared" si="91"/>
        <v>41</v>
      </c>
      <c r="AL131">
        <f t="shared" si="92"/>
        <v>85</v>
      </c>
      <c r="AM131">
        <f t="shared" si="87"/>
        <v>0.31666666666666665</v>
      </c>
      <c r="AN131">
        <f t="shared" si="88"/>
        <v>0.3928571428571429</v>
      </c>
      <c r="AO131">
        <f t="shared" si="89"/>
        <v>0</v>
      </c>
    </row>
    <row r="132" spans="1:41" x14ac:dyDescent="0.2">
      <c r="A132">
        <v>131</v>
      </c>
      <c r="B132">
        <v>1</v>
      </c>
      <c r="C132">
        <v>47</v>
      </c>
      <c r="D132">
        <v>71</v>
      </c>
      <c r="E132">
        <v>9</v>
      </c>
      <c r="G132">
        <f t="shared" ref="G132:H132" si="153">A129</f>
        <v>128</v>
      </c>
      <c r="H132" s="15">
        <f t="shared" si="153"/>
        <v>1</v>
      </c>
      <c r="I132" s="3">
        <f t="shared" si="79"/>
        <v>0</v>
      </c>
      <c r="J132" s="16">
        <f t="shared" si="80"/>
        <v>1</v>
      </c>
      <c r="K132">
        <f t="shared" si="81"/>
        <v>1</v>
      </c>
      <c r="L132">
        <f t="shared" si="82"/>
        <v>0.71477496693759845</v>
      </c>
      <c r="M132" s="15">
        <f t="shared" si="83"/>
        <v>0.71477496693759845</v>
      </c>
      <c r="N132" s="16">
        <f t="shared" si="84"/>
        <v>0.28522503306240155</v>
      </c>
      <c r="O132" s="15">
        <f t="shared" si="85"/>
        <v>-0.33578751738230633</v>
      </c>
      <c r="P132" s="16">
        <f t="shared" si="86"/>
        <v>100</v>
      </c>
      <c r="AH132">
        <v>0.71427508907313819</v>
      </c>
      <c r="AI132">
        <v>0</v>
      </c>
      <c r="AJ132">
        <v>1</v>
      </c>
      <c r="AK132">
        <f t="shared" si="91"/>
        <v>41</v>
      </c>
      <c r="AL132">
        <f t="shared" si="92"/>
        <v>86</v>
      </c>
      <c r="AM132">
        <f t="shared" si="87"/>
        <v>0.31666666666666665</v>
      </c>
      <c r="AN132">
        <f t="shared" si="88"/>
        <v>0.38571428571428568</v>
      </c>
      <c r="AO132">
        <f t="shared" si="89"/>
        <v>0</v>
      </c>
    </row>
    <row r="133" spans="1:41" x14ac:dyDescent="0.2">
      <c r="A133">
        <v>132</v>
      </c>
      <c r="B133">
        <v>1</v>
      </c>
      <c r="C133">
        <v>39</v>
      </c>
      <c r="D133">
        <v>71</v>
      </c>
      <c r="E133">
        <v>75</v>
      </c>
      <c r="G133">
        <f t="shared" ref="G133:H133" si="154">A130</f>
        <v>129</v>
      </c>
      <c r="H133" s="15">
        <f t="shared" si="154"/>
        <v>1</v>
      </c>
      <c r="I133" s="3">
        <f t="shared" si="79"/>
        <v>0</v>
      </c>
      <c r="J133" s="16">
        <f t="shared" si="80"/>
        <v>1</v>
      </c>
      <c r="K133">
        <f t="shared" si="81"/>
        <v>1</v>
      </c>
      <c r="L133">
        <f t="shared" si="82"/>
        <v>0.71527431887280735</v>
      </c>
      <c r="M133" s="15">
        <f t="shared" si="83"/>
        <v>0.71527431887280735</v>
      </c>
      <c r="N133" s="16">
        <f t="shared" si="84"/>
        <v>0.28472568112719265</v>
      </c>
      <c r="O133" s="15">
        <f t="shared" si="85"/>
        <v>-0.33508914710869542</v>
      </c>
      <c r="P133" s="16">
        <f t="shared" si="86"/>
        <v>100</v>
      </c>
      <c r="AH133">
        <v>0.71477496693759845</v>
      </c>
      <c r="AI133">
        <v>0</v>
      </c>
      <c r="AJ133">
        <v>1</v>
      </c>
      <c r="AK133">
        <f t="shared" si="91"/>
        <v>41</v>
      </c>
      <c r="AL133">
        <f t="shared" si="92"/>
        <v>87</v>
      </c>
      <c r="AM133">
        <f t="shared" si="87"/>
        <v>0.31666666666666665</v>
      </c>
      <c r="AN133">
        <f t="shared" si="88"/>
        <v>0.37857142857142856</v>
      </c>
      <c r="AO133">
        <f t="shared" si="89"/>
        <v>0</v>
      </c>
    </row>
    <row r="134" spans="1:41" x14ac:dyDescent="0.2">
      <c r="A134">
        <v>133</v>
      </c>
      <c r="B134">
        <v>1</v>
      </c>
      <c r="C134">
        <v>25</v>
      </c>
      <c r="D134">
        <v>72</v>
      </c>
      <c r="E134">
        <v>34</v>
      </c>
      <c r="G134">
        <f t="shared" ref="G134:H134" si="155">A131</f>
        <v>130</v>
      </c>
      <c r="H134" s="15">
        <f t="shared" si="155"/>
        <v>1</v>
      </c>
      <c r="I134" s="3">
        <f t="shared" ref="I134:I197" si="156">1-H134</f>
        <v>0</v>
      </c>
      <c r="J134" s="16">
        <f t="shared" ref="J134:J197" si="157">H134+I134</f>
        <v>1</v>
      </c>
      <c r="K134">
        <f t="shared" ref="K134:K197" si="158">IF(J134=0,"",H134/J134)</f>
        <v>1</v>
      </c>
      <c r="L134">
        <f t="shared" ref="L134:L197" si="159">1/(1+EXP(-$S$6-$S$7*G134))</f>
        <v>0.71577314421124771</v>
      </c>
      <c r="M134" s="15">
        <f t="shared" ref="M134:M197" si="160">J134*L134</f>
        <v>0.71577314421124771</v>
      </c>
      <c r="N134" s="16">
        <f t="shared" ref="N134:N197" si="161">J134-M134</f>
        <v>0.28422685578875229</v>
      </c>
      <c r="O134" s="15">
        <f t="shared" ref="O134:O197" si="162">IFERROR(J134*(K134*LN(L134)+(1-K134)*LN(1-L134)),0)</f>
        <v>-0.33439199991894619</v>
      </c>
      <c r="P134" s="16">
        <f t="shared" ref="P134:P197" si="163">100*IF(L134&gt;=$AD$11,H134/J134,I134/J134)</f>
        <v>100</v>
      </c>
      <c r="AH134">
        <v>0.71527431887280735</v>
      </c>
      <c r="AI134">
        <v>0</v>
      </c>
      <c r="AJ134">
        <v>1</v>
      </c>
      <c r="AK134">
        <f t="shared" si="91"/>
        <v>41</v>
      </c>
      <c r="AL134">
        <f t="shared" si="92"/>
        <v>88</v>
      </c>
      <c r="AM134">
        <f t="shared" ref="AM134:AM197" si="164">1-AK134/AK$205</f>
        <v>0.31666666666666665</v>
      </c>
      <c r="AN134">
        <f t="shared" ref="AN134:AN197" si="165">1-AL134/AL$205</f>
        <v>0.37142857142857144</v>
      </c>
      <c r="AO134">
        <f t="shared" ref="AO134:AO197" si="166">(AM134-AM135)*AN134</f>
        <v>0</v>
      </c>
    </row>
    <row r="135" spans="1:41" x14ac:dyDescent="0.2">
      <c r="A135">
        <v>134</v>
      </c>
      <c r="B135">
        <v>1</v>
      </c>
      <c r="C135">
        <v>31</v>
      </c>
      <c r="D135">
        <v>72</v>
      </c>
      <c r="E135">
        <v>71</v>
      </c>
      <c r="G135">
        <f t="shared" ref="G135:H135" si="167">A132</f>
        <v>131</v>
      </c>
      <c r="H135" s="15">
        <f t="shared" si="167"/>
        <v>1</v>
      </c>
      <c r="I135" s="3">
        <f t="shared" si="156"/>
        <v>0</v>
      </c>
      <c r="J135" s="16">
        <f t="shared" si="157"/>
        <v>1</v>
      </c>
      <c r="K135">
        <f t="shared" si="158"/>
        <v>1</v>
      </c>
      <c r="L135">
        <f t="shared" si="159"/>
        <v>0.71627144228996908</v>
      </c>
      <c r="M135" s="15">
        <f t="shared" si="160"/>
        <v>0.71627144228996908</v>
      </c>
      <c r="N135" s="16">
        <f t="shared" si="161"/>
        <v>0.28372855771003092</v>
      </c>
      <c r="O135" s="15">
        <f t="shared" si="162"/>
        <v>-0.33369607452174915</v>
      </c>
      <c r="P135" s="16">
        <f t="shared" si="163"/>
        <v>100</v>
      </c>
      <c r="AH135">
        <v>0.71577314421124771</v>
      </c>
      <c r="AI135">
        <v>0</v>
      </c>
      <c r="AJ135">
        <v>1</v>
      </c>
      <c r="AK135">
        <f t="shared" ref="AK135:AK198" si="168">AK134+AI135</f>
        <v>41</v>
      </c>
      <c r="AL135">
        <f t="shared" ref="AL135:AL198" si="169">AL134+AJ135</f>
        <v>89</v>
      </c>
      <c r="AM135">
        <f t="shared" si="164"/>
        <v>0.31666666666666665</v>
      </c>
      <c r="AN135">
        <f t="shared" si="165"/>
        <v>0.36428571428571432</v>
      </c>
      <c r="AO135">
        <f t="shared" si="166"/>
        <v>0</v>
      </c>
    </row>
    <row r="136" spans="1:41" x14ac:dyDescent="0.2">
      <c r="A136">
        <v>135</v>
      </c>
      <c r="B136">
        <v>1</v>
      </c>
      <c r="C136">
        <v>20</v>
      </c>
      <c r="D136">
        <v>73</v>
      </c>
      <c r="E136">
        <v>5</v>
      </c>
      <c r="G136">
        <f t="shared" ref="G136:H136" si="170">A133</f>
        <v>132</v>
      </c>
      <c r="H136" s="15">
        <f t="shared" si="170"/>
        <v>1</v>
      </c>
      <c r="I136" s="3">
        <f t="shared" si="156"/>
        <v>0</v>
      </c>
      <c r="J136" s="16">
        <f t="shared" si="157"/>
        <v>1</v>
      </c>
      <c r="K136">
        <f t="shared" si="158"/>
        <v>1</v>
      </c>
      <c r="L136">
        <f t="shared" si="159"/>
        <v>0.71676921245058467</v>
      </c>
      <c r="M136" s="15">
        <f t="shared" si="160"/>
        <v>0.71676921245058467</v>
      </c>
      <c r="N136" s="16">
        <f t="shared" si="161"/>
        <v>0.28323078754941533</v>
      </c>
      <c r="O136" s="15">
        <f t="shared" si="162"/>
        <v>-0.33300136962417604</v>
      </c>
      <c r="P136" s="16">
        <f t="shared" si="163"/>
        <v>100</v>
      </c>
      <c r="AH136">
        <v>0.71627144228996908</v>
      </c>
      <c r="AI136">
        <v>0</v>
      </c>
      <c r="AJ136">
        <v>1</v>
      </c>
      <c r="AK136">
        <f t="shared" si="168"/>
        <v>41</v>
      </c>
      <c r="AL136">
        <f t="shared" si="169"/>
        <v>90</v>
      </c>
      <c r="AM136">
        <f t="shared" si="164"/>
        <v>0.31666666666666665</v>
      </c>
      <c r="AN136">
        <f t="shared" si="165"/>
        <v>0.3571428571428571</v>
      </c>
      <c r="AO136">
        <f t="shared" si="166"/>
        <v>0</v>
      </c>
    </row>
    <row r="137" spans="1:41" x14ac:dyDescent="0.2">
      <c r="A137">
        <v>136</v>
      </c>
      <c r="B137">
        <v>1</v>
      </c>
      <c r="C137">
        <v>29</v>
      </c>
      <c r="D137">
        <v>73</v>
      </c>
      <c r="E137">
        <v>88</v>
      </c>
      <c r="G137">
        <f t="shared" ref="G137:H137" si="171">A134</f>
        <v>133</v>
      </c>
      <c r="H137" s="15">
        <f t="shared" si="171"/>
        <v>1</v>
      </c>
      <c r="I137" s="3">
        <f t="shared" si="156"/>
        <v>0</v>
      </c>
      <c r="J137" s="16">
        <f t="shared" si="157"/>
        <v>1</v>
      </c>
      <c r="K137">
        <f t="shared" si="158"/>
        <v>1</v>
      </c>
      <c r="L137">
        <f t="shared" si="159"/>
        <v>0.71726645403926925</v>
      </c>
      <c r="M137" s="15">
        <f t="shared" si="160"/>
        <v>0.71726645403926925</v>
      </c>
      <c r="N137" s="16">
        <f t="shared" si="161"/>
        <v>0.28273354596073075</v>
      </c>
      <c r="O137" s="15">
        <f t="shared" si="162"/>
        <v>-0.33230788393169031</v>
      </c>
      <c r="P137" s="16">
        <f t="shared" si="163"/>
        <v>100</v>
      </c>
      <c r="AH137">
        <v>0.71676921245058467</v>
      </c>
      <c r="AI137">
        <v>0</v>
      </c>
      <c r="AJ137">
        <v>1</v>
      </c>
      <c r="AK137">
        <f t="shared" si="168"/>
        <v>41</v>
      </c>
      <c r="AL137">
        <f t="shared" si="169"/>
        <v>91</v>
      </c>
      <c r="AM137">
        <f t="shared" si="164"/>
        <v>0.31666666666666665</v>
      </c>
      <c r="AN137">
        <f t="shared" si="165"/>
        <v>0.35</v>
      </c>
      <c r="AO137">
        <f t="shared" si="166"/>
        <v>0</v>
      </c>
    </row>
    <row r="138" spans="1:41" x14ac:dyDescent="0.2">
      <c r="A138">
        <v>137</v>
      </c>
      <c r="B138">
        <v>1</v>
      </c>
      <c r="C138">
        <v>44</v>
      </c>
      <c r="D138">
        <v>73</v>
      </c>
      <c r="E138">
        <v>7</v>
      </c>
      <c r="G138">
        <f t="shared" ref="G138:H138" si="172">A135</f>
        <v>134</v>
      </c>
      <c r="H138" s="15">
        <f t="shared" si="172"/>
        <v>1</v>
      </c>
      <c r="I138" s="3">
        <f t="shared" si="156"/>
        <v>0</v>
      </c>
      <c r="J138" s="16">
        <f t="shared" si="157"/>
        <v>1</v>
      </c>
      <c r="K138">
        <f t="shared" si="158"/>
        <v>1</v>
      </c>
      <c r="L138">
        <f t="shared" si="159"/>
        <v>0.71776316640675619</v>
      </c>
      <c r="M138" s="15">
        <f t="shared" si="160"/>
        <v>0.71776316640675619</v>
      </c>
      <c r="N138" s="16">
        <f t="shared" si="161"/>
        <v>0.28223683359324381</v>
      </c>
      <c r="O138" s="15">
        <f t="shared" si="162"/>
        <v>-0.33161561614815926</v>
      </c>
      <c r="P138" s="16">
        <f t="shared" si="163"/>
        <v>100</v>
      </c>
      <c r="AH138">
        <v>0.71726645403926925</v>
      </c>
      <c r="AI138">
        <v>0</v>
      </c>
      <c r="AJ138">
        <v>1</v>
      </c>
      <c r="AK138">
        <f t="shared" si="168"/>
        <v>41</v>
      </c>
      <c r="AL138">
        <f t="shared" si="169"/>
        <v>92</v>
      </c>
      <c r="AM138">
        <f t="shared" si="164"/>
        <v>0.31666666666666665</v>
      </c>
      <c r="AN138">
        <f t="shared" si="165"/>
        <v>0.34285714285714286</v>
      </c>
      <c r="AO138">
        <f t="shared" si="166"/>
        <v>0</v>
      </c>
    </row>
    <row r="139" spans="1:41" x14ac:dyDescent="0.2">
      <c r="A139">
        <v>138</v>
      </c>
      <c r="B139">
        <v>1</v>
      </c>
      <c r="C139">
        <v>32</v>
      </c>
      <c r="D139">
        <v>73</v>
      </c>
      <c r="E139">
        <v>73</v>
      </c>
      <c r="G139">
        <f t="shared" ref="G139:H139" si="173">A136</f>
        <v>135</v>
      </c>
      <c r="H139" s="15">
        <f t="shared" si="173"/>
        <v>1</v>
      </c>
      <c r="I139" s="3">
        <f t="shared" si="156"/>
        <v>0</v>
      </c>
      <c r="J139" s="16">
        <f t="shared" si="157"/>
        <v>1</v>
      </c>
      <c r="K139">
        <f t="shared" si="158"/>
        <v>1</v>
      </c>
      <c r="L139">
        <f t="shared" si="159"/>
        <v>0.71825934890833543</v>
      </c>
      <c r="M139" s="15">
        <f t="shared" si="160"/>
        <v>0.71825934890833543</v>
      </c>
      <c r="N139" s="16">
        <f t="shared" si="161"/>
        <v>0.28174065109166457</v>
      </c>
      <c r="O139" s="15">
        <f t="shared" si="162"/>
        <v>-0.3309245649758642</v>
      </c>
      <c r="P139" s="16">
        <f t="shared" si="163"/>
        <v>100</v>
      </c>
      <c r="AH139">
        <v>0.71776316640675619</v>
      </c>
      <c r="AI139">
        <v>0</v>
      </c>
      <c r="AJ139">
        <v>1</v>
      </c>
      <c r="AK139">
        <f t="shared" si="168"/>
        <v>41</v>
      </c>
      <c r="AL139">
        <f t="shared" si="169"/>
        <v>93</v>
      </c>
      <c r="AM139">
        <f t="shared" si="164"/>
        <v>0.31666666666666665</v>
      </c>
      <c r="AN139">
        <f t="shared" si="165"/>
        <v>0.33571428571428574</v>
      </c>
      <c r="AO139">
        <f t="shared" si="166"/>
        <v>0</v>
      </c>
    </row>
    <row r="140" spans="1:41" x14ac:dyDescent="0.2">
      <c r="A140">
        <v>139</v>
      </c>
      <c r="B140">
        <v>1</v>
      </c>
      <c r="C140">
        <v>19</v>
      </c>
      <c r="D140">
        <v>74</v>
      </c>
      <c r="E140">
        <v>10</v>
      </c>
      <c r="G140">
        <f t="shared" ref="G140:H140" si="174">A137</f>
        <v>136</v>
      </c>
      <c r="H140" s="15">
        <f t="shared" si="174"/>
        <v>1</v>
      </c>
      <c r="I140" s="3">
        <f t="shared" si="156"/>
        <v>0</v>
      </c>
      <c r="J140" s="16">
        <f t="shared" si="157"/>
        <v>1</v>
      </c>
      <c r="K140">
        <f t="shared" si="158"/>
        <v>1</v>
      </c>
      <c r="L140">
        <f t="shared" si="159"/>
        <v>0.71875500090385014</v>
      </c>
      <c r="M140" s="15">
        <f t="shared" si="160"/>
        <v>0.71875500090385014</v>
      </c>
      <c r="N140" s="16">
        <f t="shared" si="161"/>
        <v>0.28124499909614986</v>
      </c>
      <c r="O140" s="15">
        <f t="shared" si="162"/>
        <v>-0.33023472911551233</v>
      </c>
      <c r="P140" s="16">
        <f t="shared" si="163"/>
        <v>100</v>
      </c>
      <c r="AH140">
        <v>0.71825934890833543</v>
      </c>
      <c r="AI140">
        <v>0</v>
      </c>
      <c r="AJ140">
        <v>1</v>
      </c>
      <c r="AK140">
        <f t="shared" si="168"/>
        <v>41</v>
      </c>
      <c r="AL140">
        <f t="shared" si="169"/>
        <v>94</v>
      </c>
      <c r="AM140">
        <f t="shared" si="164"/>
        <v>0.31666666666666665</v>
      </c>
      <c r="AN140">
        <f t="shared" si="165"/>
        <v>0.32857142857142863</v>
      </c>
      <c r="AO140">
        <f t="shared" si="166"/>
        <v>0</v>
      </c>
    </row>
    <row r="141" spans="1:41" x14ac:dyDescent="0.2">
      <c r="A141">
        <v>140</v>
      </c>
      <c r="B141">
        <v>1</v>
      </c>
      <c r="C141">
        <v>35</v>
      </c>
      <c r="D141">
        <v>74</v>
      </c>
      <c r="E141">
        <v>72</v>
      </c>
      <c r="G141">
        <f t="shared" ref="G141:H141" si="175">A138</f>
        <v>137</v>
      </c>
      <c r="H141" s="15">
        <f t="shared" si="175"/>
        <v>1</v>
      </c>
      <c r="I141" s="3">
        <f t="shared" si="156"/>
        <v>0</v>
      </c>
      <c r="J141" s="16">
        <f t="shared" si="157"/>
        <v>1</v>
      </c>
      <c r="K141">
        <f t="shared" si="158"/>
        <v>1</v>
      </c>
      <c r="L141">
        <f t="shared" si="159"/>
        <v>0.71925012175769454</v>
      </c>
      <c r="M141" s="15">
        <f t="shared" si="160"/>
        <v>0.71925012175769454</v>
      </c>
      <c r="N141" s="16">
        <f t="shared" si="161"/>
        <v>0.28074987824230546</v>
      </c>
      <c r="O141" s="15">
        <f t="shared" si="162"/>
        <v>-0.32954610726624722</v>
      </c>
      <c r="P141" s="16">
        <f t="shared" si="163"/>
        <v>100</v>
      </c>
      <c r="AH141">
        <v>0.71875500090385014</v>
      </c>
      <c r="AI141">
        <v>0</v>
      </c>
      <c r="AJ141">
        <v>1</v>
      </c>
      <c r="AK141">
        <f t="shared" si="168"/>
        <v>41</v>
      </c>
      <c r="AL141">
        <f t="shared" si="169"/>
        <v>95</v>
      </c>
      <c r="AM141">
        <f t="shared" si="164"/>
        <v>0.31666666666666665</v>
      </c>
      <c r="AN141">
        <f t="shared" si="165"/>
        <v>0.3214285714285714</v>
      </c>
      <c r="AO141">
        <f t="shared" si="166"/>
        <v>0</v>
      </c>
    </row>
    <row r="142" spans="1:41" x14ac:dyDescent="0.2">
      <c r="A142">
        <v>141</v>
      </c>
      <c r="B142">
        <v>1</v>
      </c>
      <c r="C142">
        <v>57</v>
      </c>
      <c r="D142">
        <v>75</v>
      </c>
      <c r="E142">
        <v>5</v>
      </c>
      <c r="G142">
        <f t="shared" ref="G142:H142" si="176">A139</f>
        <v>138</v>
      </c>
      <c r="H142" s="15">
        <f t="shared" si="176"/>
        <v>1</v>
      </c>
      <c r="I142" s="3">
        <f t="shared" si="156"/>
        <v>0</v>
      </c>
      <c r="J142" s="16">
        <f t="shared" si="157"/>
        <v>1</v>
      </c>
      <c r="K142">
        <f t="shared" si="158"/>
        <v>1</v>
      </c>
      <c r="L142">
        <f t="shared" si="159"/>
        <v>0.71974471083881031</v>
      </c>
      <c r="M142" s="15">
        <f t="shared" si="160"/>
        <v>0.71974471083881031</v>
      </c>
      <c r="N142" s="16">
        <f t="shared" si="161"/>
        <v>0.28025528916118969</v>
      </c>
      <c r="O142" s="15">
        <f t="shared" si="162"/>
        <v>-0.32885869812566115</v>
      </c>
      <c r="P142" s="16">
        <f t="shared" si="163"/>
        <v>100</v>
      </c>
      <c r="AH142">
        <v>0.71925012175769454</v>
      </c>
      <c r="AI142">
        <v>0</v>
      </c>
      <c r="AJ142">
        <v>1</v>
      </c>
      <c r="AK142">
        <f t="shared" si="168"/>
        <v>41</v>
      </c>
      <c r="AL142">
        <f t="shared" si="169"/>
        <v>96</v>
      </c>
      <c r="AM142">
        <f t="shared" si="164"/>
        <v>0.31666666666666665</v>
      </c>
      <c r="AN142">
        <f t="shared" si="165"/>
        <v>0.31428571428571428</v>
      </c>
      <c r="AO142">
        <f t="shared" si="166"/>
        <v>0</v>
      </c>
    </row>
    <row r="143" spans="1:41" x14ac:dyDescent="0.2">
      <c r="A143">
        <v>142</v>
      </c>
      <c r="B143">
        <v>1</v>
      </c>
      <c r="C143">
        <v>32</v>
      </c>
      <c r="D143">
        <v>75</v>
      </c>
      <c r="E143">
        <v>93</v>
      </c>
      <c r="G143">
        <f t="shared" ref="G143:H143" si="177">A140</f>
        <v>139</v>
      </c>
      <c r="H143" s="15">
        <f t="shared" si="177"/>
        <v>1</v>
      </c>
      <c r="I143" s="3">
        <f t="shared" si="156"/>
        <v>0</v>
      </c>
      <c r="J143" s="16">
        <f t="shared" si="157"/>
        <v>1</v>
      </c>
      <c r="K143">
        <f t="shared" si="158"/>
        <v>1</v>
      </c>
      <c r="L143">
        <f t="shared" si="159"/>
        <v>0.72023876752068439</v>
      </c>
      <c r="M143" s="15">
        <f t="shared" si="160"/>
        <v>0.72023876752068439</v>
      </c>
      <c r="N143" s="16">
        <f t="shared" si="161"/>
        <v>0.27976123247931561</v>
      </c>
      <c r="O143" s="15">
        <f t="shared" si="162"/>
        <v>-0.32817250038980489</v>
      </c>
      <c r="P143" s="16">
        <f t="shared" si="163"/>
        <v>100</v>
      </c>
      <c r="AH143">
        <v>0.71974471083881031</v>
      </c>
      <c r="AI143">
        <v>0</v>
      </c>
      <c r="AJ143">
        <v>1</v>
      </c>
      <c r="AK143">
        <f t="shared" si="168"/>
        <v>41</v>
      </c>
      <c r="AL143">
        <f t="shared" si="169"/>
        <v>97</v>
      </c>
      <c r="AM143">
        <f t="shared" si="164"/>
        <v>0.31666666666666665</v>
      </c>
      <c r="AN143">
        <f t="shared" si="165"/>
        <v>0.30714285714285716</v>
      </c>
      <c r="AO143">
        <f t="shared" si="166"/>
        <v>0</v>
      </c>
    </row>
    <row r="144" spans="1:41" x14ac:dyDescent="0.2">
      <c r="A144">
        <v>143</v>
      </c>
      <c r="B144">
        <v>1</v>
      </c>
      <c r="C144">
        <v>28</v>
      </c>
      <c r="D144">
        <v>76</v>
      </c>
      <c r="E144">
        <v>40</v>
      </c>
      <c r="G144">
        <f t="shared" ref="G144:H144" si="178">A141</f>
        <v>140</v>
      </c>
      <c r="H144" s="15">
        <f t="shared" si="178"/>
        <v>1</v>
      </c>
      <c r="I144" s="3">
        <f t="shared" si="156"/>
        <v>0</v>
      </c>
      <c r="J144" s="16">
        <f t="shared" si="157"/>
        <v>1</v>
      </c>
      <c r="K144">
        <f t="shared" si="158"/>
        <v>1</v>
      </c>
      <c r="L144">
        <f t="shared" si="159"/>
        <v>0.72073229118134574</v>
      </c>
      <c r="M144" s="15">
        <f t="shared" si="160"/>
        <v>0.72073229118134574</v>
      </c>
      <c r="N144" s="16">
        <f t="shared" si="161"/>
        <v>0.27926770881865426</v>
      </c>
      <c r="O144" s="15">
        <f t="shared" si="162"/>
        <v>-0.32748751275319959</v>
      </c>
      <c r="P144" s="16">
        <f t="shared" si="163"/>
        <v>100</v>
      </c>
      <c r="AH144">
        <v>0.72023876752068439</v>
      </c>
      <c r="AI144">
        <v>0</v>
      </c>
      <c r="AJ144">
        <v>1</v>
      </c>
      <c r="AK144">
        <f t="shared" si="168"/>
        <v>41</v>
      </c>
      <c r="AL144">
        <f t="shared" si="169"/>
        <v>98</v>
      </c>
      <c r="AM144">
        <f t="shared" si="164"/>
        <v>0.31666666666666665</v>
      </c>
      <c r="AN144">
        <f t="shared" si="165"/>
        <v>0.30000000000000004</v>
      </c>
      <c r="AO144">
        <f t="shared" si="166"/>
        <v>0</v>
      </c>
    </row>
    <row r="145" spans="1:41" x14ac:dyDescent="0.2">
      <c r="A145">
        <v>144</v>
      </c>
      <c r="B145">
        <v>1</v>
      </c>
      <c r="C145">
        <v>32</v>
      </c>
      <c r="D145">
        <v>76</v>
      </c>
      <c r="E145">
        <v>87</v>
      </c>
      <c r="G145">
        <f t="shared" ref="G145:H145" si="179">A142</f>
        <v>141</v>
      </c>
      <c r="H145" s="15">
        <f t="shared" si="179"/>
        <v>1</v>
      </c>
      <c r="I145" s="3">
        <f t="shared" si="156"/>
        <v>0</v>
      </c>
      <c r="J145" s="16">
        <f t="shared" si="157"/>
        <v>1</v>
      </c>
      <c r="K145">
        <f t="shared" si="158"/>
        <v>1</v>
      </c>
      <c r="L145">
        <f t="shared" si="159"/>
        <v>0.72122528120336238</v>
      </c>
      <c r="M145" s="15">
        <f t="shared" si="160"/>
        <v>0.72122528120336238</v>
      </c>
      <c r="N145" s="16">
        <f t="shared" si="161"/>
        <v>0.27877471879663762</v>
      </c>
      <c r="O145" s="15">
        <f t="shared" si="162"/>
        <v>-0.32680373390884765</v>
      </c>
      <c r="P145" s="16">
        <f t="shared" si="163"/>
        <v>100</v>
      </c>
      <c r="AH145">
        <v>0.72073229118134574</v>
      </c>
      <c r="AI145">
        <v>0</v>
      </c>
      <c r="AJ145">
        <v>1</v>
      </c>
      <c r="AK145">
        <f t="shared" si="168"/>
        <v>41</v>
      </c>
      <c r="AL145">
        <f t="shared" si="169"/>
        <v>99</v>
      </c>
      <c r="AM145">
        <f t="shared" si="164"/>
        <v>0.31666666666666665</v>
      </c>
      <c r="AN145">
        <f t="shared" si="165"/>
        <v>0.29285714285714282</v>
      </c>
      <c r="AO145">
        <f t="shared" si="166"/>
        <v>0</v>
      </c>
    </row>
    <row r="146" spans="1:41" x14ac:dyDescent="0.2">
      <c r="A146">
        <v>145</v>
      </c>
      <c r="B146">
        <v>1</v>
      </c>
      <c r="C146">
        <v>25</v>
      </c>
      <c r="D146">
        <v>77</v>
      </c>
      <c r="E146">
        <v>12</v>
      </c>
      <c r="G146">
        <f t="shared" ref="G146:H146" si="180">A143</f>
        <v>142</v>
      </c>
      <c r="H146" s="15">
        <f t="shared" si="180"/>
        <v>1</v>
      </c>
      <c r="I146" s="3">
        <f t="shared" si="156"/>
        <v>0</v>
      </c>
      <c r="J146" s="16">
        <f t="shared" si="157"/>
        <v>1</v>
      </c>
      <c r="K146">
        <f t="shared" si="158"/>
        <v>1</v>
      </c>
      <c r="L146">
        <f t="shared" si="159"/>
        <v>0.72171773697383801</v>
      </c>
      <c r="M146" s="15">
        <f t="shared" si="160"/>
        <v>0.72171773697383801</v>
      </c>
      <c r="N146" s="16">
        <f t="shared" si="161"/>
        <v>0.27828226302616199</v>
      </c>
      <c r="O146" s="15">
        <f t="shared" si="162"/>
        <v>-0.32612116254824397</v>
      </c>
      <c r="P146" s="16">
        <f t="shared" si="163"/>
        <v>100</v>
      </c>
      <c r="AH146">
        <v>0.72122528120336238</v>
      </c>
      <c r="AI146">
        <v>0</v>
      </c>
      <c r="AJ146">
        <v>1</v>
      </c>
      <c r="AK146">
        <f t="shared" si="168"/>
        <v>41</v>
      </c>
      <c r="AL146">
        <f t="shared" si="169"/>
        <v>100</v>
      </c>
      <c r="AM146">
        <f t="shared" si="164"/>
        <v>0.31666666666666665</v>
      </c>
      <c r="AN146">
        <f t="shared" si="165"/>
        <v>0.2857142857142857</v>
      </c>
      <c r="AO146">
        <f t="shared" si="166"/>
        <v>0</v>
      </c>
    </row>
    <row r="147" spans="1:41" x14ac:dyDescent="0.2">
      <c r="A147">
        <v>146</v>
      </c>
      <c r="B147">
        <v>1</v>
      </c>
      <c r="C147">
        <v>28</v>
      </c>
      <c r="D147">
        <v>77</v>
      </c>
      <c r="E147">
        <v>97</v>
      </c>
      <c r="G147">
        <f t="shared" ref="G147:H147" si="181">A144</f>
        <v>143</v>
      </c>
      <c r="H147" s="15">
        <f t="shared" si="181"/>
        <v>1</v>
      </c>
      <c r="I147" s="3">
        <f t="shared" si="156"/>
        <v>0</v>
      </c>
      <c r="J147" s="16">
        <f t="shared" si="157"/>
        <v>1</v>
      </c>
      <c r="K147">
        <f t="shared" si="158"/>
        <v>1</v>
      </c>
      <c r="L147">
        <f t="shared" si="159"/>
        <v>0.72220965788440916</v>
      </c>
      <c r="M147" s="15">
        <f t="shared" si="160"/>
        <v>0.72220965788440916</v>
      </c>
      <c r="N147" s="16">
        <f t="shared" si="161"/>
        <v>0.27779034211559084</v>
      </c>
      <c r="O147" s="15">
        <f t="shared" si="162"/>
        <v>-0.32543979736138706</v>
      </c>
      <c r="P147" s="16">
        <f t="shared" si="163"/>
        <v>100</v>
      </c>
      <c r="AH147">
        <v>0.72171773697383801</v>
      </c>
      <c r="AI147">
        <v>0</v>
      </c>
      <c r="AJ147">
        <v>1</v>
      </c>
      <c r="AK147">
        <f t="shared" si="168"/>
        <v>41</v>
      </c>
      <c r="AL147">
        <f t="shared" si="169"/>
        <v>101</v>
      </c>
      <c r="AM147">
        <f t="shared" si="164"/>
        <v>0.31666666666666665</v>
      </c>
      <c r="AN147">
        <f t="shared" si="165"/>
        <v>0.27857142857142858</v>
      </c>
      <c r="AO147">
        <f t="shared" si="166"/>
        <v>0</v>
      </c>
    </row>
    <row r="148" spans="1:41" x14ac:dyDescent="0.2">
      <c r="A148">
        <v>147</v>
      </c>
      <c r="B148">
        <v>1</v>
      </c>
      <c r="C148">
        <v>48</v>
      </c>
      <c r="D148">
        <v>77</v>
      </c>
      <c r="E148">
        <v>36</v>
      </c>
      <c r="G148">
        <f t="shared" ref="G148:H148" si="182">A145</f>
        <v>144</v>
      </c>
      <c r="H148" s="15">
        <f t="shared" si="182"/>
        <v>1</v>
      </c>
      <c r="I148" s="3">
        <f t="shared" si="156"/>
        <v>0</v>
      </c>
      <c r="J148" s="16">
        <f t="shared" si="157"/>
        <v>1</v>
      </c>
      <c r="K148">
        <f t="shared" si="158"/>
        <v>1</v>
      </c>
      <c r="L148">
        <f t="shared" si="159"/>
        <v>0.72270104333124174</v>
      </c>
      <c r="M148" s="15">
        <f t="shared" si="160"/>
        <v>0.72270104333124174</v>
      </c>
      <c r="N148" s="16">
        <f t="shared" si="161"/>
        <v>0.27729895666875826</v>
      </c>
      <c r="O148" s="15">
        <f t="shared" si="162"/>
        <v>-0.32475963703679012</v>
      </c>
      <c r="P148" s="16">
        <f t="shared" si="163"/>
        <v>100</v>
      </c>
      <c r="AH148">
        <v>0.72220965788440916</v>
      </c>
      <c r="AI148">
        <v>0</v>
      </c>
      <c r="AJ148">
        <v>1</v>
      </c>
      <c r="AK148">
        <f t="shared" si="168"/>
        <v>41</v>
      </c>
      <c r="AL148">
        <f t="shared" si="169"/>
        <v>102</v>
      </c>
      <c r="AM148">
        <f t="shared" si="164"/>
        <v>0.31666666666666665</v>
      </c>
      <c r="AN148">
        <f t="shared" si="165"/>
        <v>0.27142857142857146</v>
      </c>
      <c r="AO148">
        <f t="shared" si="166"/>
        <v>0</v>
      </c>
    </row>
    <row r="149" spans="1:41" x14ac:dyDescent="0.2">
      <c r="A149">
        <v>148</v>
      </c>
      <c r="B149">
        <v>1</v>
      </c>
      <c r="C149">
        <v>32</v>
      </c>
      <c r="D149">
        <v>77</v>
      </c>
      <c r="E149">
        <v>74</v>
      </c>
      <c r="G149">
        <f t="shared" ref="G149:H149" si="183">A146</f>
        <v>145</v>
      </c>
      <c r="H149" s="15">
        <f t="shared" si="183"/>
        <v>1</v>
      </c>
      <c r="I149" s="3">
        <f t="shared" si="156"/>
        <v>0</v>
      </c>
      <c r="J149" s="16">
        <f t="shared" si="157"/>
        <v>1</v>
      </c>
      <c r="K149">
        <f t="shared" si="158"/>
        <v>1</v>
      </c>
      <c r="L149">
        <f t="shared" si="159"/>
        <v>0.72319189271502771</v>
      </c>
      <c r="M149" s="15">
        <f t="shared" si="160"/>
        <v>0.72319189271502771</v>
      </c>
      <c r="N149" s="16">
        <f t="shared" si="161"/>
        <v>0.27680810728497229</v>
      </c>
      <c r="O149" s="15">
        <f t="shared" si="162"/>
        <v>-0.32408068026149217</v>
      </c>
      <c r="P149" s="16">
        <f t="shared" si="163"/>
        <v>100</v>
      </c>
      <c r="AH149">
        <v>0.72270104333124174</v>
      </c>
      <c r="AI149">
        <v>0</v>
      </c>
      <c r="AJ149">
        <v>1</v>
      </c>
      <c r="AK149">
        <f t="shared" si="168"/>
        <v>41</v>
      </c>
      <c r="AL149">
        <f t="shared" si="169"/>
        <v>103</v>
      </c>
      <c r="AM149">
        <f t="shared" si="164"/>
        <v>0.31666666666666665</v>
      </c>
      <c r="AN149">
        <f t="shared" si="165"/>
        <v>0.26428571428571423</v>
      </c>
      <c r="AO149">
        <f t="shared" si="166"/>
        <v>0</v>
      </c>
    </row>
    <row r="150" spans="1:41" x14ac:dyDescent="0.2">
      <c r="A150">
        <v>149</v>
      </c>
      <c r="B150">
        <v>1</v>
      </c>
      <c r="C150">
        <v>34</v>
      </c>
      <c r="D150">
        <v>78</v>
      </c>
      <c r="E150">
        <v>22</v>
      </c>
      <c r="G150">
        <f t="shared" ref="G150:H150" si="184">A147</f>
        <v>146</v>
      </c>
      <c r="H150" s="15">
        <f t="shared" si="184"/>
        <v>1</v>
      </c>
      <c r="I150" s="3">
        <f t="shared" si="156"/>
        <v>0</v>
      </c>
      <c r="J150" s="16">
        <f t="shared" si="157"/>
        <v>1</v>
      </c>
      <c r="K150">
        <f t="shared" si="158"/>
        <v>1</v>
      </c>
      <c r="L150">
        <f t="shared" si="159"/>
        <v>0.72368220544098194</v>
      </c>
      <c r="M150" s="15">
        <f t="shared" si="160"/>
        <v>0.72368220544098194</v>
      </c>
      <c r="N150" s="16">
        <f t="shared" si="161"/>
        <v>0.27631779455901806</v>
      </c>
      <c r="O150" s="15">
        <f t="shared" si="162"/>
        <v>-0.32340292572106888</v>
      </c>
      <c r="P150" s="16">
        <f t="shared" si="163"/>
        <v>100</v>
      </c>
      <c r="AH150">
        <v>0.72319189271502771</v>
      </c>
      <c r="AI150">
        <v>0</v>
      </c>
      <c r="AJ150">
        <v>1</v>
      </c>
      <c r="AK150">
        <f t="shared" si="168"/>
        <v>41</v>
      </c>
      <c r="AL150">
        <f t="shared" si="169"/>
        <v>104</v>
      </c>
      <c r="AM150">
        <f t="shared" si="164"/>
        <v>0.31666666666666665</v>
      </c>
      <c r="AN150">
        <f t="shared" si="165"/>
        <v>0.25714285714285712</v>
      </c>
      <c r="AO150">
        <f t="shared" si="166"/>
        <v>0</v>
      </c>
    </row>
    <row r="151" spans="1:41" x14ac:dyDescent="0.2">
      <c r="A151">
        <v>150</v>
      </c>
      <c r="B151">
        <v>1</v>
      </c>
      <c r="C151">
        <v>34</v>
      </c>
      <c r="D151">
        <v>78</v>
      </c>
      <c r="E151">
        <v>90</v>
      </c>
      <c r="G151">
        <f t="shared" ref="G151:H151" si="185">A148</f>
        <v>147</v>
      </c>
      <c r="H151" s="15">
        <f t="shared" si="185"/>
        <v>1</v>
      </c>
      <c r="I151" s="3">
        <f t="shared" si="156"/>
        <v>0</v>
      </c>
      <c r="J151" s="16">
        <f t="shared" si="157"/>
        <v>1</v>
      </c>
      <c r="K151">
        <f t="shared" si="158"/>
        <v>1</v>
      </c>
      <c r="L151">
        <f t="shared" si="159"/>
        <v>0.72417198091883861</v>
      </c>
      <c r="M151" s="15">
        <f t="shared" si="160"/>
        <v>0.72417198091883861</v>
      </c>
      <c r="N151" s="16">
        <f t="shared" si="161"/>
        <v>0.27582801908116139</v>
      </c>
      <c r="O151" s="15">
        <f t="shared" si="162"/>
        <v>-0.32272637209964389</v>
      </c>
      <c r="P151" s="16">
        <f t="shared" si="163"/>
        <v>100</v>
      </c>
      <c r="AH151">
        <v>0.72368220544098194</v>
      </c>
      <c r="AI151">
        <v>0</v>
      </c>
      <c r="AJ151">
        <v>1</v>
      </c>
      <c r="AK151">
        <f t="shared" si="168"/>
        <v>41</v>
      </c>
      <c r="AL151">
        <f t="shared" si="169"/>
        <v>105</v>
      </c>
      <c r="AM151">
        <f t="shared" si="164"/>
        <v>0.31666666666666665</v>
      </c>
      <c r="AN151">
        <f t="shared" si="165"/>
        <v>0.25</v>
      </c>
      <c r="AO151">
        <f t="shared" si="166"/>
        <v>0</v>
      </c>
    </row>
    <row r="152" spans="1:41" x14ac:dyDescent="0.2">
      <c r="A152">
        <v>151</v>
      </c>
      <c r="B152">
        <v>1</v>
      </c>
      <c r="C152">
        <v>43</v>
      </c>
      <c r="D152">
        <v>78</v>
      </c>
      <c r="E152">
        <v>17</v>
      </c>
      <c r="G152">
        <f t="shared" ref="G152:H152" si="186">A149</f>
        <v>148</v>
      </c>
      <c r="H152" s="15">
        <f t="shared" si="186"/>
        <v>1</v>
      </c>
      <c r="I152" s="3">
        <f t="shared" si="156"/>
        <v>0</v>
      </c>
      <c r="J152" s="16">
        <f t="shared" si="157"/>
        <v>1</v>
      </c>
      <c r="K152">
        <f t="shared" si="158"/>
        <v>1</v>
      </c>
      <c r="L152">
        <f t="shared" si="159"/>
        <v>0.72466121856284738</v>
      </c>
      <c r="M152" s="15">
        <f t="shared" si="160"/>
        <v>0.72466121856284738</v>
      </c>
      <c r="N152" s="16">
        <f t="shared" si="161"/>
        <v>0.27533878143715262</v>
      </c>
      <c r="O152" s="15">
        <f t="shared" si="162"/>
        <v>-0.32205101807990022</v>
      </c>
      <c r="P152" s="16">
        <f t="shared" si="163"/>
        <v>100</v>
      </c>
      <c r="AH152">
        <v>0.72417198091883861</v>
      </c>
      <c r="AI152">
        <v>0</v>
      </c>
      <c r="AJ152">
        <v>1</v>
      </c>
      <c r="AK152">
        <f t="shared" si="168"/>
        <v>41</v>
      </c>
      <c r="AL152">
        <f t="shared" si="169"/>
        <v>106</v>
      </c>
      <c r="AM152">
        <f t="shared" si="164"/>
        <v>0.31666666666666665</v>
      </c>
      <c r="AN152">
        <f t="shared" si="165"/>
        <v>0.24285714285714288</v>
      </c>
      <c r="AO152">
        <f t="shared" si="166"/>
        <v>0</v>
      </c>
    </row>
    <row r="153" spans="1:41" x14ac:dyDescent="0.2">
      <c r="A153">
        <v>152</v>
      </c>
      <c r="B153">
        <v>1</v>
      </c>
      <c r="C153">
        <v>39</v>
      </c>
      <c r="D153">
        <v>78</v>
      </c>
      <c r="E153">
        <v>88</v>
      </c>
      <c r="G153">
        <f t="shared" ref="G153:H153" si="187">A150</f>
        <v>149</v>
      </c>
      <c r="H153" s="15">
        <f t="shared" si="187"/>
        <v>1</v>
      </c>
      <c r="I153" s="3">
        <f t="shared" si="156"/>
        <v>0</v>
      </c>
      <c r="J153" s="16">
        <f t="shared" si="157"/>
        <v>1</v>
      </c>
      <c r="K153">
        <f t="shared" si="158"/>
        <v>1</v>
      </c>
      <c r="L153">
        <f t="shared" si="159"/>
        <v>0.72514991779177063</v>
      </c>
      <c r="M153" s="15">
        <f t="shared" si="160"/>
        <v>0.72514991779177063</v>
      </c>
      <c r="N153" s="16">
        <f t="shared" si="161"/>
        <v>0.27485008220822937</v>
      </c>
      <c r="O153" s="15">
        <f t="shared" si="162"/>
        <v>-0.32137686234309037</v>
      </c>
      <c r="P153" s="16">
        <f t="shared" si="163"/>
        <v>100</v>
      </c>
      <c r="AH153">
        <v>0.72466121856284738</v>
      </c>
      <c r="AI153">
        <v>0</v>
      </c>
      <c r="AJ153">
        <v>1</v>
      </c>
      <c r="AK153">
        <f t="shared" si="168"/>
        <v>41</v>
      </c>
      <c r="AL153">
        <f t="shared" si="169"/>
        <v>107</v>
      </c>
      <c r="AM153">
        <f t="shared" si="164"/>
        <v>0.31666666666666665</v>
      </c>
      <c r="AN153">
        <f t="shared" si="165"/>
        <v>0.23571428571428577</v>
      </c>
      <c r="AO153">
        <f t="shared" si="166"/>
        <v>0</v>
      </c>
    </row>
    <row r="154" spans="1:41" x14ac:dyDescent="0.2">
      <c r="A154">
        <v>153</v>
      </c>
      <c r="B154">
        <v>1</v>
      </c>
      <c r="C154">
        <v>44</v>
      </c>
      <c r="D154">
        <v>78</v>
      </c>
      <c r="E154">
        <v>20</v>
      </c>
      <c r="G154">
        <f t="shared" ref="G154:H154" si="188">A151</f>
        <v>150</v>
      </c>
      <c r="H154" s="15">
        <f t="shared" si="188"/>
        <v>1</v>
      </c>
      <c r="I154" s="3">
        <f t="shared" si="156"/>
        <v>0</v>
      </c>
      <c r="J154" s="16">
        <f t="shared" si="157"/>
        <v>1</v>
      </c>
      <c r="K154">
        <f t="shared" si="158"/>
        <v>1</v>
      </c>
      <c r="L154">
        <f t="shared" si="159"/>
        <v>0.72563807802887892</v>
      </c>
      <c r="M154" s="15">
        <f t="shared" si="160"/>
        <v>0.72563807802887892</v>
      </c>
      <c r="N154" s="16">
        <f t="shared" si="161"/>
        <v>0.27436192197112108</v>
      </c>
      <c r="O154" s="15">
        <f t="shared" si="162"/>
        <v>-0.32070390356904832</v>
      </c>
      <c r="P154" s="16">
        <f t="shared" si="163"/>
        <v>100</v>
      </c>
      <c r="AH154">
        <v>0.72514991779177063</v>
      </c>
      <c r="AI154">
        <v>0</v>
      </c>
      <c r="AJ154">
        <v>1</v>
      </c>
      <c r="AK154">
        <f t="shared" si="168"/>
        <v>41</v>
      </c>
      <c r="AL154">
        <f t="shared" si="169"/>
        <v>108</v>
      </c>
      <c r="AM154">
        <f t="shared" si="164"/>
        <v>0.31666666666666665</v>
      </c>
      <c r="AN154">
        <f t="shared" si="165"/>
        <v>0.22857142857142854</v>
      </c>
      <c r="AO154">
        <f t="shared" si="166"/>
        <v>0</v>
      </c>
    </row>
    <row r="155" spans="1:41" x14ac:dyDescent="0.2">
      <c r="A155">
        <v>154</v>
      </c>
      <c r="B155">
        <v>1</v>
      </c>
      <c r="C155">
        <v>38</v>
      </c>
      <c r="D155">
        <v>78</v>
      </c>
      <c r="E155">
        <v>76</v>
      </c>
      <c r="G155">
        <f t="shared" ref="G155:H155" si="189">A152</f>
        <v>151</v>
      </c>
      <c r="H155" s="15">
        <f t="shared" si="189"/>
        <v>1</v>
      </c>
      <c r="I155" s="3">
        <f t="shared" si="156"/>
        <v>0</v>
      </c>
      <c r="J155" s="16">
        <f t="shared" si="157"/>
        <v>1</v>
      </c>
      <c r="K155">
        <f t="shared" si="158"/>
        <v>1</v>
      </c>
      <c r="L155">
        <f t="shared" si="159"/>
        <v>0.72612569870194743</v>
      </c>
      <c r="M155" s="15">
        <f t="shared" si="160"/>
        <v>0.72612569870194743</v>
      </c>
      <c r="N155" s="16">
        <f t="shared" si="161"/>
        <v>0.27387430129805257</v>
      </c>
      <c r="O155" s="15">
        <f t="shared" si="162"/>
        <v>-0.32003214043620065</v>
      </c>
      <c r="P155" s="16">
        <f t="shared" si="163"/>
        <v>100</v>
      </c>
      <c r="AH155">
        <v>0.72563807802887892</v>
      </c>
      <c r="AI155">
        <v>0</v>
      </c>
      <c r="AJ155">
        <v>1</v>
      </c>
      <c r="AK155">
        <f t="shared" si="168"/>
        <v>41</v>
      </c>
      <c r="AL155">
        <f t="shared" si="169"/>
        <v>109</v>
      </c>
      <c r="AM155">
        <f t="shared" si="164"/>
        <v>0.31666666666666665</v>
      </c>
      <c r="AN155">
        <f t="shared" si="165"/>
        <v>0.22142857142857142</v>
      </c>
      <c r="AO155">
        <f t="shared" si="166"/>
        <v>0</v>
      </c>
    </row>
    <row r="156" spans="1:41" x14ac:dyDescent="0.2">
      <c r="A156">
        <v>155</v>
      </c>
      <c r="B156">
        <v>1</v>
      </c>
      <c r="C156">
        <v>47</v>
      </c>
      <c r="D156">
        <v>78</v>
      </c>
      <c r="E156">
        <v>16</v>
      </c>
      <c r="G156">
        <f t="shared" ref="G156:H156" si="190">A153</f>
        <v>152</v>
      </c>
      <c r="H156" s="15">
        <f t="shared" si="190"/>
        <v>1</v>
      </c>
      <c r="I156" s="3">
        <f t="shared" si="156"/>
        <v>0</v>
      </c>
      <c r="J156" s="16">
        <f t="shared" si="157"/>
        <v>1</v>
      </c>
      <c r="K156">
        <f t="shared" si="158"/>
        <v>1</v>
      </c>
      <c r="L156">
        <f t="shared" si="159"/>
        <v>0.72661277924325329</v>
      </c>
      <c r="M156" s="15">
        <f t="shared" si="160"/>
        <v>0.72661277924325329</v>
      </c>
      <c r="N156" s="16">
        <f t="shared" si="161"/>
        <v>0.27338722075674671</v>
      </c>
      <c r="O156" s="15">
        <f t="shared" si="162"/>
        <v>-0.31936157162157597</v>
      </c>
      <c r="P156" s="16">
        <f t="shared" si="163"/>
        <v>100</v>
      </c>
      <c r="AH156">
        <v>0.72612569870194743</v>
      </c>
      <c r="AI156">
        <v>0</v>
      </c>
      <c r="AJ156">
        <v>1</v>
      </c>
      <c r="AK156">
        <f t="shared" si="168"/>
        <v>41</v>
      </c>
      <c r="AL156">
        <f t="shared" si="169"/>
        <v>110</v>
      </c>
      <c r="AM156">
        <f t="shared" si="164"/>
        <v>0.31666666666666665</v>
      </c>
      <c r="AN156">
        <f t="shared" si="165"/>
        <v>0.2142857142857143</v>
      </c>
      <c r="AO156">
        <f t="shared" si="166"/>
        <v>0</v>
      </c>
    </row>
    <row r="157" spans="1:41" x14ac:dyDescent="0.2">
      <c r="A157">
        <v>156</v>
      </c>
      <c r="B157">
        <v>1</v>
      </c>
      <c r="C157">
        <v>27</v>
      </c>
      <c r="D157">
        <v>78</v>
      </c>
      <c r="E157">
        <v>89</v>
      </c>
      <c r="G157">
        <f t="shared" ref="G157:H157" si="191">A154</f>
        <v>153</v>
      </c>
      <c r="H157" s="15">
        <f t="shared" si="191"/>
        <v>1</v>
      </c>
      <c r="I157" s="3">
        <f t="shared" si="156"/>
        <v>0</v>
      </c>
      <c r="J157" s="16">
        <f t="shared" si="157"/>
        <v>1</v>
      </c>
      <c r="K157">
        <f t="shared" si="158"/>
        <v>1</v>
      </c>
      <c r="L157">
        <f t="shared" si="159"/>
        <v>0.72709931908957004</v>
      </c>
      <c r="M157" s="15">
        <f t="shared" si="160"/>
        <v>0.72709931908957004</v>
      </c>
      <c r="N157" s="16">
        <f t="shared" si="161"/>
        <v>0.27290068091042996</v>
      </c>
      <c r="O157" s="15">
        <f t="shared" si="162"/>
        <v>-0.31869219580081826</v>
      </c>
      <c r="P157" s="16">
        <f t="shared" si="163"/>
        <v>100</v>
      </c>
      <c r="AH157">
        <v>0.72661277924325329</v>
      </c>
      <c r="AI157">
        <v>0</v>
      </c>
      <c r="AJ157">
        <v>1</v>
      </c>
      <c r="AK157">
        <f t="shared" si="168"/>
        <v>41</v>
      </c>
      <c r="AL157">
        <f t="shared" si="169"/>
        <v>111</v>
      </c>
      <c r="AM157">
        <f t="shared" si="164"/>
        <v>0.31666666666666665</v>
      </c>
      <c r="AN157">
        <f t="shared" si="165"/>
        <v>0.20714285714285718</v>
      </c>
      <c r="AO157">
        <f t="shared" si="166"/>
        <v>0</v>
      </c>
    </row>
    <row r="158" spans="1:41" x14ac:dyDescent="0.2">
      <c r="A158">
        <v>157</v>
      </c>
      <c r="B158">
        <v>1</v>
      </c>
      <c r="C158">
        <v>37</v>
      </c>
      <c r="D158">
        <v>78</v>
      </c>
      <c r="E158">
        <v>1</v>
      </c>
      <c r="G158">
        <f t="shared" ref="G158:H158" si="192">A155</f>
        <v>154</v>
      </c>
      <c r="H158" s="15">
        <f t="shared" si="192"/>
        <v>1</v>
      </c>
      <c r="I158" s="3">
        <f t="shared" si="156"/>
        <v>0</v>
      </c>
      <c r="J158" s="16">
        <f t="shared" si="157"/>
        <v>1</v>
      </c>
      <c r="K158">
        <f t="shared" si="158"/>
        <v>1</v>
      </c>
      <c r="L158">
        <f t="shared" si="159"/>
        <v>0.72758531768216494</v>
      </c>
      <c r="M158" s="15">
        <f t="shared" si="160"/>
        <v>0.72758531768216494</v>
      </c>
      <c r="N158" s="16">
        <f t="shared" si="161"/>
        <v>0.27241468231783506</v>
      </c>
      <c r="O158" s="15">
        <f t="shared" si="162"/>
        <v>-0.3180240116481961</v>
      </c>
      <c r="P158" s="16">
        <f t="shared" si="163"/>
        <v>100</v>
      </c>
      <c r="AH158">
        <v>0.72709931908957004</v>
      </c>
      <c r="AI158">
        <v>0</v>
      </c>
      <c r="AJ158">
        <v>1</v>
      </c>
      <c r="AK158">
        <f t="shared" si="168"/>
        <v>41</v>
      </c>
      <c r="AL158">
        <f t="shared" si="169"/>
        <v>112</v>
      </c>
      <c r="AM158">
        <f t="shared" si="164"/>
        <v>0.31666666666666665</v>
      </c>
      <c r="AN158">
        <f t="shared" si="165"/>
        <v>0.19999999999999996</v>
      </c>
      <c r="AO158">
        <f t="shared" si="166"/>
        <v>0</v>
      </c>
    </row>
    <row r="159" spans="1:41" x14ac:dyDescent="0.2">
      <c r="A159">
        <v>158</v>
      </c>
      <c r="B159">
        <v>1</v>
      </c>
      <c r="C159">
        <v>30</v>
      </c>
      <c r="D159">
        <v>78</v>
      </c>
      <c r="E159">
        <v>78</v>
      </c>
      <c r="G159">
        <f t="shared" ref="G159:H159" si="193">A156</f>
        <v>155</v>
      </c>
      <c r="H159" s="15">
        <f t="shared" si="193"/>
        <v>1</v>
      </c>
      <c r="I159" s="3">
        <f t="shared" si="156"/>
        <v>0</v>
      </c>
      <c r="J159" s="16">
        <f t="shared" si="157"/>
        <v>1</v>
      </c>
      <c r="K159">
        <f t="shared" si="158"/>
        <v>1</v>
      </c>
      <c r="L159">
        <f t="shared" si="159"/>
        <v>0.72807077446679458</v>
      </c>
      <c r="M159" s="15">
        <f t="shared" si="160"/>
        <v>0.72807077446679458</v>
      </c>
      <c r="N159" s="16">
        <f t="shared" si="161"/>
        <v>0.27192922553320542</v>
      </c>
      <c r="O159" s="15">
        <f t="shared" si="162"/>
        <v>-0.31735701783661452</v>
      </c>
      <c r="P159" s="16">
        <f t="shared" si="163"/>
        <v>100</v>
      </c>
      <c r="AH159">
        <v>0.72758531768216494</v>
      </c>
      <c r="AI159">
        <v>0</v>
      </c>
      <c r="AJ159">
        <v>1</v>
      </c>
      <c r="AK159">
        <f t="shared" si="168"/>
        <v>41</v>
      </c>
      <c r="AL159">
        <f t="shared" si="169"/>
        <v>113</v>
      </c>
      <c r="AM159">
        <f t="shared" si="164"/>
        <v>0.31666666666666665</v>
      </c>
      <c r="AN159">
        <f t="shared" si="165"/>
        <v>0.19285714285714284</v>
      </c>
      <c r="AO159">
        <f t="shared" si="166"/>
        <v>0</v>
      </c>
    </row>
    <row r="160" spans="1:41" x14ac:dyDescent="0.2">
      <c r="A160">
        <v>159</v>
      </c>
      <c r="B160">
        <v>0</v>
      </c>
      <c r="C160">
        <v>34</v>
      </c>
      <c r="D160">
        <v>78</v>
      </c>
      <c r="E160">
        <v>1</v>
      </c>
      <c r="G160">
        <f t="shared" ref="G160:H160" si="194">A157</f>
        <v>156</v>
      </c>
      <c r="H160" s="15">
        <f t="shared" si="194"/>
        <v>1</v>
      </c>
      <c r="I160" s="3">
        <f t="shared" si="156"/>
        <v>0</v>
      </c>
      <c r="J160" s="16">
        <f t="shared" si="157"/>
        <v>1</v>
      </c>
      <c r="K160">
        <f t="shared" si="158"/>
        <v>1</v>
      </c>
      <c r="L160">
        <f t="shared" si="159"/>
        <v>0.7285556888937007</v>
      </c>
      <c r="M160" s="15">
        <f t="shared" si="160"/>
        <v>0.7285556888937007</v>
      </c>
      <c r="N160" s="16">
        <f t="shared" si="161"/>
        <v>0.2714443111062993</v>
      </c>
      <c r="O160" s="15">
        <f t="shared" si="162"/>
        <v>-0.31669121303762604</v>
      </c>
      <c r="P160" s="16">
        <f t="shared" si="163"/>
        <v>100</v>
      </c>
      <c r="AH160">
        <v>0.72807077446679458</v>
      </c>
      <c r="AI160">
        <v>0</v>
      </c>
      <c r="AJ160">
        <v>1</v>
      </c>
      <c r="AK160">
        <f t="shared" si="168"/>
        <v>41</v>
      </c>
      <c r="AL160">
        <f t="shared" si="169"/>
        <v>114</v>
      </c>
      <c r="AM160">
        <f t="shared" si="164"/>
        <v>0.31666666666666665</v>
      </c>
      <c r="AN160">
        <f t="shared" si="165"/>
        <v>0.18571428571428572</v>
      </c>
      <c r="AO160">
        <f t="shared" si="166"/>
        <v>0</v>
      </c>
    </row>
    <row r="161" spans="1:41" x14ac:dyDescent="0.2">
      <c r="A161">
        <v>160</v>
      </c>
      <c r="B161">
        <v>1</v>
      </c>
      <c r="C161">
        <v>30</v>
      </c>
      <c r="D161">
        <v>78</v>
      </c>
      <c r="E161">
        <v>73</v>
      </c>
      <c r="G161">
        <f t="shared" ref="G161:H161" si="195">A158</f>
        <v>157</v>
      </c>
      <c r="H161" s="15">
        <f t="shared" si="195"/>
        <v>1</v>
      </c>
      <c r="I161" s="3">
        <f t="shared" si="156"/>
        <v>0</v>
      </c>
      <c r="J161" s="16">
        <f t="shared" si="157"/>
        <v>1</v>
      </c>
      <c r="K161">
        <f t="shared" si="158"/>
        <v>1</v>
      </c>
      <c r="L161">
        <f t="shared" si="159"/>
        <v>0.72904006041760661</v>
      </c>
      <c r="M161" s="15">
        <f t="shared" si="160"/>
        <v>0.72904006041760661</v>
      </c>
      <c r="N161" s="16">
        <f t="shared" si="161"/>
        <v>0.27095993958239339</v>
      </c>
      <c r="O161" s="15">
        <f t="shared" si="162"/>
        <v>-0.316026595921441</v>
      </c>
      <c r="P161" s="16">
        <f t="shared" si="163"/>
        <v>100</v>
      </c>
      <c r="AH161">
        <v>0.7285556888937007</v>
      </c>
      <c r="AI161">
        <v>0</v>
      </c>
      <c r="AJ161">
        <v>1</v>
      </c>
      <c r="AK161">
        <f t="shared" si="168"/>
        <v>41</v>
      </c>
      <c r="AL161">
        <f t="shared" si="169"/>
        <v>115</v>
      </c>
      <c r="AM161">
        <f t="shared" si="164"/>
        <v>0.31666666666666665</v>
      </c>
      <c r="AN161">
        <f t="shared" si="165"/>
        <v>0.1785714285714286</v>
      </c>
      <c r="AO161">
        <f t="shared" si="166"/>
        <v>0</v>
      </c>
    </row>
    <row r="162" spans="1:41" x14ac:dyDescent="0.2">
      <c r="A162">
        <v>161</v>
      </c>
      <c r="B162">
        <v>1</v>
      </c>
      <c r="C162">
        <v>56</v>
      </c>
      <c r="D162">
        <v>79</v>
      </c>
      <c r="E162">
        <v>35</v>
      </c>
      <c r="G162">
        <f t="shared" ref="G162:H162" si="196">A159</f>
        <v>158</v>
      </c>
      <c r="H162" s="15">
        <f t="shared" si="196"/>
        <v>1</v>
      </c>
      <c r="I162" s="3">
        <f t="shared" si="156"/>
        <v>0</v>
      </c>
      <c r="J162" s="16">
        <f t="shared" si="157"/>
        <v>1</v>
      </c>
      <c r="K162">
        <f t="shared" si="158"/>
        <v>1</v>
      </c>
      <c r="L162">
        <f t="shared" si="159"/>
        <v>0.72952388849771255</v>
      </c>
      <c r="M162" s="15">
        <f t="shared" si="160"/>
        <v>0.72952388849771255</v>
      </c>
      <c r="N162" s="16">
        <f t="shared" si="161"/>
        <v>0.27047611150228745</v>
      </c>
      <c r="O162" s="15">
        <f t="shared" si="162"/>
        <v>-0.31536316515693902</v>
      </c>
      <c r="P162" s="16">
        <f t="shared" si="163"/>
        <v>100</v>
      </c>
      <c r="AH162">
        <v>0.72904006041760661</v>
      </c>
      <c r="AI162">
        <v>0</v>
      </c>
      <c r="AJ162">
        <v>1</v>
      </c>
      <c r="AK162">
        <f t="shared" si="168"/>
        <v>41</v>
      </c>
      <c r="AL162">
        <f t="shared" si="169"/>
        <v>116</v>
      </c>
      <c r="AM162">
        <f t="shared" si="164"/>
        <v>0.31666666666666665</v>
      </c>
      <c r="AN162">
        <f t="shared" si="165"/>
        <v>0.17142857142857137</v>
      </c>
      <c r="AO162">
        <f t="shared" si="166"/>
        <v>0</v>
      </c>
    </row>
    <row r="163" spans="1:41" x14ac:dyDescent="0.2">
      <c r="A163">
        <v>162</v>
      </c>
      <c r="B163">
        <v>0</v>
      </c>
      <c r="C163">
        <v>29</v>
      </c>
      <c r="D163">
        <v>79</v>
      </c>
      <c r="E163">
        <v>83</v>
      </c>
      <c r="G163">
        <f t="shared" ref="G163:H163" si="197">A160</f>
        <v>159</v>
      </c>
      <c r="H163" s="15">
        <f t="shared" si="197"/>
        <v>0</v>
      </c>
      <c r="I163" s="3">
        <f t="shared" si="156"/>
        <v>1</v>
      </c>
      <c r="J163" s="16">
        <f t="shared" si="157"/>
        <v>1</v>
      </c>
      <c r="K163">
        <f t="shared" si="158"/>
        <v>0</v>
      </c>
      <c r="L163">
        <f t="shared" si="159"/>
        <v>0.73000717259769154</v>
      </c>
      <c r="M163" s="15">
        <f t="shared" si="160"/>
        <v>0.73000717259769154</v>
      </c>
      <c r="N163" s="16">
        <f t="shared" si="161"/>
        <v>0.26999282740230846</v>
      </c>
      <c r="O163" s="15">
        <f t="shared" si="162"/>
        <v>-1.3093598855132582</v>
      </c>
      <c r="P163" s="16">
        <f t="shared" si="163"/>
        <v>0</v>
      </c>
      <c r="AH163">
        <v>0.72952388849771255</v>
      </c>
      <c r="AI163">
        <v>0</v>
      </c>
      <c r="AJ163">
        <v>1</v>
      </c>
      <c r="AK163">
        <f t="shared" si="168"/>
        <v>41</v>
      </c>
      <c r="AL163">
        <f t="shared" si="169"/>
        <v>117</v>
      </c>
      <c r="AM163">
        <f t="shared" si="164"/>
        <v>0.31666666666666665</v>
      </c>
      <c r="AN163">
        <f t="shared" si="165"/>
        <v>0.16428571428571426</v>
      </c>
      <c r="AO163">
        <f t="shared" si="166"/>
        <v>2.7380952380952278E-3</v>
      </c>
    </row>
    <row r="164" spans="1:41" x14ac:dyDescent="0.2">
      <c r="A164">
        <v>163</v>
      </c>
      <c r="B164">
        <v>1</v>
      </c>
      <c r="C164">
        <v>19</v>
      </c>
      <c r="D164">
        <v>81</v>
      </c>
      <c r="E164">
        <v>5</v>
      </c>
      <c r="G164">
        <f t="shared" ref="G164:H164" si="198">A161</f>
        <v>160</v>
      </c>
      <c r="H164" s="15">
        <f t="shared" si="198"/>
        <v>1</v>
      </c>
      <c r="I164" s="3">
        <f t="shared" si="156"/>
        <v>0</v>
      </c>
      <c r="J164" s="16">
        <f t="shared" si="157"/>
        <v>1</v>
      </c>
      <c r="K164">
        <f t="shared" si="158"/>
        <v>1</v>
      </c>
      <c r="L164">
        <f t="shared" si="159"/>
        <v>0.73048991218568526</v>
      </c>
      <c r="M164" s="15">
        <f t="shared" si="160"/>
        <v>0.73048991218568526</v>
      </c>
      <c r="N164" s="16">
        <f t="shared" si="161"/>
        <v>0.26951008781431474</v>
      </c>
      <c r="O164" s="15">
        <f t="shared" si="162"/>
        <v>-0.31403985735191542</v>
      </c>
      <c r="P164" s="16">
        <f t="shared" si="163"/>
        <v>100</v>
      </c>
      <c r="AH164">
        <v>0.73000717259769154</v>
      </c>
      <c r="AI164">
        <v>1</v>
      </c>
      <c r="AJ164">
        <v>0</v>
      </c>
      <c r="AK164">
        <f t="shared" si="168"/>
        <v>42</v>
      </c>
      <c r="AL164">
        <f t="shared" si="169"/>
        <v>117</v>
      </c>
      <c r="AM164">
        <f t="shared" si="164"/>
        <v>0.30000000000000004</v>
      </c>
      <c r="AN164">
        <f t="shared" si="165"/>
        <v>0.16428571428571426</v>
      </c>
      <c r="AO164">
        <f t="shared" si="166"/>
        <v>0</v>
      </c>
    </row>
    <row r="165" spans="1:41" x14ac:dyDescent="0.2">
      <c r="A165">
        <v>164</v>
      </c>
      <c r="B165">
        <v>0</v>
      </c>
      <c r="C165">
        <v>31</v>
      </c>
      <c r="D165">
        <v>81</v>
      </c>
      <c r="E165">
        <v>93</v>
      </c>
      <c r="G165">
        <f t="shared" ref="G165:H165" si="199">A162</f>
        <v>161</v>
      </c>
      <c r="H165" s="15">
        <f t="shared" si="199"/>
        <v>1</v>
      </c>
      <c r="I165" s="3">
        <f t="shared" si="156"/>
        <v>0</v>
      </c>
      <c r="J165" s="16">
        <f t="shared" si="157"/>
        <v>1</v>
      </c>
      <c r="K165">
        <f t="shared" si="158"/>
        <v>1</v>
      </c>
      <c r="L165">
        <f t="shared" si="159"/>
        <v>0.73097210673429969</v>
      </c>
      <c r="M165" s="15">
        <f t="shared" si="160"/>
        <v>0.73097210673429969</v>
      </c>
      <c r="N165" s="16">
        <f t="shared" si="161"/>
        <v>0.26902789326570031</v>
      </c>
      <c r="O165" s="15">
        <f t="shared" si="162"/>
        <v>-0.31337997764259801</v>
      </c>
      <c r="P165" s="16">
        <f t="shared" si="163"/>
        <v>100</v>
      </c>
      <c r="AH165">
        <v>0.73048991218568526</v>
      </c>
      <c r="AI165">
        <v>0</v>
      </c>
      <c r="AJ165">
        <v>1</v>
      </c>
      <c r="AK165">
        <f t="shared" si="168"/>
        <v>42</v>
      </c>
      <c r="AL165">
        <f t="shared" si="169"/>
        <v>118</v>
      </c>
      <c r="AM165">
        <f t="shared" si="164"/>
        <v>0.30000000000000004</v>
      </c>
      <c r="AN165">
        <f t="shared" si="165"/>
        <v>0.15714285714285714</v>
      </c>
      <c r="AO165">
        <f t="shared" si="166"/>
        <v>0</v>
      </c>
    </row>
    <row r="166" spans="1:41" x14ac:dyDescent="0.2">
      <c r="A166">
        <v>165</v>
      </c>
      <c r="B166">
        <v>1</v>
      </c>
      <c r="C166">
        <v>50</v>
      </c>
      <c r="D166">
        <v>85</v>
      </c>
      <c r="E166">
        <v>26</v>
      </c>
      <c r="G166">
        <f t="shared" ref="G166:H166" si="200">A163</f>
        <v>162</v>
      </c>
      <c r="H166" s="15">
        <f t="shared" si="200"/>
        <v>0</v>
      </c>
      <c r="I166" s="3">
        <f t="shared" si="156"/>
        <v>1</v>
      </c>
      <c r="J166" s="16">
        <f t="shared" si="157"/>
        <v>1</v>
      </c>
      <c r="K166">
        <f t="shared" si="158"/>
        <v>0</v>
      </c>
      <c r="L166">
        <f t="shared" si="159"/>
        <v>0.73145375572060056</v>
      </c>
      <c r="M166" s="15">
        <f t="shared" si="160"/>
        <v>0.73145375572060056</v>
      </c>
      <c r="N166" s="16">
        <f t="shared" si="161"/>
        <v>0.26854624427939944</v>
      </c>
      <c r="O166" s="15">
        <f t="shared" si="162"/>
        <v>-1.3147321479103671</v>
      </c>
      <c r="P166" s="16">
        <f t="shared" si="163"/>
        <v>0</v>
      </c>
      <c r="AH166">
        <v>0.73097210673429969</v>
      </c>
      <c r="AI166">
        <v>0</v>
      </c>
      <c r="AJ166">
        <v>1</v>
      </c>
      <c r="AK166">
        <f t="shared" si="168"/>
        <v>42</v>
      </c>
      <c r="AL166">
        <f t="shared" si="169"/>
        <v>119</v>
      </c>
      <c r="AM166">
        <f t="shared" si="164"/>
        <v>0.30000000000000004</v>
      </c>
      <c r="AN166">
        <f t="shared" si="165"/>
        <v>0.15000000000000002</v>
      </c>
      <c r="AO166">
        <f t="shared" si="166"/>
        <v>2.5000000000000083E-3</v>
      </c>
    </row>
    <row r="167" spans="1:41" x14ac:dyDescent="0.2">
      <c r="A167">
        <v>166</v>
      </c>
      <c r="B167">
        <v>0</v>
      </c>
      <c r="C167">
        <v>36</v>
      </c>
      <c r="D167">
        <v>85</v>
      </c>
      <c r="E167">
        <v>75</v>
      </c>
      <c r="G167">
        <f t="shared" ref="G167:H167" si="201">A164</f>
        <v>163</v>
      </c>
      <c r="H167" s="15">
        <f t="shared" si="201"/>
        <v>1</v>
      </c>
      <c r="I167" s="3">
        <f t="shared" si="156"/>
        <v>0</v>
      </c>
      <c r="J167" s="16">
        <f t="shared" si="157"/>
        <v>1</v>
      </c>
      <c r="K167">
        <f t="shared" si="158"/>
        <v>1</v>
      </c>
      <c r="L167">
        <f t="shared" si="159"/>
        <v>0.73193485862610896</v>
      </c>
      <c r="M167" s="15">
        <f t="shared" si="160"/>
        <v>0.73193485862610896</v>
      </c>
      <c r="N167" s="16">
        <f t="shared" si="161"/>
        <v>0.26806514137389104</v>
      </c>
      <c r="O167" s="15">
        <f t="shared" si="162"/>
        <v>-0.3120637599286934</v>
      </c>
      <c r="P167" s="16">
        <f t="shared" si="163"/>
        <v>100</v>
      </c>
      <c r="AH167">
        <v>0.73145375572060056</v>
      </c>
      <c r="AI167">
        <v>1</v>
      </c>
      <c r="AJ167">
        <v>0</v>
      </c>
      <c r="AK167">
        <f t="shared" si="168"/>
        <v>43</v>
      </c>
      <c r="AL167">
        <f t="shared" si="169"/>
        <v>119</v>
      </c>
      <c r="AM167">
        <f t="shared" si="164"/>
        <v>0.28333333333333333</v>
      </c>
      <c r="AN167">
        <f t="shared" si="165"/>
        <v>0.15000000000000002</v>
      </c>
      <c r="AO167">
        <f t="shared" si="166"/>
        <v>0</v>
      </c>
    </row>
    <row r="168" spans="1:41" x14ac:dyDescent="0.2">
      <c r="A168">
        <v>167</v>
      </c>
      <c r="B168">
        <v>1</v>
      </c>
      <c r="C168">
        <v>42</v>
      </c>
      <c r="D168">
        <v>86</v>
      </c>
      <c r="E168">
        <v>20</v>
      </c>
      <c r="G168">
        <f t="shared" ref="G168:H168" si="202">A165</f>
        <v>164</v>
      </c>
      <c r="H168" s="15">
        <f t="shared" si="202"/>
        <v>0</v>
      </c>
      <c r="I168" s="3">
        <f t="shared" si="156"/>
        <v>1</v>
      </c>
      <c r="J168" s="16">
        <f t="shared" si="157"/>
        <v>1</v>
      </c>
      <c r="K168">
        <f t="shared" si="158"/>
        <v>0</v>
      </c>
      <c r="L168">
        <f t="shared" si="159"/>
        <v>0.73241541493679707</v>
      </c>
      <c r="M168" s="15">
        <f t="shared" si="160"/>
        <v>0.73241541493679707</v>
      </c>
      <c r="N168" s="16">
        <f t="shared" si="161"/>
        <v>0.26758458506320293</v>
      </c>
      <c r="O168" s="15">
        <f t="shared" si="162"/>
        <v>-1.318319556784858</v>
      </c>
      <c r="P168" s="16">
        <f t="shared" si="163"/>
        <v>0</v>
      </c>
      <c r="AH168">
        <v>0.73193485862610896</v>
      </c>
      <c r="AI168">
        <v>0</v>
      </c>
      <c r="AJ168">
        <v>1</v>
      </c>
      <c r="AK168">
        <f t="shared" si="168"/>
        <v>43</v>
      </c>
      <c r="AL168">
        <f t="shared" si="169"/>
        <v>120</v>
      </c>
      <c r="AM168">
        <f t="shared" si="164"/>
        <v>0.28333333333333333</v>
      </c>
      <c r="AN168">
        <f t="shared" si="165"/>
        <v>0.1428571428571429</v>
      </c>
      <c r="AO168">
        <f t="shared" si="166"/>
        <v>2.3809523809523734E-3</v>
      </c>
    </row>
    <row r="169" spans="1:41" x14ac:dyDescent="0.2">
      <c r="A169">
        <v>168</v>
      </c>
      <c r="B169">
        <v>0</v>
      </c>
      <c r="C169">
        <v>33</v>
      </c>
      <c r="D169">
        <v>86</v>
      </c>
      <c r="E169">
        <v>95</v>
      </c>
      <c r="G169">
        <f t="shared" ref="G169:H169" si="203">A166</f>
        <v>165</v>
      </c>
      <c r="H169" s="15">
        <f t="shared" si="203"/>
        <v>1</v>
      </c>
      <c r="I169" s="3">
        <f t="shared" si="156"/>
        <v>0</v>
      </c>
      <c r="J169" s="16">
        <f t="shared" si="157"/>
        <v>1</v>
      </c>
      <c r="K169">
        <f t="shared" si="158"/>
        <v>1</v>
      </c>
      <c r="L169">
        <f t="shared" si="159"/>
        <v>0.73289542414308284</v>
      </c>
      <c r="M169" s="15">
        <f t="shared" si="160"/>
        <v>0.73289542414308284</v>
      </c>
      <c r="N169" s="16">
        <f t="shared" si="161"/>
        <v>0.26710457585691716</v>
      </c>
      <c r="O169" s="15">
        <f t="shared" si="162"/>
        <v>-0.31075225556404779</v>
      </c>
      <c r="P169" s="16">
        <f t="shared" si="163"/>
        <v>100</v>
      </c>
      <c r="AH169">
        <v>0.73241541493679707</v>
      </c>
      <c r="AI169">
        <v>1</v>
      </c>
      <c r="AJ169">
        <v>0</v>
      </c>
      <c r="AK169">
        <f t="shared" si="168"/>
        <v>44</v>
      </c>
      <c r="AL169">
        <f t="shared" si="169"/>
        <v>120</v>
      </c>
      <c r="AM169">
        <f t="shared" si="164"/>
        <v>0.26666666666666672</v>
      </c>
      <c r="AN169">
        <f t="shared" si="165"/>
        <v>0.1428571428571429</v>
      </c>
      <c r="AO169">
        <f t="shared" si="166"/>
        <v>0</v>
      </c>
    </row>
    <row r="170" spans="1:41" x14ac:dyDescent="0.2">
      <c r="A170">
        <v>169</v>
      </c>
      <c r="B170">
        <v>0</v>
      </c>
      <c r="C170">
        <v>36</v>
      </c>
      <c r="D170">
        <v>87</v>
      </c>
      <c r="E170">
        <v>27</v>
      </c>
      <c r="G170">
        <f t="shared" ref="G170:H170" si="204">A167</f>
        <v>166</v>
      </c>
      <c r="H170" s="15">
        <f t="shared" si="204"/>
        <v>0</v>
      </c>
      <c r="I170" s="3">
        <f t="shared" si="156"/>
        <v>1</v>
      </c>
      <c r="J170" s="16">
        <f t="shared" si="157"/>
        <v>1</v>
      </c>
      <c r="K170">
        <f t="shared" si="158"/>
        <v>0</v>
      </c>
      <c r="L170">
        <f t="shared" si="159"/>
        <v>0.7333748857398259</v>
      </c>
      <c r="M170" s="15">
        <f t="shared" si="160"/>
        <v>0.7333748857398259</v>
      </c>
      <c r="N170" s="16">
        <f t="shared" si="161"/>
        <v>0.2666251142601741</v>
      </c>
      <c r="O170" s="15">
        <f t="shared" si="162"/>
        <v>-1.3219116736481016</v>
      </c>
      <c r="P170" s="16">
        <f t="shared" si="163"/>
        <v>0</v>
      </c>
      <c r="AH170">
        <v>0.73289542414308284</v>
      </c>
      <c r="AI170">
        <v>0</v>
      </c>
      <c r="AJ170">
        <v>1</v>
      </c>
      <c r="AK170">
        <f t="shared" si="168"/>
        <v>44</v>
      </c>
      <c r="AL170">
        <f t="shared" si="169"/>
        <v>121</v>
      </c>
      <c r="AM170">
        <f t="shared" si="164"/>
        <v>0.26666666666666672</v>
      </c>
      <c r="AN170">
        <f t="shared" si="165"/>
        <v>0.13571428571428568</v>
      </c>
      <c r="AO170">
        <f t="shared" si="166"/>
        <v>2.2619047619047684E-3</v>
      </c>
    </row>
    <row r="171" spans="1:41" x14ac:dyDescent="0.2">
      <c r="A171">
        <v>170</v>
      </c>
      <c r="B171">
        <v>1</v>
      </c>
      <c r="C171">
        <v>32</v>
      </c>
      <c r="D171">
        <v>87</v>
      </c>
      <c r="E171">
        <v>63</v>
      </c>
      <c r="G171">
        <f t="shared" ref="G171:H171" si="205">A168</f>
        <v>167</v>
      </c>
      <c r="H171" s="15">
        <f t="shared" si="205"/>
        <v>1</v>
      </c>
      <c r="I171" s="3">
        <f t="shared" si="156"/>
        <v>0</v>
      </c>
      <c r="J171" s="16">
        <f t="shared" si="157"/>
        <v>1</v>
      </c>
      <c r="K171">
        <f t="shared" si="158"/>
        <v>1</v>
      </c>
      <c r="L171">
        <f t="shared" si="159"/>
        <v>0.73385379922632332</v>
      </c>
      <c r="M171" s="15">
        <f t="shared" si="160"/>
        <v>0.73385379922632332</v>
      </c>
      <c r="N171" s="16">
        <f t="shared" si="161"/>
        <v>0.26614620077367668</v>
      </c>
      <c r="O171" s="15">
        <f t="shared" si="162"/>
        <v>-0.30944545382267563</v>
      </c>
      <c r="P171" s="16">
        <f t="shared" si="163"/>
        <v>100</v>
      </c>
      <c r="AH171">
        <v>0.7333748857398259</v>
      </c>
      <c r="AI171">
        <v>1</v>
      </c>
      <c r="AJ171">
        <v>0</v>
      </c>
      <c r="AK171">
        <f t="shared" si="168"/>
        <v>45</v>
      </c>
      <c r="AL171">
        <f t="shared" si="169"/>
        <v>121</v>
      </c>
      <c r="AM171">
        <f t="shared" si="164"/>
        <v>0.25</v>
      </c>
      <c r="AN171">
        <f t="shared" si="165"/>
        <v>0.13571428571428568</v>
      </c>
      <c r="AO171">
        <f t="shared" si="166"/>
        <v>0</v>
      </c>
    </row>
    <row r="172" spans="1:41" x14ac:dyDescent="0.2">
      <c r="A172">
        <v>171</v>
      </c>
      <c r="B172">
        <v>0</v>
      </c>
      <c r="C172">
        <v>40</v>
      </c>
      <c r="D172">
        <v>87</v>
      </c>
      <c r="E172">
        <v>13</v>
      </c>
      <c r="G172">
        <f t="shared" ref="G172:H172" si="206">A169</f>
        <v>168</v>
      </c>
      <c r="H172" s="15">
        <f t="shared" si="206"/>
        <v>0</v>
      </c>
      <c r="I172" s="3">
        <f t="shared" si="156"/>
        <v>1</v>
      </c>
      <c r="J172" s="16">
        <f t="shared" si="157"/>
        <v>1</v>
      </c>
      <c r="K172">
        <f t="shared" si="158"/>
        <v>0</v>
      </c>
      <c r="L172">
        <f t="shared" si="159"/>
        <v>0.73433216410630342</v>
      </c>
      <c r="M172" s="15">
        <f t="shared" si="160"/>
        <v>0.73433216410630342</v>
      </c>
      <c r="N172" s="16">
        <f t="shared" si="161"/>
        <v>0.26566783589369658</v>
      </c>
      <c r="O172" s="15">
        <f t="shared" si="162"/>
        <v>-1.3255084877642087</v>
      </c>
      <c r="P172" s="16">
        <f t="shared" si="163"/>
        <v>0</v>
      </c>
      <c r="AH172">
        <v>0.73385379922632332</v>
      </c>
      <c r="AI172">
        <v>0</v>
      </c>
      <c r="AJ172">
        <v>1</v>
      </c>
      <c r="AK172">
        <f t="shared" si="168"/>
        <v>45</v>
      </c>
      <c r="AL172">
        <f t="shared" si="169"/>
        <v>122</v>
      </c>
      <c r="AM172">
        <f t="shared" si="164"/>
        <v>0.25</v>
      </c>
      <c r="AN172">
        <f t="shared" si="165"/>
        <v>0.12857142857142856</v>
      </c>
      <c r="AO172">
        <f t="shared" si="166"/>
        <v>2.1428571428571495E-3</v>
      </c>
    </row>
    <row r="173" spans="1:41" x14ac:dyDescent="0.2">
      <c r="A173">
        <v>172</v>
      </c>
      <c r="B173">
        <v>1</v>
      </c>
      <c r="C173">
        <v>28</v>
      </c>
      <c r="D173">
        <v>87</v>
      </c>
      <c r="E173">
        <v>75</v>
      </c>
      <c r="G173">
        <f t="shared" ref="G173:H173" si="207">A170</f>
        <v>169</v>
      </c>
      <c r="H173" s="15">
        <f t="shared" si="207"/>
        <v>0</v>
      </c>
      <c r="I173" s="3">
        <f t="shared" si="156"/>
        <v>1</v>
      </c>
      <c r="J173" s="16">
        <f t="shared" si="157"/>
        <v>1</v>
      </c>
      <c r="K173">
        <f t="shared" si="158"/>
        <v>0</v>
      </c>
      <c r="L173">
        <f t="shared" si="159"/>
        <v>0.73480997988792252</v>
      </c>
      <c r="M173" s="15">
        <f t="shared" si="160"/>
        <v>0.73480997988792252</v>
      </c>
      <c r="N173" s="16">
        <f t="shared" si="161"/>
        <v>0.26519002011207748</v>
      </c>
      <c r="O173" s="15">
        <f t="shared" si="162"/>
        <v>-1.3273086529317666</v>
      </c>
      <c r="P173" s="16">
        <f t="shared" si="163"/>
        <v>0</v>
      </c>
      <c r="AH173">
        <v>0.73433216410630342</v>
      </c>
      <c r="AI173">
        <v>1</v>
      </c>
      <c r="AJ173">
        <v>0</v>
      </c>
      <c r="AK173">
        <f t="shared" si="168"/>
        <v>46</v>
      </c>
      <c r="AL173">
        <f t="shared" si="169"/>
        <v>122</v>
      </c>
      <c r="AM173">
        <f t="shared" si="164"/>
        <v>0.23333333333333328</v>
      </c>
      <c r="AN173">
        <f t="shared" si="165"/>
        <v>0.12857142857142856</v>
      </c>
      <c r="AO173">
        <f t="shared" si="166"/>
        <v>2.1428571428571352E-3</v>
      </c>
    </row>
    <row r="174" spans="1:41" x14ac:dyDescent="0.2">
      <c r="A174">
        <v>173</v>
      </c>
      <c r="B174">
        <v>0</v>
      </c>
      <c r="C174">
        <v>36</v>
      </c>
      <c r="D174">
        <v>87</v>
      </c>
      <c r="E174">
        <v>10</v>
      </c>
      <c r="G174">
        <f t="shared" ref="G174:H174" si="208">A171</f>
        <v>170</v>
      </c>
      <c r="H174" s="15">
        <f t="shared" si="208"/>
        <v>1</v>
      </c>
      <c r="I174" s="3">
        <f t="shared" si="156"/>
        <v>0</v>
      </c>
      <c r="J174" s="16">
        <f t="shared" si="157"/>
        <v>1</v>
      </c>
      <c r="K174">
        <f t="shared" si="158"/>
        <v>1</v>
      </c>
      <c r="L174">
        <f t="shared" si="159"/>
        <v>0.73528724608375884</v>
      </c>
      <c r="M174" s="15">
        <f t="shared" si="160"/>
        <v>0.73528724608375884</v>
      </c>
      <c r="N174" s="16">
        <f t="shared" si="161"/>
        <v>0.26471275391624116</v>
      </c>
      <c r="O174" s="15">
        <f t="shared" si="162"/>
        <v>-0.30749404511771644</v>
      </c>
      <c r="P174" s="16">
        <f t="shared" si="163"/>
        <v>100</v>
      </c>
      <c r="AH174">
        <v>0.73480997988792252</v>
      </c>
      <c r="AI174">
        <v>1</v>
      </c>
      <c r="AJ174">
        <v>0</v>
      </c>
      <c r="AK174">
        <f t="shared" si="168"/>
        <v>47</v>
      </c>
      <c r="AL174">
        <f t="shared" si="169"/>
        <v>122</v>
      </c>
      <c r="AM174">
        <f t="shared" si="164"/>
        <v>0.21666666666666667</v>
      </c>
      <c r="AN174">
        <f t="shared" si="165"/>
        <v>0.12857142857142856</v>
      </c>
      <c r="AO174">
        <f t="shared" si="166"/>
        <v>0</v>
      </c>
    </row>
    <row r="175" spans="1:41" x14ac:dyDescent="0.2">
      <c r="A175">
        <v>174</v>
      </c>
      <c r="B175">
        <v>1</v>
      </c>
      <c r="C175">
        <v>36</v>
      </c>
      <c r="D175">
        <v>87</v>
      </c>
      <c r="E175">
        <v>92</v>
      </c>
      <c r="G175">
        <f t="shared" ref="G175:H175" si="209">A172</f>
        <v>171</v>
      </c>
      <c r="H175" s="15">
        <f t="shared" si="209"/>
        <v>0</v>
      </c>
      <c r="I175" s="3">
        <f t="shared" si="156"/>
        <v>1</v>
      </c>
      <c r="J175" s="16">
        <f t="shared" si="157"/>
        <v>1</v>
      </c>
      <c r="K175">
        <f t="shared" si="158"/>
        <v>0</v>
      </c>
      <c r="L175">
        <f t="shared" si="159"/>
        <v>0.73576396221080831</v>
      </c>
      <c r="M175" s="15">
        <f t="shared" si="160"/>
        <v>0.73576396221080831</v>
      </c>
      <c r="N175" s="16">
        <f t="shared" si="161"/>
        <v>0.26423603778919169</v>
      </c>
      <c r="O175" s="15">
        <f t="shared" si="162"/>
        <v>-1.3309124927547147</v>
      </c>
      <c r="P175" s="16">
        <f t="shared" si="163"/>
        <v>0</v>
      </c>
      <c r="AH175">
        <v>0.73528724608375884</v>
      </c>
      <c r="AI175">
        <v>0</v>
      </c>
      <c r="AJ175">
        <v>1</v>
      </c>
      <c r="AK175">
        <f t="shared" si="168"/>
        <v>47</v>
      </c>
      <c r="AL175">
        <f t="shared" si="169"/>
        <v>123</v>
      </c>
      <c r="AM175">
        <f t="shared" si="164"/>
        <v>0.21666666666666667</v>
      </c>
      <c r="AN175">
        <f t="shared" si="165"/>
        <v>0.12142857142857144</v>
      </c>
      <c r="AO175">
        <f t="shared" si="166"/>
        <v>2.0238095238095302E-3</v>
      </c>
    </row>
    <row r="176" spans="1:41" x14ac:dyDescent="0.2">
      <c r="A176">
        <v>175</v>
      </c>
      <c r="B176">
        <v>0</v>
      </c>
      <c r="C176">
        <v>52</v>
      </c>
      <c r="D176">
        <v>88</v>
      </c>
      <c r="E176">
        <v>13</v>
      </c>
      <c r="G176">
        <f t="shared" ref="G176:H176" si="210">A173</f>
        <v>172</v>
      </c>
      <c r="H176" s="15">
        <f t="shared" si="210"/>
        <v>1</v>
      </c>
      <c r="I176" s="3">
        <f t="shared" si="156"/>
        <v>0</v>
      </c>
      <c r="J176" s="16">
        <f t="shared" si="157"/>
        <v>1</v>
      </c>
      <c r="K176">
        <f t="shared" si="158"/>
        <v>1</v>
      </c>
      <c r="L176">
        <f t="shared" si="159"/>
        <v>0.73624012779047898</v>
      </c>
      <c r="M176" s="15">
        <f t="shared" si="160"/>
        <v>0.73624012779047898</v>
      </c>
      <c r="N176" s="16">
        <f t="shared" si="161"/>
        <v>0.26375987220952102</v>
      </c>
      <c r="O176" s="15">
        <f t="shared" si="162"/>
        <v>-0.30619895287978199</v>
      </c>
      <c r="P176" s="16">
        <f t="shared" si="163"/>
        <v>100</v>
      </c>
      <c r="AH176">
        <v>0.73576396221080831</v>
      </c>
      <c r="AI176">
        <v>1</v>
      </c>
      <c r="AJ176">
        <v>0</v>
      </c>
      <c r="AK176">
        <f t="shared" si="168"/>
        <v>48</v>
      </c>
      <c r="AL176">
        <f t="shared" si="169"/>
        <v>123</v>
      </c>
      <c r="AM176">
        <f t="shared" si="164"/>
        <v>0.19999999999999996</v>
      </c>
      <c r="AN176">
        <f t="shared" si="165"/>
        <v>0.12142857142857144</v>
      </c>
      <c r="AO176">
        <f t="shared" si="166"/>
        <v>0</v>
      </c>
    </row>
    <row r="177" spans="1:41" x14ac:dyDescent="0.2">
      <c r="A177">
        <v>176</v>
      </c>
      <c r="B177">
        <v>1</v>
      </c>
      <c r="C177">
        <v>30</v>
      </c>
      <c r="D177">
        <v>88</v>
      </c>
      <c r="E177">
        <v>86</v>
      </c>
      <c r="G177">
        <f t="shared" ref="G177:H177" si="211">A174</f>
        <v>173</v>
      </c>
      <c r="H177" s="15">
        <f t="shared" si="211"/>
        <v>0</v>
      </c>
      <c r="I177" s="3">
        <f t="shared" si="156"/>
        <v>1</v>
      </c>
      <c r="J177" s="16">
        <f t="shared" si="157"/>
        <v>1</v>
      </c>
      <c r="K177">
        <f t="shared" si="158"/>
        <v>0</v>
      </c>
      <c r="L177">
        <f t="shared" si="159"/>
        <v>0.73671574234858639</v>
      </c>
      <c r="M177" s="15">
        <f t="shared" si="160"/>
        <v>0.73671574234858639</v>
      </c>
      <c r="N177" s="16">
        <f t="shared" si="161"/>
        <v>0.26328425765141361</v>
      </c>
      <c r="O177" s="15">
        <f t="shared" si="162"/>
        <v>-1.3345210029060486</v>
      </c>
      <c r="P177" s="16">
        <f t="shared" si="163"/>
        <v>0</v>
      </c>
      <c r="AH177">
        <v>0.73624012779047898</v>
      </c>
      <c r="AI177">
        <v>0</v>
      </c>
      <c r="AJ177">
        <v>1</v>
      </c>
      <c r="AK177">
        <f t="shared" si="168"/>
        <v>48</v>
      </c>
      <c r="AL177">
        <f t="shared" si="169"/>
        <v>124</v>
      </c>
      <c r="AM177">
        <f t="shared" si="164"/>
        <v>0.19999999999999996</v>
      </c>
      <c r="AN177">
        <f t="shared" si="165"/>
        <v>0.11428571428571432</v>
      </c>
      <c r="AO177">
        <f t="shared" si="166"/>
        <v>1.9047619047618987E-3</v>
      </c>
    </row>
    <row r="178" spans="1:41" x14ac:dyDescent="0.2">
      <c r="A178">
        <v>177</v>
      </c>
      <c r="B178">
        <v>1</v>
      </c>
      <c r="C178">
        <v>58</v>
      </c>
      <c r="D178">
        <v>88</v>
      </c>
      <c r="E178">
        <v>15</v>
      </c>
      <c r="G178">
        <f t="shared" ref="G178:H178" si="212">A175</f>
        <v>174</v>
      </c>
      <c r="H178" s="15">
        <f t="shared" si="212"/>
        <v>1</v>
      </c>
      <c r="I178" s="3">
        <f t="shared" si="156"/>
        <v>0</v>
      </c>
      <c r="J178" s="16">
        <f t="shared" si="157"/>
        <v>1</v>
      </c>
      <c r="K178">
        <f t="shared" si="158"/>
        <v>1</v>
      </c>
      <c r="L178">
        <f t="shared" si="159"/>
        <v>0.73719080541534832</v>
      </c>
      <c r="M178" s="15">
        <f t="shared" si="160"/>
        <v>0.73719080541534832</v>
      </c>
      <c r="N178" s="16">
        <f t="shared" si="161"/>
        <v>0.26280919458465168</v>
      </c>
      <c r="O178" s="15">
        <f t="shared" si="162"/>
        <v>-0.3049085255711555</v>
      </c>
      <c r="P178" s="16">
        <f t="shared" si="163"/>
        <v>100</v>
      </c>
      <c r="AH178">
        <v>0.73671574234858639</v>
      </c>
      <c r="AI178">
        <v>1</v>
      </c>
      <c r="AJ178">
        <v>0</v>
      </c>
      <c r="AK178">
        <f t="shared" si="168"/>
        <v>49</v>
      </c>
      <c r="AL178">
        <f t="shared" si="169"/>
        <v>124</v>
      </c>
      <c r="AM178">
        <f t="shared" si="164"/>
        <v>0.18333333333333335</v>
      </c>
      <c r="AN178">
        <f t="shared" si="165"/>
        <v>0.11428571428571432</v>
      </c>
      <c r="AO178">
        <f t="shared" si="166"/>
        <v>0</v>
      </c>
    </row>
    <row r="179" spans="1:41" x14ac:dyDescent="0.2">
      <c r="A179">
        <v>178</v>
      </c>
      <c r="B179">
        <v>0</v>
      </c>
      <c r="C179">
        <v>27</v>
      </c>
      <c r="D179">
        <v>88</v>
      </c>
      <c r="E179">
        <v>69</v>
      </c>
      <c r="G179">
        <f t="shared" ref="G179:H179" si="213">A176</f>
        <v>175</v>
      </c>
      <c r="H179" s="15">
        <f t="shared" si="213"/>
        <v>0</v>
      </c>
      <c r="I179" s="3">
        <f t="shared" si="156"/>
        <v>1</v>
      </c>
      <c r="J179" s="16">
        <f t="shared" si="157"/>
        <v>1</v>
      </c>
      <c r="K179">
        <f t="shared" si="158"/>
        <v>0</v>
      </c>
      <c r="L179">
        <f t="shared" si="159"/>
        <v>0.73766531652537959</v>
      </c>
      <c r="M179" s="15">
        <f t="shared" si="160"/>
        <v>0.73766531652537959</v>
      </c>
      <c r="N179" s="16">
        <f t="shared" si="161"/>
        <v>0.26233468347462041</v>
      </c>
      <c r="O179" s="15">
        <f t="shared" si="162"/>
        <v>-1.3381341725829856</v>
      </c>
      <c r="P179" s="16">
        <f t="shared" si="163"/>
        <v>0</v>
      </c>
      <c r="AH179">
        <v>0.73719080541534832</v>
      </c>
      <c r="AI179">
        <v>0</v>
      </c>
      <c r="AJ179">
        <v>1</v>
      </c>
      <c r="AK179">
        <f t="shared" si="168"/>
        <v>49</v>
      </c>
      <c r="AL179">
        <f t="shared" si="169"/>
        <v>125</v>
      </c>
      <c r="AM179">
        <f t="shared" si="164"/>
        <v>0.18333333333333335</v>
      </c>
      <c r="AN179">
        <f t="shared" si="165"/>
        <v>0.1071428571428571</v>
      </c>
      <c r="AO179">
        <f t="shared" si="166"/>
        <v>1.7857142857142904E-3</v>
      </c>
    </row>
    <row r="180" spans="1:41" x14ac:dyDescent="0.2">
      <c r="A180">
        <v>179</v>
      </c>
      <c r="B180">
        <v>1</v>
      </c>
      <c r="C180">
        <v>59</v>
      </c>
      <c r="D180">
        <v>93</v>
      </c>
      <c r="E180">
        <v>14</v>
      </c>
      <c r="G180">
        <f t="shared" ref="G180:H180" si="214">A177</f>
        <v>176</v>
      </c>
      <c r="H180" s="15">
        <f t="shared" si="214"/>
        <v>1</v>
      </c>
      <c r="I180" s="3">
        <f t="shared" si="156"/>
        <v>0</v>
      </c>
      <c r="J180" s="16">
        <f t="shared" si="157"/>
        <v>1</v>
      </c>
      <c r="K180">
        <f t="shared" si="158"/>
        <v>1</v>
      </c>
      <c r="L180">
        <f t="shared" si="159"/>
        <v>0.73813927521768652</v>
      </c>
      <c r="M180" s="15">
        <f t="shared" si="160"/>
        <v>0.73813927521768652</v>
      </c>
      <c r="N180" s="16">
        <f t="shared" si="161"/>
        <v>0.26186072478231348</v>
      </c>
      <c r="O180" s="15">
        <f t="shared" si="162"/>
        <v>-0.30362275237984393</v>
      </c>
      <c r="P180" s="16">
        <f t="shared" si="163"/>
        <v>100</v>
      </c>
      <c r="AH180">
        <v>0.73766531652537959</v>
      </c>
      <c r="AI180">
        <v>1</v>
      </c>
      <c r="AJ180">
        <v>0</v>
      </c>
      <c r="AK180">
        <f t="shared" si="168"/>
        <v>50</v>
      </c>
      <c r="AL180">
        <f t="shared" si="169"/>
        <v>125</v>
      </c>
      <c r="AM180">
        <f t="shared" si="164"/>
        <v>0.16666666666666663</v>
      </c>
      <c r="AN180">
        <f t="shared" si="165"/>
        <v>0.1071428571428571</v>
      </c>
      <c r="AO180">
        <f t="shared" si="166"/>
        <v>0</v>
      </c>
    </row>
    <row r="181" spans="1:41" x14ac:dyDescent="0.2">
      <c r="A181">
        <v>180</v>
      </c>
      <c r="B181">
        <v>1</v>
      </c>
      <c r="C181">
        <v>35</v>
      </c>
      <c r="D181">
        <v>93</v>
      </c>
      <c r="E181">
        <v>90</v>
      </c>
      <c r="G181">
        <f t="shared" ref="G181:H181" si="215">A178</f>
        <v>177</v>
      </c>
      <c r="H181" s="15">
        <f t="shared" si="215"/>
        <v>1</v>
      </c>
      <c r="I181" s="3">
        <f t="shared" si="156"/>
        <v>0</v>
      </c>
      <c r="J181" s="16">
        <f t="shared" si="157"/>
        <v>1</v>
      </c>
      <c r="K181">
        <f t="shared" si="158"/>
        <v>1</v>
      </c>
      <c r="L181">
        <f t="shared" si="159"/>
        <v>0.73861268103566236</v>
      </c>
      <c r="M181" s="15">
        <f t="shared" si="160"/>
        <v>0.73861268103566236</v>
      </c>
      <c r="N181" s="16">
        <f t="shared" si="161"/>
        <v>0.26138731896433764</v>
      </c>
      <c r="O181" s="15">
        <f t="shared" si="162"/>
        <v>-0.30298160769445792</v>
      </c>
      <c r="P181" s="16">
        <f t="shared" si="163"/>
        <v>100</v>
      </c>
      <c r="AH181">
        <v>0.73813927521768652</v>
      </c>
      <c r="AI181">
        <v>0</v>
      </c>
      <c r="AJ181">
        <v>1</v>
      </c>
      <c r="AK181">
        <f t="shared" si="168"/>
        <v>50</v>
      </c>
      <c r="AL181">
        <f t="shared" si="169"/>
        <v>126</v>
      </c>
      <c r="AM181">
        <f t="shared" si="164"/>
        <v>0.16666666666666663</v>
      </c>
      <c r="AN181">
        <f t="shared" si="165"/>
        <v>9.9999999999999978E-2</v>
      </c>
      <c r="AO181">
        <f t="shared" si="166"/>
        <v>0</v>
      </c>
    </row>
    <row r="182" spans="1:41" x14ac:dyDescent="0.2">
      <c r="A182">
        <v>181</v>
      </c>
      <c r="B182">
        <v>0</v>
      </c>
      <c r="C182">
        <v>37</v>
      </c>
      <c r="D182">
        <v>97</v>
      </c>
      <c r="E182">
        <v>32</v>
      </c>
      <c r="G182">
        <f t="shared" ref="G182:H182" si="216">A179</f>
        <v>178</v>
      </c>
      <c r="H182" s="15">
        <f t="shared" si="216"/>
        <v>0</v>
      </c>
      <c r="I182" s="3">
        <f t="shared" si="156"/>
        <v>1</v>
      </c>
      <c r="J182" s="16">
        <f t="shared" si="157"/>
        <v>1</v>
      </c>
      <c r="K182">
        <f t="shared" si="158"/>
        <v>0</v>
      </c>
      <c r="L182">
        <f t="shared" si="159"/>
        <v>0.73908553352708106</v>
      </c>
      <c r="M182" s="15">
        <f t="shared" si="160"/>
        <v>0.73908553352708106</v>
      </c>
      <c r="N182" s="16">
        <f t="shared" si="161"/>
        <v>0.26091446647291894</v>
      </c>
      <c r="O182" s="15">
        <f t="shared" si="162"/>
        <v>-1.3435626400327745</v>
      </c>
      <c r="P182" s="16">
        <f t="shared" si="163"/>
        <v>0</v>
      </c>
      <c r="AH182">
        <v>0.73861268103566236</v>
      </c>
      <c r="AI182">
        <v>0</v>
      </c>
      <c r="AJ182">
        <v>1</v>
      </c>
      <c r="AK182">
        <f t="shared" si="168"/>
        <v>50</v>
      </c>
      <c r="AL182">
        <f t="shared" si="169"/>
        <v>127</v>
      </c>
      <c r="AM182">
        <f t="shared" si="164"/>
        <v>0.16666666666666663</v>
      </c>
      <c r="AN182">
        <f t="shared" si="165"/>
        <v>9.285714285714286E-2</v>
      </c>
      <c r="AO182">
        <f t="shared" si="166"/>
        <v>1.5476190476190423E-3</v>
      </c>
    </row>
    <row r="183" spans="1:41" x14ac:dyDescent="0.2">
      <c r="A183">
        <v>182</v>
      </c>
      <c r="B183">
        <v>1</v>
      </c>
      <c r="C183">
        <v>32</v>
      </c>
      <c r="D183">
        <v>97</v>
      </c>
      <c r="E183">
        <v>86</v>
      </c>
      <c r="G183">
        <f t="shared" ref="G183:H183" si="217">A180</f>
        <v>179</v>
      </c>
      <c r="H183" s="15">
        <f t="shared" si="217"/>
        <v>1</v>
      </c>
      <c r="I183" s="3">
        <f t="shared" si="156"/>
        <v>0</v>
      </c>
      <c r="J183" s="16">
        <f t="shared" si="157"/>
        <v>1</v>
      </c>
      <c r="K183">
        <f t="shared" si="158"/>
        <v>1</v>
      </c>
      <c r="L183">
        <f t="shared" si="159"/>
        <v>0.73955783224409266</v>
      </c>
      <c r="M183" s="15">
        <f t="shared" si="160"/>
        <v>0.73955783224409266</v>
      </c>
      <c r="N183" s="16">
        <f t="shared" si="161"/>
        <v>0.26044216775590734</v>
      </c>
      <c r="O183" s="15">
        <f t="shared" si="162"/>
        <v>-0.30170279536699718</v>
      </c>
      <c r="P183" s="16">
        <f t="shared" si="163"/>
        <v>100</v>
      </c>
      <c r="AH183">
        <v>0.73908553352708106</v>
      </c>
      <c r="AI183">
        <v>1</v>
      </c>
      <c r="AJ183">
        <v>0</v>
      </c>
      <c r="AK183">
        <f t="shared" si="168"/>
        <v>51</v>
      </c>
      <c r="AL183">
        <f t="shared" si="169"/>
        <v>127</v>
      </c>
      <c r="AM183">
        <f t="shared" si="164"/>
        <v>0.15000000000000002</v>
      </c>
      <c r="AN183">
        <f t="shared" si="165"/>
        <v>9.285714285714286E-2</v>
      </c>
      <c r="AO183">
        <f t="shared" si="166"/>
        <v>0</v>
      </c>
    </row>
    <row r="184" spans="1:41" x14ac:dyDescent="0.2">
      <c r="A184">
        <v>183</v>
      </c>
      <c r="B184">
        <v>0</v>
      </c>
      <c r="C184">
        <v>46</v>
      </c>
      <c r="D184">
        <v>98</v>
      </c>
      <c r="E184">
        <v>15</v>
      </c>
      <c r="G184">
        <f t="shared" ref="G184:H184" si="218">A181</f>
        <v>180</v>
      </c>
      <c r="H184" s="15">
        <f t="shared" si="218"/>
        <v>1</v>
      </c>
      <c r="I184" s="3">
        <f t="shared" si="156"/>
        <v>0</v>
      </c>
      <c r="J184" s="16">
        <f t="shared" si="157"/>
        <v>1</v>
      </c>
      <c r="K184">
        <f t="shared" si="158"/>
        <v>1</v>
      </c>
      <c r="L184">
        <f t="shared" si="159"/>
        <v>0.7400295767432169</v>
      </c>
      <c r="M184" s="15">
        <f t="shared" si="160"/>
        <v>0.7400295767432169</v>
      </c>
      <c r="N184" s="16">
        <f t="shared" si="161"/>
        <v>0.2599704232567831</v>
      </c>
      <c r="O184" s="15">
        <f t="shared" si="162"/>
        <v>-0.30106512501072896</v>
      </c>
      <c r="P184" s="16">
        <f t="shared" si="163"/>
        <v>100</v>
      </c>
      <c r="AH184">
        <v>0.73955783224409266</v>
      </c>
      <c r="AI184">
        <v>0</v>
      </c>
      <c r="AJ184">
        <v>1</v>
      </c>
      <c r="AK184">
        <f t="shared" si="168"/>
        <v>51</v>
      </c>
      <c r="AL184">
        <f t="shared" si="169"/>
        <v>128</v>
      </c>
      <c r="AM184">
        <f t="shared" si="164"/>
        <v>0.15000000000000002</v>
      </c>
      <c r="AN184">
        <f t="shared" si="165"/>
        <v>8.5714285714285743E-2</v>
      </c>
      <c r="AO184">
        <f t="shared" si="166"/>
        <v>0</v>
      </c>
    </row>
    <row r="185" spans="1:41" x14ac:dyDescent="0.2">
      <c r="A185">
        <v>184</v>
      </c>
      <c r="B185">
        <v>1</v>
      </c>
      <c r="C185">
        <v>29</v>
      </c>
      <c r="D185">
        <v>98</v>
      </c>
      <c r="E185">
        <v>88</v>
      </c>
      <c r="G185">
        <f t="shared" ref="G185:H185" si="219">A182</f>
        <v>181</v>
      </c>
      <c r="H185" s="15">
        <f t="shared" si="219"/>
        <v>0</v>
      </c>
      <c r="I185" s="3">
        <f t="shared" si="156"/>
        <v>1</v>
      </c>
      <c r="J185" s="16">
        <f t="shared" si="157"/>
        <v>1</v>
      </c>
      <c r="K185">
        <f t="shared" si="158"/>
        <v>0</v>
      </c>
      <c r="L185">
        <f t="shared" si="159"/>
        <v>0.74050076658533881</v>
      </c>
      <c r="M185" s="15">
        <f t="shared" si="160"/>
        <v>0.74050076658533881</v>
      </c>
      <c r="N185" s="16">
        <f t="shared" si="161"/>
        <v>0.25949923341466119</v>
      </c>
      <c r="O185" s="15">
        <f t="shared" si="162"/>
        <v>-1.3490015304666412</v>
      </c>
      <c r="P185" s="16">
        <f t="shared" si="163"/>
        <v>0</v>
      </c>
      <c r="AH185">
        <v>0.7400295767432169</v>
      </c>
      <c r="AI185">
        <v>0</v>
      </c>
      <c r="AJ185">
        <v>1</v>
      </c>
      <c r="AK185">
        <f t="shared" si="168"/>
        <v>51</v>
      </c>
      <c r="AL185">
        <f t="shared" si="169"/>
        <v>129</v>
      </c>
      <c r="AM185">
        <f t="shared" si="164"/>
        <v>0.15000000000000002</v>
      </c>
      <c r="AN185">
        <f t="shared" si="165"/>
        <v>7.8571428571428625E-2</v>
      </c>
      <c r="AO185">
        <f t="shared" si="166"/>
        <v>1.3095238095238145E-3</v>
      </c>
    </row>
    <row r="186" spans="1:41" x14ac:dyDescent="0.2">
      <c r="A186">
        <v>185</v>
      </c>
      <c r="B186">
        <v>1</v>
      </c>
      <c r="C186">
        <v>41</v>
      </c>
      <c r="D186">
        <v>99</v>
      </c>
      <c r="E186">
        <v>39</v>
      </c>
      <c r="G186">
        <f t="shared" ref="G186:H186" si="220">A183</f>
        <v>182</v>
      </c>
      <c r="H186" s="15">
        <f t="shared" si="220"/>
        <v>1</v>
      </c>
      <c r="I186" s="3">
        <f t="shared" si="156"/>
        <v>0</v>
      </c>
      <c r="J186" s="16">
        <f t="shared" si="157"/>
        <v>1</v>
      </c>
      <c r="K186">
        <f t="shared" si="158"/>
        <v>1</v>
      </c>
      <c r="L186">
        <f t="shared" si="159"/>
        <v>0.74097140133570194</v>
      </c>
      <c r="M186" s="15">
        <f t="shared" si="160"/>
        <v>0.74097140133570194</v>
      </c>
      <c r="N186" s="16">
        <f t="shared" si="161"/>
        <v>0.25902859866429806</v>
      </c>
      <c r="O186" s="15">
        <f t="shared" si="162"/>
        <v>-0.29979324911950567</v>
      </c>
      <c r="P186" s="16">
        <f t="shared" si="163"/>
        <v>100</v>
      </c>
      <c r="AH186">
        <v>0.74050076658533881</v>
      </c>
      <c r="AI186">
        <v>1</v>
      </c>
      <c r="AJ186">
        <v>0</v>
      </c>
      <c r="AK186">
        <f t="shared" si="168"/>
        <v>52</v>
      </c>
      <c r="AL186">
        <f t="shared" si="169"/>
        <v>129</v>
      </c>
      <c r="AM186">
        <f t="shared" si="164"/>
        <v>0.1333333333333333</v>
      </c>
      <c r="AN186">
        <f t="shared" si="165"/>
        <v>7.8571428571428625E-2</v>
      </c>
      <c r="AO186">
        <f t="shared" si="166"/>
        <v>0</v>
      </c>
    </row>
    <row r="187" spans="1:41" x14ac:dyDescent="0.2">
      <c r="A187">
        <v>186</v>
      </c>
      <c r="B187">
        <v>0</v>
      </c>
      <c r="C187">
        <v>30</v>
      </c>
      <c r="D187">
        <v>99</v>
      </c>
      <c r="E187">
        <v>97</v>
      </c>
      <c r="G187">
        <f t="shared" ref="G187:H187" si="221">A184</f>
        <v>183</v>
      </c>
      <c r="H187" s="15">
        <f t="shared" si="221"/>
        <v>0</v>
      </c>
      <c r="I187" s="3">
        <f t="shared" si="156"/>
        <v>1</v>
      </c>
      <c r="J187" s="16">
        <f t="shared" si="157"/>
        <v>1</v>
      </c>
      <c r="K187">
        <f t="shared" si="158"/>
        <v>0</v>
      </c>
      <c r="L187">
        <f t="shared" si="159"/>
        <v>0.7414414805639038</v>
      </c>
      <c r="M187" s="15">
        <f t="shared" si="160"/>
        <v>0.7414414805639038</v>
      </c>
      <c r="N187" s="16">
        <f t="shared" si="161"/>
        <v>0.2585585194360962</v>
      </c>
      <c r="O187" s="15">
        <f t="shared" si="162"/>
        <v>-1.3526332298566419</v>
      </c>
      <c r="P187" s="16">
        <f t="shared" si="163"/>
        <v>0</v>
      </c>
      <c r="AH187">
        <v>0.74097140133570194</v>
      </c>
      <c r="AI187">
        <v>0</v>
      </c>
      <c r="AJ187">
        <v>1</v>
      </c>
      <c r="AK187">
        <f t="shared" si="168"/>
        <v>52</v>
      </c>
      <c r="AL187">
        <f t="shared" si="169"/>
        <v>130</v>
      </c>
      <c r="AM187">
        <f t="shared" si="164"/>
        <v>0.1333333333333333</v>
      </c>
      <c r="AN187">
        <f t="shared" si="165"/>
        <v>7.1428571428571397E-2</v>
      </c>
      <c r="AO187">
        <f t="shared" si="166"/>
        <v>1.1904761904761858E-3</v>
      </c>
    </row>
    <row r="188" spans="1:41" x14ac:dyDescent="0.2">
      <c r="A188">
        <v>187</v>
      </c>
      <c r="B188">
        <v>1</v>
      </c>
      <c r="C188">
        <v>54</v>
      </c>
      <c r="D188">
        <v>101</v>
      </c>
      <c r="E188">
        <v>24</v>
      </c>
      <c r="G188">
        <f t="shared" ref="G188:H188" si="222">A185</f>
        <v>184</v>
      </c>
      <c r="H188" s="15">
        <f t="shared" si="222"/>
        <v>1</v>
      </c>
      <c r="I188" s="3">
        <f t="shared" si="156"/>
        <v>0</v>
      </c>
      <c r="J188" s="16">
        <f t="shared" si="157"/>
        <v>1</v>
      </c>
      <c r="K188">
        <f t="shared" si="158"/>
        <v>1</v>
      </c>
      <c r="L188">
        <f t="shared" si="159"/>
        <v>0.74191100384388919</v>
      </c>
      <c r="M188" s="15">
        <f t="shared" si="160"/>
        <v>0.74191100384388919</v>
      </c>
      <c r="N188" s="16">
        <f t="shared" si="161"/>
        <v>0.25808899615611081</v>
      </c>
      <c r="O188" s="15">
        <f t="shared" si="162"/>
        <v>-0.29852598391944346</v>
      </c>
      <c r="P188" s="16">
        <f t="shared" si="163"/>
        <v>100</v>
      </c>
      <c r="AH188">
        <v>0.7414414805639038</v>
      </c>
      <c r="AI188">
        <v>1</v>
      </c>
      <c r="AJ188">
        <v>0</v>
      </c>
      <c r="AK188">
        <f t="shared" si="168"/>
        <v>53</v>
      </c>
      <c r="AL188">
        <f t="shared" si="169"/>
        <v>130</v>
      </c>
      <c r="AM188">
        <f t="shared" si="164"/>
        <v>0.1166666666666667</v>
      </c>
      <c r="AN188">
        <f t="shared" si="165"/>
        <v>7.1428571428571397E-2</v>
      </c>
      <c r="AO188">
        <f t="shared" si="166"/>
        <v>0</v>
      </c>
    </row>
    <row r="189" spans="1:41" x14ac:dyDescent="0.2">
      <c r="A189">
        <v>188</v>
      </c>
      <c r="B189">
        <v>1</v>
      </c>
      <c r="C189">
        <v>28</v>
      </c>
      <c r="D189">
        <v>101</v>
      </c>
      <c r="E189">
        <v>68</v>
      </c>
      <c r="G189">
        <f t="shared" ref="G189:H189" si="223">A186</f>
        <v>185</v>
      </c>
      <c r="H189" s="15">
        <f t="shared" si="223"/>
        <v>1</v>
      </c>
      <c r="I189" s="3">
        <f t="shared" si="156"/>
        <v>0</v>
      </c>
      <c r="J189" s="16">
        <f t="shared" si="157"/>
        <v>1</v>
      </c>
      <c r="K189">
        <f t="shared" si="158"/>
        <v>1</v>
      </c>
      <c r="L189">
        <f t="shared" si="159"/>
        <v>0.74237997075394557</v>
      </c>
      <c r="M189" s="15">
        <f t="shared" si="160"/>
        <v>0.74237997075394557</v>
      </c>
      <c r="N189" s="16">
        <f t="shared" si="161"/>
        <v>0.25762002924605443</v>
      </c>
      <c r="O189" s="15">
        <f t="shared" si="162"/>
        <v>-0.29789407692319081</v>
      </c>
      <c r="P189" s="16">
        <f t="shared" si="163"/>
        <v>100</v>
      </c>
      <c r="AH189">
        <v>0.74191100384388919</v>
      </c>
      <c r="AI189">
        <v>0</v>
      </c>
      <c r="AJ189">
        <v>1</v>
      </c>
      <c r="AK189">
        <f t="shared" si="168"/>
        <v>53</v>
      </c>
      <c r="AL189">
        <f t="shared" si="169"/>
        <v>131</v>
      </c>
      <c r="AM189">
        <f t="shared" si="164"/>
        <v>0.1166666666666667</v>
      </c>
      <c r="AN189">
        <f t="shared" si="165"/>
        <v>6.4285714285714279E-2</v>
      </c>
      <c r="AO189">
        <f t="shared" si="166"/>
        <v>0</v>
      </c>
    </row>
    <row r="190" spans="1:41" x14ac:dyDescent="0.2">
      <c r="A190">
        <v>189</v>
      </c>
      <c r="B190">
        <v>0</v>
      </c>
      <c r="C190">
        <v>41</v>
      </c>
      <c r="D190">
        <v>103</v>
      </c>
      <c r="E190">
        <v>17</v>
      </c>
      <c r="G190">
        <f t="shared" ref="G190:H190" si="224">A187</f>
        <v>186</v>
      </c>
      <c r="H190" s="15">
        <f t="shared" si="224"/>
        <v>0</v>
      </c>
      <c r="I190" s="3">
        <f t="shared" si="156"/>
        <v>1</v>
      </c>
      <c r="J190" s="16">
        <f t="shared" si="157"/>
        <v>1</v>
      </c>
      <c r="K190">
        <f t="shared" si="158"/>
        <v>0</v>
      </c>
      <c r="L190">
        <f t="shared" si="159"/>
        <v>0.74284838087669602</v>
      </c>
      <c r="M190" s="15">
        <f t="shared" si="160"/>
        <v>0.74284838087669602</v>
      </c>
      <c r="N190" s="16">
        <f t="shared" si="161"/>
        <v>0.25715161912330398</v>
      </c>
      <c r="O190" s="15">
        <f t="shared" si="162"/>
        <v>-1.3580894103653081</v>
      </c>
      <c r="P190" s="16">
        <f t="shared" si="163"/>
        <v>0</v>
      </c>
      <c r="AH190">
        <v>0.74237997075394557</v>
      </c>
      <c r="AI190">
        <v>0</v>
      </c>
      <c r="AJ190">
        <v>1</v>
      </c>
      <c r="AK190">
        <f t="shared" si="168"/>
        <v>53</v>
      </c>
      <c r="AL190">
        <f t="shared" si="169"/>
        <v>132</v>
      </c>
      <c r="AM190">
        <f t="shared" si="164"/>
        <v>0.1166666666666667</v>
      </c>
      <c r="AN190">
        <f t="shared" si="165"/>
        <v>5.7142857142857162E-2</v>
      </c>
      <c r="AO190">
        <f t="shared" si="166"/>
        <v>9.5238095238095563E-4</v>
      </c>
    </row>
    <row r="191" spans="1:41" x14ac:dyDescent="0.2">
      <c r="A191">
        <v>190</v>
      </c>
      <c r="B191">
        <v>0</v>
      </c>
      <c r="C191">
        <v>36</v>
      </c>
      <c r="D191">
        <v>103</v>
      </c>
      <c r="E191">
        <v>85</v>
      </c>
      <c r="G191">
        <f t="shared" ref="G191:H191" si="225">A188</f>
        <v>187</v>
      </c>
      <c r="H191" s="15">
        <f t="shared" si="225"/>
        <v>1</v>
      </c>
      <c r="I191" s="3">
        <f t="shared" si="156"/>
        <v>0</v>
      </c>
      <c r="J191" s="16">
        <f t="shared" si="157"/>
        <v>1</v>
      </c>
      <c r="K191">
        <f t="shared" si="158"/>
        <v>1</v>
      </c>
      <c r="L191">
        <f t="shared" si="159"/>
        <v>0.74331623379909417</v>
      </c>
      <c r="M191" s="15">
        <f t="shared" si="160"/>
        <v>0.74331623379909417</v>
      </c>
      <c r="N191" s="16">
        <f t="shared" si="161"/>
        <v>0.25668376620090583</v>
      </c>
      <c r="O191" s="15">
        <f t="shared" si="162"/>
        <v>-0.29663370731839594</v>
      </c>
      <c r="P191" s="16">
        <f t="shared" si="163"/>
        <v>100</v>
      </c>
      <c r="AH191">
        <v>0.74284838087669602</v>
      </c>
      <c r="AI191">
        <v>1</v>
      </c>
      <c r="AJ191">
        <v>0</v>
      </c>
      <c r="AK191">
        <f t="shared" si="168"/>
        <v>54</v>
      </c>
      <c r="AL191">
        <f t="shared" si="169"/>
        <v>132</v>
      </c>
      <c r="AM191">
        <f t="shared" si="164"/>
        <v>9.9999999999999978E-2</v>
      </c>
      <c r="AN191">
        <f t="shared" si="165"/>
        <v>5.7142857142857162E-2</v>
      </c>
      <c r="AO191">
        <f t="shared" si="166"/>
        <v>0</v>
      </c>
    </row>
    <row r="192" spans="1:41" x14ac:dyDescent="0.2">
      <c r="A192">
        <v>191</v>
      </c>
      <c r="B192">
        <v>1</v>
      </c>
      <c r="C192">
        <v>34</v>
      </c>
      <c r="D192">
        <v>103</v>
      </c>
      <c r="E192">
        <v>23</v>
      </c>
      <c r="G192">
        <f t="shared" ref="G192:H192" si="226">A189</f>
        <v>188</v>
      </c>
      <c r="H192" s="15">
        <f t="shared" si="226"/>
        <v>1</v>
      </c>
      <c r="I192" s="3">
        <f t="shared" si="156"/>
        <v>0</v>
      </c>
      <c r="J192" s="16">
        <f t="shared" si="157"/>
        <v>1</v>
      </c>
      <c r="K192">
        <f t="shared" si="158"/>
        <v>1</v>
      </c>
      <c r="L192">
        <f t="shared" si="159"/>
        <v>0.7437835291124183</v>
      </c>
      <c r="M192" s="15">
        <f t="shared" si="160"/>
        <v>0.7437835291124183</v>
      </c>
      <c r="N192" s="16">
        <f t="shared" si="161"/>
        <v>0.2562164708875817</v>
      </c>
      <c r="O192" s="15">
        <f t="shared" si="162"/>
        <v>-0.29600524197886846</v>
      </c>
      <c r="P192" s="16">
        <f t="shared" si="163"/>
        <v>100</v>
      </c>
      <c r="AH192">
        <v>0.74331623379909417</v>
      </c>
      <c r="AI192">
        <v>0</v>
      </c>
      <c r="AJ192">
        <v>1</v>
      </c>
      <c r="AK192">
        <f t="shared" si="168"/>
        <v>54</v>
      </c>
      <c r="AL192">
        <f t="shared" si="169"/>
        <v>133</v>
      </c>
      <c r="AM192">
        <f t="shared" si="164"/>
        <v>9.9999999999999978E-2</v>
      </c>
      <c r="AN192">
        <f t="shared" si="165"/>
        <v>5.0000000000000044E-2</v>
      </c>
      <c r="AO192">
        <f t="shared" si="166"/>
        <v>0</v>
      </c>
    </row>
    <row r="193" spans="1:41" x14ac:dyDescent="0.2">
      <c r="A193">
        <v>192</v>
      </c>
      <c r="B193">
        <v>0</v>
      </c>
      <c r="C193">
        <v>32</v>
      </c>
      <c r="D193">
        <v>103</v>
      </c>
      <c r="E193">
        <v>69</v>
      </c>
      <c r="G193">
        <f t="shared" ref="G193:H193" si="227">A190</f>
        <v>189</v>
      </c>
      <c r="H193" s="15">
        <f t="shared" si="227"/>
        <v>0</v>
      </c>
      <c r="I193" s="3">
        <f t="shared" si="156"/>
        <v>1</v>
      </c>
      <c r="J193" s="16">
        <f t="shared" si="157"/>
        <v>1</v>
      </c>
      <c r="K193">
        <f t="shared" si="158"/>
        <v>0</v>
      </c>
      <c r="L193">
        <f t="shared" si="159"/>
        <v>0.74425026641226488</v>
      </c>
      <c r="M193" s="15">
        <f t="shared" si="160"/>
        <v>0.74425026641226488</v>
      </c>
      <c r="N193" s="16">
        <f t="shared" si="161"/>
        <v>0.25574973358773512</v>
      </c>
      <c r="O193" s="15">
        <f t="shared" si="162"/>
        <v>-1.363555915841129</v>
      </c>
      <c r="P193" s="16">
        <f t="shared" si="163"/>
        <v>0</v>
      </c>
      <c r="AH193">
        <v>0.7437835291124183</v>
      </c>
      <c r="AI193">
        <v>0</v>
      </c>
      <c r="AJ193">
        <v>1</v>
      </c>
      <c r="AK193">
        <f t="shared" si="168"/>
        <v>54</v>
      </c>
      <c r="AL193">
        <f t="shared" si="169"/>
        <v>134</v>
      </c>
      <c r="AM193">
        <f t="shared" si="164"/>
        <v>9.9999999999999978E-2</v>
      </c>
      <c r="AN193">
        <f t="shared" si="165"/>
        <v>4.2857142857142816E-2</v>
      </c>
      <c r="AO193">
        <f t="shared" si="166"/>
        <v>7.1428571428571103E-4</v>
      </c>
    </row>
    <row r="194" spans="1:41" x14ac:dyDescent="0.2">
      <c r="A194">
        <v>193</v>
      </c>
      <c r="B194">
        <v>1</v>
      </c>
      <c r="C194">
        <v>33</v>
      </c>
      <c r="D194">
        <v>113</v>
      </c>
      <c r="E194">
        <v>8</v>
      </c>
      <c r="G194">
        <f t="shared" ref="G194:H194" si="228">A191</f>
        <v>190</v>
      </c>
      <c r="H194" s="15">
        <f t="shared" si="228"/>
        <v>0</v>
      </c>
      <c r="I194" s="3">
        <f t="shared" si="156"/>
        <v>1</v>
      </c>
      <c r="J194" s="16">
        <f t="shared" si="157"/>
        <v>1</v>
      </c>
      <c r="K194">
        <f t="shared" si="158"/>
        <v>0</v>
      </c>
      <c r="L194">
        <f t="shared" si="159"/>
        <v>0.74471644529854275</v>
      </c>
      <c r="M194" s="15">
        <f t="shared" si="160"/>
        <v>0.74471644529854275</v>
      </c>
      <c r="N194" s="16">
        <f t="shared" si="161"/>
        <v>0.25528355470145725</v>
      </c>
      <c r="O194" s="15">
        <f t="shared" si="162"/>
        <v>-1.3653803723932663</v>
      </c>
      <c r="P194" s="16">
        <f t="shared" si="163"/>
        <v>0</v>
      </c>
      <c r="AH194">
        <v>0.74425026641226488</v>
      </c>
      <c r="AI194">
        <v>1</v>
      </c>
      <c r="AJ194">
        <v>0</v>
      </c>
      <c r="AK194">
        <f t="shared" si="168"/>
        <v>55</v>
      </c>
      <c r="AL194">
        <f t="shared" si="169"/>
        <v>134</v>
      </c>
      <c r="AM194">
        <f t="shared" si="164"/>
        <v>8.333333333333337E-2</v>
      </c>
      <c r="AN194">
        <f t="shared" si="165"/>
        <v>4.2857142857142816E-2</v>
      </c>
      <c r="AO194">
        <f t="shared" si="166"/>
        <v>7.142857142857158E-4</v>
      </c>
    </row>
    <row r="195" spans="1:41" x14ac:dyDescent="0.2">
      <c r="A195">
        <v>194</v>
      </c>
      <c r="B195">
        <v>1</v>
      </c>
      <c r="C195">
        <v>38</v>
      </c>
      <c r="D195">
        <v>113</v>
      </c>
      <c r="E195">
        <v>91</v>
      </c>
      <c r="G195">
        <f t="shared" ref="G195:H195" si="229">A192</f>
        <v>191</v>
      </c>
      <c r="H195" s="15">
        <f t="shared" si="229"/>
        <v>1</v>
      </c>
      <c r="I195" s="3">
        <f t="shared" si="156"/>
        <v>0</v>
      </c>
      <c r="J195" s="16">
        <f t="shared" si="157"/>
        <v>1</v>
      </c>
      <c r="K195">
        <f t="shared" si="158"/>
        <v>1</v>
      </c>
      <c r="L195">
        <f t="shared" si="159"/>
        <v>0.74518206537546761</v>
      </c>
      <c r="M195" s="15">
        <f t="shared" si="160"/>
        <v>0.74518206537546761</v>
      </c>
      <c r="N195" s="16">
        <f t="shared" si="161"/>
        <v>0.25481793462453239</v>
      </c>
      <c r="O195" s="15">
        <f t="shared" si="162"/>
        <v>-0.29412670740493302</v>
      </c>
      <c r="P195" s="16">
        <f t="shared" si="163"/>
        <v>100</v>
      </c>
      <c r="AH195">
        <v>0.74471644529854275</v>
      </c>
      <c r="AI195">
        <v>1</v>
      </c>
      <c r="AJ195">
        <v>0</v>
      </c>
      <c r="AK195">
        <f t="shared" si="168"/>
        <v>56</v>
      </c>
      <c r="AL195">
        <f t="shared" si="169"/>
        <v>134</v>
      </c>
      <c r="AM195">
        <f t="shared" si="164"/>
        <v>6.6666666666666652E-2</v>
      </c>
      <c r="AN195">
        <f t="shared" si="165"/>
        <v>4.2857142857142816E-2</v>
      </c>
      <c r="AO195">
        <f t="shared" si="166"/>
        <v>0</v>
      </c>
    </row>
    <row r="196" spans="1:41" x14ac:dyDescent="0.2">
      <c r="A196">
        <v>195</v>
      </c>
      <c r="B196">
        <v>0</v>
      </c>
      <c r="C196">
        <v>47</v>
      </c>
      <c r="D196">
        <v>120</v>
      </c>
      <c r="E196">
        <v>16</v>
      </c>
      <c r="G196">
        <f t="shared" ref="G196:H196" si="230">A193</f>
        <v>192</v>
      </c>
      <c r="H196" s="15">
        <f t="shared" si="230"/>
        <v>0</v>
      </c>
      <c r="I196" s="3">
        <f t="shared" si="156"/>
        <v>1</v>
      </c>
      <c r="J196" s="16">
        <f t="shared" si="157"/>
        <v>1</v>
      </c>
      <c r="K196">
        <f t="shared" si="158"/>
        <v>0</v>
      </c>
      <c r="L196">
        <f t="shared" si="159"/>
        <v>0.74564712625155505</v>
      </c>
      <c r="M196" s="15">
        <f t="shared" si="160"/>
        <v>0.74564712625155505</v>
      </c>
      <c r="N196" s="16">
        <f t="shared" si="161"/>
        <v>0.25435287374844495</v>
      </c>
      <c r="O196" s="15">
        <f t="shared" si="162"/>
        <v>-1.3690327093755974</v>
      </c>
      <c r="P196" s="16">
        <f t="shared" si="163"/>
        <v>0</v>
      </c>
      <c r="AH196">
        <v>0.74518206537546761</v>
      </c>
      <c r="AI196">
        <v>0</v>
      </c>
      <c r="AJ196">
        <v>1</v>
      </c>
      <c r="AK196">
        <f t="shared" si="168"/>
        <v>56</v>
      </c>
      <c r="AL196">
        <f t="shared" si="169"/>
        <v>135</v>
      </c>
      <c r="AM196">
        <f t="shared" si="164"/>
        <v>6.6666666666666652E-2</v>
      </c>
      <c r="AN196">
        <f t="shared" si="165"/>
        <v>3.5714285714285698E-2</v>
      </c>
      <c r="AO196">
        <f t="shared" si="166"/>
        <v>5.9523809523809291E-4</v>
      </c>
    </row>
    <row r="197" spans="1:41" x14ac:dyDescent="0.2">
      <c r="A197">
        <v>196</v>
      </c>
      <c r="B197">
        <v>1</v>
      </c>
      <c r="C197">
        <v>35</v>
      </c>
      <c r="D197">
        <v>120</v>
      </c>
      <c r="E197">
        <v>79</v>
      </c>
      <c r="G197">
        <f t="shared" ref="G197:H197" si="231">A194</f>
        <v>193</v>
      </c>
      <c r="H197" s="15">
        <f t="shared" si="231"/>
        <v>1</v>
      </c>
      <c r="I197" s="3">
        <f t="shared" si="156"/>
        <v>0</v>
      </c>
      <c r="J197" s="16">
        <f t="shared" si="157"/>
        <v>1</v>
      </c>
      <c r="K197">
        <f t="shared" si="158"/>
        <v>1</v>
      </c>
      <c r="L197">
        <f t="shared" si="159"/>
        <v>0.74611162753961446</v>
      </c>
      <c r="M197" s="15">
        <f t="shared" si="160"/>
        <v>0.74611162753961446</v>
      </c>
      <c r="N197" s="16">
        <f t="shared" si="161"/>
        <v>0.25388837246038554</v>
      </c>
      <c r="O197" s="15">
        <f t="shared" si="162"/>
        <v>-0.29288005520094079</v>
      </c>
      <c r="P197" s="16">
        <f t="shared" si="163"/>
        <v>100</v>
      </c>
      <c r="AH197">
        <v>0.74564712625155505</v>
      </c>
      <c r="AI197">
        <v>1</v>
      </c>
      <c r="AJ197">
        <v>0</v>
      </c>
      <c r="AK197">
        <f t="shared" si="168"/>
        <v>57</v>
      </c>
      <c r="AL197">
        <f t="shared" si="169"/>
        <v>135</v>
      </c>
      <c r="AM197">
        <f t="shared" si="164"/>
        <v>5.0000000000000044E-2</v>
      </c>
      <c r="AN197">
        <f t="shared" si="165"/>
        <v>3.5714285714285698E-2</v>
      </c>
      <c r="AO197">
        <f t="shared" si="166"/>
        <v>0</v>
      </c>
    </row>
    <row r="198" spans="1:41" x14ac:dyDescent="0.2">
      <c r="A198">
        <v>197</v>
      </c>
      <c r="B198">
        <v>1</v>
      </c>
      <c r="C198">
        <v>45</v>
      </c>
      <c r="D198">
        <v>126</v>
      </c>
      <c r="E198">
        <v>28</v>
      </c>
      <c r="G198">
        <f t="shared" ref="G198:H198" si="232">A195</f>
        <v>194</v>
      </c>
      <c r="H198" s="15">
        <f t="shared" si="232"/>
        <v>1</v>
      </c>
      <c r="I198" s="3">
        <f t="shared" ref="I198:I204" si="233">1-H198</f>
        <v>0</v>
      </c>
      <c r="J198" s="16">
        <f t="shared" ref="J198:J204" si="234">H198+I198</f>
        <v>1</v>
      </c>
      <c r="K198">
        <f t="shared" ref="K198:K204" si="235">IF(J198=0,"",H198/J198)</f>
        <v>1</v>
      </c>
      <c r="L198">
        <f t="shared" ref="L198:L204" si="236">1/(1+EXP(-$S$6-$S$7*G198))</f>
        <v>0.7465755688567437</v>
      </c>
      <c r="M198" s="15">
        <f t="shared" ref="M198:M204" si="237">J198*L198</f>
        <v>0.7465755688567437</v>
      </c>
      <c r="N198" s="16">
        <f t="shared" ref="N198:N204" si="238">J198-M198</f>
        <v>0.2534244311432563</v>
      </c>
      <c r="O198" s="15">
        <f t="shared" ref="O198:O204" si="239">IFERROR(J198*(K198*LN(L198)+(1-K198)*LN(1-L198)),0)</f>
        <v>-0.29225843623993064</v>
      </c>
      <c r="P198" s="16">
        <f t="shared" ref="P198:P204" si="240">100*IF(L198&gt;=$AD$11,H198/J198,I198/J198)</f>
        <v>100</v>
      </c>
      <c r="AH198">
        <v>0.74611162753961446</v>
      </c>
      <c r="AI198">
        <v>0</v>
      </c>
      <c r="AJ198">
        <v>1</v>
      </c>
      <c r="AK198">
        <f t="shared" si="168"/>
        <v>57</v>
      </c>
      <c r="AL198">
        <f t="shared" si="169"/>
        <v>136</v>
      </c>
      <c r="AM198">
        <f t="shared" ref="AM198:AM205" si="241">1-AK198/AK$205</f>
        <v>5.0000000000000044E-2</v>
      </c>
      <c r="AN198">
        <f t="shared" ref="AN198:AN205" si="242">1-AL198/AL$205</f>
        <v>2.8571428571428581E-2</v>
      </c>
      <c r="AO198">
        <f t="shared" ref="AO198:AO205" si="243">(AM198-AM199)*AN198</f>
        <v>0</v>
      </c>
    </row>
    <row r="199" spans="1:41" x14ac:dyDescent="0.2">
      <c r="A199">
        <v>198</v>
      </c>
      <c r="B199">
        <v>0</v>
      </c>
      <c r="C199">
        <v>32</v>
      </c>
      <c r="D199">
        <v>126</v>
      </c>
      <c r="E199">
        <v>74</v>
      </c>
      <c r="G199">
        <f t="shared" ref="G199:H199" si="244">A196</f>
        <v>195</v>
      </c>
      <c r="H199" s="15">
        <f t="shared" si="244"/>
        <v>0</v>
      </c>
      <c r="I199" s="3">
        <f t="shared" si="233"/>
        <v>1</v>
      </c>
      <c r="J199" s="16">
        <f t="shared" si="234"/>
        <v>1</v>
      </c>
      <c r="K199">
        <f t="shared" si="235"/>
        <v>0</v>
      </c>
      <c r="L199">
        <f t="shared" si="236"/>
        <v>0.74703894982432195</v>
      </c>
      <c r="M199" s="15">
        <f t="shared" si="237"/>
        <v>0.74703894982432195</v>
      </c>
      <c r="N199" s="16">
        <f t="shared" si="238"/>
        <v>0.25296105017567805</v>
      </c>
      <c r="O199" s="15">
        <f t="shared" si="239"/>
        <v>-1.3745197539812135</v>
      </c>
      <c r="P199" s="16">
        <f t="shared" si="240"/>
        <v>0</v>
      </c>
      <c r="AH199">
        <v>0.7465755688567437</v>
      </c>
      <c r="AI199">
        <v>0</v>
      </c>
      <c r="AJ199">
        <v>1</v>
      </c>
      <c r="AK199">
        <f t="shared" ref="AK199:AK205" si="245">AK198+AI199</f>
        <v>57</v>
      </c>
      <c r="AL199">
        <f t="shared" ref="AL199:AL205" si="246">AL198+AJ199</f>
        <v>137</v>
      </c>
      <c r="AM199">
        <f t="shared" si="241"/>
        <v>5.0000000000000044E-2</v>
      </c>
      <c r="AN199">
        <f t="shared" si="242"/>
        <v>2.1428571428571463E-2</v>
      </c>
      <c r="AO199">
        <f t="shared" si="243"/>
        <v>3.5714285714285882E-4</v>
      </c>
    </row>
    <row r="200" spans="1:41" x14ac:dyDescent="0.2">
      <c r="A200">
        <v>199</v>
      </c>
      <c r="B200">
        <v>1</v>
      </c>
      <c r="C200">
        <v>32</v>
      </c>
      <c r="D200">
        <v>137</v>
      </c>
      <c r="E200">
        <v>18</v>
      </c>
      <c r="G200">
        <f t="shared" ref="G200:H200" si="247">A197</f>
        <v>196</v>
      </c>
      <c r="H200" s="15">
        <f t="shared" si="247"/>
        <v>1</v>
      </c>
      <c r="I200" s="3">
        <f t="shared" si="233"/>
        <v>0</v>
      </c>
      <c r="J200" s="16">
        <f t="shared" si="234"/>
        <v>1</v>
      </c>
      <c r="K200">
        <f t="shared" si="235"/>
        <v>1</v>
      </c>
      <c r="L200">
        <f t="shared" si="236"/>
        <v>0.74750177006800311</v>
      </c>
      <c r="M200" s="15">
        <f t="shared" si="237"/>
        <v>0.74750177006800311</v>
      </c>
      <c r="N200" s="16">
        <f t="shared" si="238"/>
        <v>0.25249822993199689</v>
      </c>
      <c r="O200" s="15">
        <f t="shared" si="239"/>
        <v>-0.29101860573614857</v>
      </c>
      <c r="P200" s="16">
        <f t="shared" si="240"/>
        <v>100</v>
      </c>
      <c r="AH200">
        <v>0.74703894982432195</v>
      </c>
      <c r="AI200">
        <v>1</v>
      </c>
      <c r="AJ200">
        <v>0</v>
      </c>
      <c r="AK200">
        <f t="shared" si="245"/>
        <v>58</v>
      </c>
      <c r="AL200">
        <f t="shared" si="246"/>
        <v>137</v>
      </c>
      <c r="AM200">
        <f t="shared" si="241"/>
        <v>3.3333333333333326E-2</v>
      </c>
      <c r="AN200">
        <f t="shared" si="242"/>
        <v>2.1428571428571463E-2</v>
      </c>
      <c r="AO200">
        <f t="shared" si="243"/>
        <v>0</v>
      </c>
    </row>
    <row r="201" spans="1:41" x14ac:dyDescent="0.2">
      <c r="A201">
        <v>200</v>
      </c>
      <c r="B201">
        <v>0</v>
      </c>
      <c r="C201">
        <v>30</v>
      </c>
      <c r="D201">
        <v>137</v>
      </c>
      <c r="E201">
        <v>83</v>
      </c>
      <c r="G201">
        <f t="shared" ref="G201:H201" si="248">A198</f>
        <v>197</v>
      </c>
      <c r="H201" s="15">
        <f t="shared" si="248"/>
        <v>1</v>
      </c>
      <c r="I201" s="3">
        <f t="shared" si="233"/>
        <v>0</v>
      </c>
      <c r="J201" s="16">
        <f t="shared" si="234"/>
        <v>1</v>
      </c>
      <c r="K201">
        <f t="shared" si="235"/>
        <v>1</v>
      </c>
      <c r="L201">
        <f t="shared" si="236"/>
        <v>0.74796402921771077</v>
      </c>
      <c r="M201" s="15">
        <f t="shared" si="237"/>
        <v>0.74796402921771077</v>
      </c>
      <c r="N201" s="16">
        <f t="shared" si="238"/>
        <v>0.25203597078228923</v>
      </c>
      <c r="O201" s="15">
        <f t="shared" si="239"/>
        <v>-0.2904003914451217</v>
      </c>
      <c r="P201" s="16">
        <f t="shared" si="240"/>
        <v>100</v>
      </c>
      <c r="AH201">
        <v>0.74750177006800311</v>
      </c>
      <c r="AI201">
        <v>0</v>
      </c>
      <c r="AJ201">
        <v>1</v>
      </c>
      <c r="AK201">
        <f t="shared" si="245"/>
        <v>58</v>
      </c>
      <c r="AL201">
        <f t="shared" si="246"/>
        <v>138</v>
      </c>
      <c r="AM201">
        <f t="shared" si="241"/>
        <v>3.3333333333333326E-2</v>
      </c>
      <c r="AN201">
        <f t="shared" si="242"/>
        <v>1.4285714285714235E-2</v>
      </c>
      <c r="AO201">
        <f t="shared" si="243"/>
        <v>0</v>
      </c>
    </row>
    <row r="202" spans="1:41" x14ac:dyDescent="0.2">
      <c r="G202">
        <f t="shared" ref="G202:H202" si="249">A199</f>
        <v>198</v>
      </c>
      <c r="H202" s="15">
        <f t="shared" si="249"/>
        <v>0</v>
      </c>
      <c r="I202" s="3">
        <f t="shared" si="233"/>
        <v>1</v>
      </c>
      <c r="J202" s="16">
        <f t="shared" si="234"/>
        <v>1</v>
      </c>
      <c r="K202">
        <f t="shared" si="235"/>
        <v>0</v>
      </c>
      <c r="L202">
        <f t="shared" si="236"/>
        <v>0.74842572690762998</v>
      </c>
      <c r="M202" s="15">
        <f t="shared" si="237"/>
        <v>0.74842572690762998</v>
      </c>
      <c r="N202" s="16">
        <f t="shared" si="238"/>
        <v>0.25157427309237002</v>
      </c>
      <c r="O202" s="15">
        <f t="shared" si="239"/>
        <v>-1.3800170125940436</v>
      </c>
      <c r="P202" s="16">
        <f t="shared" si="240"/>
        <v>0</v>
      </c>
      <c r="AH202">
        <v>0.74796402921771077</v>
      </c>
      <c r="AI202">
        <v>0</v>
      </c>
      <c r="AJ202">
        <v>1</v>
      </c>
      <c r="AK202">
        <f t="shared" si="245"/>
        <v>58</v>
      </c>
      <c r="AL202">
        <f t="shared" si="246"/>
        <v>139</v>
      </c>
      <c r="AM202">
        <f t="shared" si="241"/>
        <v>3.3333333333333326E-2</v>
      </c>
      <c r="AN202">
        <f t="shared" si="242"/>
        <v>7.1428571428571175E-3</v>
      </c>
      <c r="AO202">
        <f t="shared" si="243"/>
        <v>1.1904761904761821E-4</v>
      </c>
    </row>
    <row r="203" spans="1:41" x14ac:dyDescent="0.2">
      <c r="G203">
        <f t="shared" ref="G203:H203" si="250">A200</f>
        <v>199</v>
      </c>
      <c r="H203" s="15">
        <f t="shared" si="250"/>
        <v>1</v>
      </c>
      <c r="I203" s="3">
        <f t="shared" si="233"/>
        <v>0</v>
      </c>
      <c r="J203" s="16">
        <f t="shared" si="234"/>
        <v>1</v>
      </c>
      <c r="K203">
        <f t="shared" si="235"/>
        <v>1</v>
      </c>
      <c r="L203">
        <f t="shared" si="236"/>
        <v>0.74888686277620253</v>
      </c>
      <c r="M203" s="15">
        <f t="shared" si="237"/>
        <v>0.74888686277620253</v>
      </c>
      <c r="N203" s="16">
        <f t="shared" si="238"/>
        <v>0.25111313722379747</v>
      </c>
      <c r="O203" s="15">
        <f t="shared" si="239"/>
        <v>-0.28916735790738124</v>
      </c>
      <c r="P203" s="16">
        <f t="shared" si="240"/>
        <v>100</v>
      </c>
      <c r="AH203">
        <v>0.74842572690762998</v>
      </c>
      <c r="AI203">
        <v>1</v>
      </c>
      <c r="AJ203">
        <v>0</v>
      </c>
      <c r="AK203">
        <f t="shared" si="245"/>
        <v>59</v>
      </c>
      <c r="AL203">
        <f t="shared" si="246"/>
        <v>139</v>
      </c>
      <c r="AM203">
        <f t="shared" si="241"/>
        <v>1.6666666666666718E-2</v>
      </c>
      <c r="AN203">
        <f t="shared" si="242"/>
        <v>7.1428571428571175E-3</v>
      </c>
      <c r="AO203">
        <f t="shared" si="243"/>
        <v>0</v>
      </c>
    </row>
    <row r="204" spans="1:41" x14ac:dyDescent="0.2">
      <c r="G204">
        <f t="shared" ref="G204:H204" si="251">A201</f>
        <v>200</v>
      </c>
      <c r="H204" s="11">
        <f t="shared" si="251"/>
        <v>0</v>
      </c>
      <c r="I204" s="17">
        <f t="shared" si="233"/>
        <v>1</v>
      </c>
      <c r="J204" s="16">
        <f t="shared" si="234"/>
        <v>1</v>
      </c>
      <c r="K204">
        <f t="shared" si="235"/>
        <v>0</v>
      </c>
      <c r="L204">
        <f t="shared" si="236"/>
        <v>0.74934743646611901</v>
      </c>
      <c r="M204" s="15">
        <f t="shared" si="237"/>
        <v>0.74934743646611901</v>
      </c>
      <c r="N204" s="16">
        <f t="shared" si="238"/>
        <v>0.25065256353388099</v>
      </c>
      <c r="O204" s="15">
        <f t="shared" si="239"/>
        <v>-1.3836875077810158</v>
      </c>
      <c r="P204" s="16">
        <f t="shared" si="240"/>
        <v>0</v>
      </c>
      <c r="AH204">
        <v>0.74888686277620253</v>
      </c>
      <c r="AI204">
        <v>0</v>
      </c>
      <c r="AJ204">
        <v>1</v>
      </c>
      <c r="AK204">
        <f t="shared" si="245"/>
        <v>59</v>
      </c>
      <c r="AL204">
        <f t="shared" si="246"/>
        <v>140</v>
      </c>
      <c r="AM204">
        <f t="shared" si="241"/>
        <v>1.6666666666666718E-2</v>
      </c>
      <c r="AN204">
        <f t="shared" si="242"/>
        <v>0</v>
      </c>
      <c r="AO204">
        <f t="shared" si="243"/>
        <v>0</v>
      </c>
    </row>
    <row r="205" spans="1:41" x14ac:dyDescent="0.2">
      <c r="G205" s="14"/>
      <c r="H205" s="14">
        <f>SUM(H5:H204)</f>
        <v>140</v>
      </c>
      <c r="I205" s="14">
        <f t="shared" ref="I205:J205" si="252">SUM(I5:I204)</f>
        <v>60</v>
      </c>
      <c r="J205" s="19">
        <f t="shared" si="252"/>
        <v>200</v>
      </c>
      <c r="K205" s="19"/>
      <c r="L205" s="19"/>
      <c r="M205" s="19">
        <f>SUM(M5:M204)</f>
        <v>140</v>
      </c>
      <c r="N205" s="19">
        <f t="shared" ref="N205:O205" si="253">SUM(N5:N204)</f>
        <v>60.000000000000021</v>
      </c>
      <c r="O205" s="19">
        <f t="shared" si="253"/>
        <v>-121.754462761802</v>
      </c>
      <c r="P205" s="19">
        <f>SUMPRODUCT(P5:P204,J5:J204)/J205</f>
        <v>70</v>
      </c>
      <c r="AH205" s="4">
        <v>0.74934743646611901</v>
      </c>
      <c r="AI205" s="4">
        <v>1</v>
      </c>
      <c r="AJ205" s="4">
        <v>0</v>
      </c>
      <c r="AK205" s="4">
        <f t="shared" si="245"/>
        <v>60</v>
      </c>
      <c r="AL205" s="4">
        <f t="shared" si="246"/>
        <v>140</v>
      </c>
      <c r="AM205" s="4">
        <f t="shared" si="241"/>
        <v>0</v>
      </c>
      <c r="AN205" s="4">
        <f t="shared" si="242"/>
        <v>0</v>
      </c>
      <c r="AO205" s="4">
        <f t="shared" si="243"/>
        <v>0</v>
      </c>
    </row>
    <row r="206" spans="1:41" ht="13.5" thickBot="1" x14ac:dyDescent="0.25">
      <c r="AO206">
        <f>SUM(AO5:AO205)</f>
        <v>0.54071428571428548</v>
      </c>
    </row>
    <row r="207" spans="1:41" ht="13.5" thickTop="1" x14ac:dyDescent="0.2">
      <c r="G207" s="5"/>
      <c r="H207" s="5" t="s">
        <v>35</v>
      </c>
      <c r="I207" s="5" t="s">
        <v>36</v>
      </c>
      <c r="J207" s="5" t="s">
        <v>37</v>
      </c>
      <c r="K207" s="5" t="s">
        <v>26</v>
      </c>
      <c r="L207" s="5" t="s">
        <v>38</v>
      </c>
      <c r="M207" s="5" t="s">
        <v>39</v>
      </c>
      <c r="N207" s="5" t="s">
        <v>40</v>
      </c>
    </row>
    <row r="208" spans="1:41" x14ac:dyDescent="0.2">
      <c r="G208" t="s">
        <v>41</v>
      </c>
      <c r="H208">
        <f t="array" ref="H208:H209">S6:S7</f>
        <v>0.60500811444762004</v>
      </c>
      <c r="I208">
        <f t="array" ref="I208:I209">SQRT([1]!DIAG(X5:Y6))</f>
        <v>0.30346925907771227</v>
      </c>
      <c r="J208">
        <f>(H208/I208)^2</f>
        <v>3.9745959925916474</v>
      </c>
      <c r="K208" s="23">
        <f>_xlfn.CHISQ.DIST.RT(J208,1)</f>
        <v>4.6191532966542347E-2</v>
      </c>
      <c r="L208">
        <f>EXP(H208)</f>
        <v>1.8312670685461903</v>
      </c>
    </row>
    <row r="209" spans="7:14" x14ac:dyDescent="0.2">
      <c r="G209" s="4" t="str">
        <f t="array" ref="G209">TRANSPOSE(G4)</f>
        <v>CustomerID</v>
      </c>
      <c r="H209" s="4">
        <v>2.4506342871318098E-3</v>
      </c>
      <c r="I209" s="4">
        <v>2.6853202420571622E-3</v>
      </c>
      <c r="J209" s="4">
        <f>(H209/I209)^2</f>
        <v>0.83284625993331551</v>
      </c>
      <c r="K209" s="29">
        <f>_xlfn.CHISQ.DIST.RT(J209,1)</f>
        <v>0.36145079242670697</v>
      </c>
      <c r="L209" s="4">
        <f>EXP(H209)</f>
        <v>1.0024536395457651</v>
      </c>
      <c r="M209" s="4">
        <f>EXP(H209-I209*_xlfn.NORM.S.INV(1-$V$10/2))</f>
        <v>0.99719145468924775</v>
      </c>
      <c r="N209" s="4">
        <f>EXP(H209+I209*_xlfn.NORM.S.INV(1-$V$10/2))</f>
        <v>1.0077435929810581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shopping_data</vt:lpstr>
      <vt:lpstr>Regresion lineal</vt:lpstr>
      <vt:lpstr>Regresion Logistica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HAY COMO DIOS</cp:lastModifiedBy>
  <dcterms:modified xsi:type="dcterms:W3CDTF">2023-03-12T20:47:55Z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