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fileSharing readOnlyRecommended="1"/>
  <workbookPr/>
  <xr:revisionPtr revIDLastSave="11" documentId="6_{C2BA1669-E94C-4A67-90CD-76E6FC37B0D8}" xr6:coauthVersionLast="47" xr6:coauthVersionMax="47" xr10:uidLastSave="{0B373853-FAB7-4F10-8754-F2A97929F642}"/>
  <bookViews>
    <workbookView xWindow="240" yWindow="105" windowWidth="14805" windowHeight="8010" xr2:uid="{00000000-000D-0000-FFFF-FFFF00000000}"/>
  </bookViews>
  <sheets>
    <sheet name="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4" i="1" l="1" a="1"/>
  <c r="O24" i="1"/>
  <c r="O23" i="1" a="1"/>
  <c r="O23" i="1"/>
  <c r="O22" i="1" a="1"/>
  <c r="O22" i="1"/>
  <c r="K19" i="1"/>
  <c r="M20" i="1"/>
  <c r="O21" i="1" a="1"/>
  <c r="O21" i="1"/>
  <c r="O20" i="1" a="1"/>
  <c r="O20" i="1"/>
  <c r="N24" i="1" a="1"/>
  <c r="N24" i="1"/>
  <c r="M24" i="1" s="1"/>
  <c r="N22" i="1" a="1"/>
  <c r="N22" i="1"/>
  <c r="M22" i="1" s="1"/>
  <c r="N23" i="1" a="1"/>
  <c r="N23" i="1"/>
  <c r="M23" i="1" s="1"/>
  <c r="N21" i="1" a="1"/>
  <c r="N21" i="1"/>
  <c r="M21" i="1" s="1"/>
  <c r="N20" i="1" a="1"/>
  <c r="N20" i="1"/>
  <c r="K24" i="1"/>
  <c r="K23" i="1"/>
  <c r="K22" i="1"/>
  <c r="K21" i="1"/>
  <c r="K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<sst xmlns="http://schemas.openxmlformats.org/spreadsheetml/2006/main" count="213" uniqueCount="70">
  <si>
    <t>Matéria</t>
  </si>
  <si>
    <t>Sprint</t>
  </si>
  <si>
    <t>Entregáveis</t>
  </si>
  <si>
    <t>Status</t>
  </si>
  <si>
    <t>Classificação</t>
  </si>
  <si>
    <t>Tamanho</t>
  </si>
  <si>
    <t>Peso</t>
  </si>
  <si>
    <t>Prioridade</t>
  </si>
  <si>
    <t>Pesquisa &amp; Inovação</t>
  </si>
  <si>
    <t>S.1</t>
  </si>
  <si>
    <t>• Projeto criado e configurado no GitHub</t>
  </si>
  <si>
    <t>Entregue</t>
  </si>
  <si>
    <t>Importante</t>
  </si>
  <si>
    <t>P</t>
  </si>
  <si>
    <t>• Contexto de Negócio</t>
  </si>
  <si>
    <t>Essencial</t>
  </si>
  <si>
    <t>M</t>
  </si>
  <si>
    <t>• Justificativa do Projeto</t>
  </si>
  <si>
    <t>• Diagrama de Visão de Negócio</t>
  </si>
  <si>
    <t>• Protótipo do Site Institucional</t>
  </si>
  <si>
    <t>Algoritmos</t>
  </si>
  <si>
    <t>• Tela de simulador financeiro (individual)</t>
  </si>
  <si>
    <t>G</t>
  </si>
  <si>
    <t>TI – Tecnologia da Informação</t>
  </si>
  <si>
    <t>• Ferramenta de Gestão de Projeto Funcionando</t>
  </si>
  <si>
    <t>PP</t>
  </si>
  <si>
    <t>• Requisitos populados na ferramenta</t>
  </si>
  <si>
    <t>• Documentação inicial do Projeto</t>
  </si>
  <si>
    <t>Banco de Dados</t>
  </si>
  <si>
    <t>• Tabelas criadas no MySQL - Protótipo- Individual</t>
  </si>
  <si>
    <t>• Execução de Script de Inserção de Registros</t>
  </si>
  <si>
    <t xml:space="preserve">           </t>
  </si>
  <si>
    <t>• Execução de Script de Consulta de Dados</t>
  </si>
  <si>
    <t>Arquitetura de Computadores</t>
  </si>
  <si>
    <t>• Ligar Arduino</t>
  </si>
  <si>
    <t>• Rodar Código Arduino</t>
  </si>
  <si>
    <t>Introdução a Sistemas Operacionais</t>
  </si>
  <si>
    <t>• Setup de Client de Virtualização</t>
  </si>
  <si>
    <t>• Linux instalado em VM local</t>
  </si>
  <si>
    <t>2.A</t>
  </si>
  <si>
    <t>• Projetos atualizado no GitHub / Documentação do Projeto Atualizada</t>
  </si>
  <si>
    <t>Pontos Fibonacci</t>
  </si>
  <si>
    <t>Planejado</t>
  </si>
  <si>
    <t>Défict</t>
  </si>
  <si>
    <t>Pendente</t>
  </si>
  <si>
    <t>• Planilha de Riscos do Projeto</t>
  </si>
  <si>
    <t>Total</t>
  </si>
  <si>
    <t>• Atividades organizadas na ferramenta de Gestão (Sprints / Atividades)</t>
  </si>
  <si>
    <t>Desejavel</t>
  </si>
  <si>
    <t>• Modelagem Lógica do Projeto v1</t>
  </si>
  <si>
    <t>S.2.A</t>
  </si>
  <si>
    <t>• Script de criação do Banco / Tabelas criadas em BD local</t>
  </si>
  <si>
    <t>S.2.B</t>
  </si>
  <si>
    <t>• Teste com Sensor do Projeto + Gráficos – Simular integração do sistema</t>
  </si>
  <si>
    <t>S.2.C</t>
  </si>
  <si>
    <t>2.B</t>
  </si>
  <si>
    <t>• BackLog da Sprint (Demanda, Pontuação, Prioridade)</t>
  </si>
  <si>
    <t>S.2.D</t>
  </si>
  <si>
    <t>• Usar API Local/Sensor</t>
  </si>
  <si>
    <t>2.C</t>
  </si>
  <si>
    <t>• Especificação da Dashboard</t>
  </si>
  <si>
    <t>• Site Estático Institucional – Local - HTML/CSS/JavaScript - com conceito de repetições</t>
  </si>
  <si>
    <t>GG</t>
  </si>
  <si>
    <t>• Site Estático Dashboard – Local - Gráfico com ChartJS</t>
  </si>
  <si>
    <t>• Site Estático Cadastro e Login – Local</t>
  </si>
  <si>
    <t>2.D</t>
  </si>
  <si>
    <t>• Diagrama de Solução (Arquitetura Técnica do Projeto)</t>
  </si>
  <si>
    <t>• Instalar MySQL no servidor de dados da solução (VMLinux).</t>
  </si>
  <si>
    <t>• Inserção de dados do Arduino no MySQL (VMLinux)</t>
  </si>
  <si>
    <t>• Validar a solução técnica + Diagrama da Solução (Validado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</si>
</sst>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4"/>
      <color theme="0"/>
      <name val="Arial"/>
    </font>
    <font>
      <b/>
      <sz val="11"/>
      <color theme="1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Aptos Narrow"/>
      <family val="2"/>
      <scheme val="minor"/>
    </font>
    <font>
      <b/>
      <sz val="11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74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 style="thin">
        <color theme="5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8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vertical="center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5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5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scheme val="none"/>
      </font>
      <fill>
        <patternFill patternType="solid">
          <fgColor indexed="64"/>
          <bgColor rgb="FFFF7400"/>
        </patternFill>
      </fill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colors>
    <mruColors>
      <color rgb="FFC44C10"/>
      <color rgb="FFFF8F55"/>
      <color rgb="FFFFBB00"/>
      <color rgb="FFFF9C00"/>
      <color rgb="FFFF4600"/>
      <color rgb="FFFF1900"/>
      <color rgb="FFFF0019"/>
      <color rgb="FFFF7400"/>
      <color rgb="FFFFC31F"/>
      <color rgb="FFFF8C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Backlog!K18</c:f>
              <c:strCache>
                <c:ptCount val="1"/>
                <c:pt idx="0">
                  <c:v>Pontos Fibonacci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Backlog!J20:J24</c:f>
              <c:strCache>
                <c:ptCount val="5"/>
                <c:pt idx="0">
                  <c:v>S.1</c:v>
                </c:pt>
                <c:pt idx="1">
                  <c:v>S.2.A</c:v>
                </c:pt>
                <c:pt idx="2">
                  <c:v>S.2.B</c:v>
                </c:pt>
                <c:pt idx="3">
                  <c:v>S.2.C</c:v>
                </c:pt>
                <c:pt idx="4">
                  <c:v>S.2.D</c:v>
                </c:pt>
              </c:strCache>
            </c:strRef>
          </c:cat>
          <c:val>
            <c:numRef>
              <c:f>Backlog!K20:K24</c:f>
              <c:numCache>
                <c:formatCode>General</c:formatCode>
                <c:ptCount val="5"/>
                <c:pt idx="0">
                  <c:v>105</c:v>
                </c:pt>
                <c:pt idx="1">
                  <c:v>39</c:v>
                </c:pt>
                <c:pt idx="2">
                  <c:v>21</c:v>
                </c:pt>
                <c:pt idx="3">
                  <c:v>63</c:v>
                </c:pt>
                <c:pt idx="4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E25FB0FD-4E6D-441A-9152-372CC1BED32E}"/>
            </c:ext>
          </c:extLst>
        </c:ser>
        <c:ser>
          <c:idx val="1"/>
          <c:order val="1"/>
          <c:tx>
            <c:strRef>
              <c:f>Backlog!L18</c:f>
              <c:strCache>
                <c:ptCount val="1"/>
                <c:pt idx="0">
                  <c:v>Planejado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Backlog!J20:J24</c:f>
              <c:strCache>
                <c:ptCount val="5"/>
                <c:pt idx="0">
                  <c:v>S.1</c:v>
                </c:pt>
                <c:pt idx="1">
                  <c:v>S.2.A</c:v>
                </c:pt>
                <c:pt idx="2">
                  <c:v>S.2.B</c:v>
                </c:pt>
                <c:pt idx="3">
                  <c:v>S.2.C</c:v>
                </c:pt>
                <c:pt idx="4">
                  <c:v>S.2.D</c:v>
                </c:pt>
              </c:strCache>
            </c:strRef>
          </c:cat>
          <c:val>
            <c:numRef>
              <c:f>Backlog!L20:L24</c:f>
              <c:numCache>
                <c:formatCode>General</c:formatCode>
                <c:ptCount val="5"/>
                <c:pt idx="0">
                  <c:v>105</c:v>
                </c:pt>
                <c:pt idx="1">
                  <c:v>23</c:v>
                </c:pt>
                <c:pt idx="2">
                  <c:v>21</c:v>
                </c:pt>
                <c:pt idx="3">
                  <c:v>79</c:v>
                </c:pt>
                <c:pt idx="4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573E852-9F98-4BE1-AB75-5EA64E1AD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7204871"/>
        <c:axId val="1847206919"/>
      </c:lineChart>
      <c:catAx>
        <c:axId val="1847204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206919"/>
        <c:crosses val="autoZero"/>
        <c:auto val="1"/>
        <c:lblAlgn val="ctr"/>
        <c:lblOffset val="100"/>
        <c:noMultiLvlLbl val="0"/>
      </c:catAx>
      <c:valAx>
        <c:axId val="1847206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204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{"Ponto Fibonacci"}</c:f>
              <c:strCache>
                <c:ptCount val="1"/>
                <c:pt idx="0">
                  <c:v>Ponto Fibonacci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strRef>
              <c:f>Backlog!$J$20:$J$24</c:f>
              <c:strCache>
                <c:ptCount val="5"/>
                <c:pt idx="0">
                  <c:v>S.1</c:v>
                </c:pt>
                <c:pt idx="1">
                  <c:v>S.2.A</c:v>
                </c:pt>
                <c:pt idx="2">
                  <c:v>S.2.B</c:v>
                </c:pt>
                <c:pt idx="3">
                  <c:v>S.2.C</c:v>
                </c:pt>
                <c:pt idx="4">
                  <c:v>S.2.D</c:v>
                </c:pt>
              </c:strCache>
            </c:strRef>
          </c:xVal>
          <c:yVal>
            <c:numRef>
              <c:f>Backlog!$K$20:$K$24</c:f>
              <c:numCache>
                <c:formatCode>General</c:formatCode>
                <c:ptCount val="5"/>
                <c:pt idx="0">
                  <c:v>105</c:v>
                </c:pt>
                <c:pt idx="1">
                  <c:v>39</c:v>
                </c:pt>
                <c:pt idx="2">
                  <c:v>21</c:v>
                </c:pt>
                <c:pt idx="3">
                  <c:v>63</c:v>
                </c:pt>
                <c:pt idx="4">
                  <c:v>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249-4E42-8134-ADC17CB2A297}"/>
            </c:ext>
          </c:extLst>
        </c:ser>
        <c:ser>
          <c:idx val="1"/>
          <c:order val="1"/>
          <c:tx>
            <c:strRef>
              <c:f>{"Planejado"}</c:f>
              <c:strCache>
                <c:ptCount val="1"/>
                <c:pt idx="0">
                  <c:v>Planejado</c:v>
                </c:pt>
              </c:strCache>
            </c:strRef>
          </c:tx>
          <c:spPr>
            <a:ln w="19050" cap="rnd">
              <a:solidFill>
                <a:srgbClr val="BD5015"/>
              </a:solidFill>
              <a:prstDash val="solid"/>
              <a:round/>
            </a:ln>
            <a:effectLst/>
          </c:spPr>
          <c:marker>
            <c:symbol val="none"/>
          </c:marker>
          <c:xVal>
            <c:strRef>
              <c:f>Backlog!$J$20:$J$24</c:f>
              <c:strCache>
                <c:ptCount val="5"/>
                <c:pt idx="0">
                  <c:v>S.1</c:v>
                </c:pt>
                <c:pt idx="1">
                  <c:v>S.2.A</c:v>
                </c:pt>
                <c:pt idx="2">
                  <c:v>S.2.B</c:v>
                </c:pt>
                <c:pt idx="3">
                  <c:v>S.2.C</c:v>
                </c:pt>
                <c:pt idx="4">
                  <c:v>S.2.D</c:v>
                </c:pt>
              </c:strCache>
            </c:strRef>
          </c:xVal>
          <c:yVal>
            <c:numRef>
              <c:f>Backlog!$L$20:$L$24</c:f>
              <c:numCache>
                <c:formatCode>General</c:formatCode>
                <c:ptCount val="5"/>
                <c:pt idx="0">
                  <c:v>105</c:v>
                </c:pt>
                <c:pt idx="1">
                  <c:v>23</c:v>
                </c:pt>
                <c:pt idx="2">
                  <c:v>21</c:v>
                </c:pt>
                <c:pt idx="3">
                  <c:v>79</c:v>
                </c:pt>
                <c:pt idx="4">
                  <c:v>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249-4E42-8134-ADC17CB2A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618695"/>
        <c:axId val="2093641735"/>
      </c:scatterChart>
      <c:valAx>
        <c:axId val="2093618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641735"/>
        <c:crosses val="autoZero"/>
        <c:crossBetween val="midCat"/>
        <c:minorUnit val="2"/>
      </c:valAx>
      <c:valAx>
        <c:axId val="2093641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618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24</xdr:row>
      <xdr:rowOff>66675</xdr:rowOff>
    </xdr:from>
    <xdr:to>
      <xdr:col>16</xdr:col>
      <xdr:colOff>66675</xdr:colOff>
      <xdr:row>35</xdr:row>
      <xdr:rowOff>161925</xdr:rowOff>
    </xdr:to>
    <xdr:graphicFrame macro="">
      <xdr:nvGraphicFramePr>
        <xdr:cNvPr id="4" name="Chart 3" descr="Chart type: Line. Multiple values by 'Sprint'&#10;&#10;Description automatically generated">
          <a:extLst>
            <a:ext uri="{FF2B5EF4-FFF2-40B4-BE49-F238E27FC236}">
              <a16:creationId xmlns:a16="http://schemas.microsoft.com/office/drawing/2014/main" id="{DD95F785-DAE0-F820-B98A-EDAE5C0B2F50}"/>
            </a:ext>
            <a:ext uri="{147F2762-F138-4A5C-976F-8EAC2B608ADB}">
              <a16:predDERef xmlns:a16="http://schemas.microsoft.com/office/drawing/2014/main" pred="{AE22CE3C-18D4-E654-FAF6-F6616E9A59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104775</xdr:colOff>
      <xdr:row>9</xdr:row>
      <xdr:rowOff>57150</xdr:rowOff>
    </xdr:from>
    <xdr:to>
      <xdr:col>22</xdr:col>
      <xdr:colOff>409575</xdr:colOff>
      <xdr:row>16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5B354E2-91C1-F401-54B8-0F5002E36148}"/>
            </a:ext>
            <a:ext uri="{147F2762-F138-4A5C-976F-8EAC2B608ADB}">
              <a16:predDERef xmlns:a16="http://schemas.microsoft.com/office/drawing/2014/main" pred="{DD95F785-DAE0-F820-B98A-EDAE5C0B2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79B26B-7415-4897-AD2B-70A4F07A251E}" name="Table1" displayName="Table1" ref="A1:H33" totalsRowShown="0" headerRowDxfId="18" dataDxfId="17" tableBorderDxfId="16">
  <autoFilter ref="A1:H33" xr:uid="{4779B26B-7415-4897-AD2B-70A4F07A251E}">
    <filterColumn colId="1">
      <filters>
        <filter val="2.A"/>
        <filter val="2.B"/>
        <filter val="2.C"/>
        <filter val="2.D"/>
      </filters>
    </filterColumn>
  </autoFilter>
  <tableColumns count="8">
    <tableColumn id="1" xr3:uid="{C9F2D070-FDB1-4DFE-9CDC-4EDCBCA05738}" name="Matéria" dataDxfId="15"/>
    <tableColumn id="2" xr3:uid="{D18DA037-FA2F-4C5F-88D3-CFA6947A2CCC}" name="Sprint" dataDxfId="14"/>
    <tableColumn id="3" xr3:uid="{000C95BA-220D-4B02-8CD0-1FC5C64AE549}" name="Entregáveis" dataDxfId="13"/>
    <tableColumn id="4" xr3:uid="{D836F719-BEF9-4C0D-934B-AF634452878C}" name="Status" dataDxfId="12"/>
    <tableColumn id="5" xr3:uid="{E3203934-DF79-4304-A399-3529C8F9CA80}" name="Classificação" dataDxfId="11"/>
    <tableColumn id="6" xr3:uid="{7429742A-D67D-4296-9DE1-5BFA7912FFDC}" name="Tamanho" dataDxfId="10"/>
    <tableColumn id="7" xr3:uid="{4A16657B-D9D0-4C53-8DA9-E4055BE634C5}" name="Peso" dataDxfId="9"/>
    <tableColumn id="8" xr3:uid="{5CBF101C-55D5-4797-AC9B-8FCE88A30874}" name="Prioridade" dataDxfId="8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6CFEE3-8D46-437A-856E-B7B05C5DE58F}" name="Table5" displayName="Table5" ref="J18:O24" totalsRowShown="0" headerRowDxfId="7" tableBorderDxfId="6">
  <autoFilter ref="J18:O24" xr:uid="{C06CFEE3-8D46-437A-856E-B7B05C5DE58F}"/>
  <tableColumns count="6">
    <tableColumn id="1" xr3:uid="{6928E4CD-B6C7-4E11-903E-08CA76801EC3}" name="Sprint" dataDxfId="5"/>
    <tableColumn id="2" xr3:uid="{94B8CA5D-A56B-4817-B623-EDE01391DD1F}" name="Pontos Fibonacci" dataDxfId="4"/>
    <tableColumn id="3" xr3:uid="{C44816D6-8864-4E97-8201-C06A6C333D3A}" name="Planejado" dataDxfId="3"/>
    <tableColumn id="4" xr3:uid="{4C487382-2157-423B-8929-572D07A31988}" name="Défict" dataDxfId="2">
      <calculatedColumnFormula>MAX(K19-N19)</calculatedColumnFormula>
    </tableColumn>
    <tableColumn id="5" xr3:uid="{19B0EC81-D00E-466D-8759-541C37754424}" name="Entregue" dataDxfId="1"/>
    <tableColumn id="6" xr3:uid="{45AA9449-D516-469E-8A22-0E659C1630DB}" name="Pendent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workbookViewId="0">
      <selection activeCell="D33" sqref="D33"/>
    </sheetView>
  </sheetViews>
  <sheetFormatPr defaultRowHeight="14.25"/>
  <cols>
    <col min="1" max="1" width="29.7109375" style="11" customWidth="1"/>
    <col min="2" max="2" width="21" style="7" customWidth="1"/>
    <col min="3" max="3" width="45.28515625" style="1" customWidth="1"/>
    <col min="4" max="4" width="17.85546875" style="24" customWidth="1"/>
    <col min="5" max="5" width="22.28515625" style="1" customWidth="1"/>
    <col min="6" max="6" width="15.42578125" style="1" customWidth="1"/>
    <col min="7" max="7" width="11.140625" style="1" customWidth="1"/>
    <col min="8" max="8" width="16.85546875" style="1" customWidth="1"/>
    <col min="9" max="9" width="9.140625" style="2"/>
    <col min="10" max="10" width="16.7109375" style="2" customWidth="1"/>
    <col min="11" max="11" width="15.85546875" style="2" customWidth="1"/>
    <col min="12" max="12" width="13.28515625" style="2" customWidth="1"/>
    <col min="13" max="13" width="10.140625" style="2" customWidth="1"/>
    <col min="14" max="14" width="12.42578125" style="2" bestFit="1" customWidth="1"/>
    <col min="15" max="15" width="12.85546875" style="2" bestFit="1" customWidth="1"/>
    <col min="16" max="16384" width="9.140625" style="2"/>
  </cols>
  <sheetData>
    <row r="1" spans="1:9" s="10" customFormat="1" ht="18">
      <c r="A1" s="19" t="s">
        <v>0</v>
      </c>
      <c r="B1" s="19" t="s">
        <v>1</v>
      </c>
      <c r="C1" s="20" t="s">
        <v>2</v>
      </c>
      <c r="D1" s="21" t="s">
        <v>3</v>
      </c>
      <c r="E1" s="22" t="s">
        <v>4</v>
      </c>
      <c r="F1" s="22" t="s">
        <v>5</v>
      </c>
      <c r="G1" s="22" t="s">
        <v>6</v>
      </c>
      <c r="H1" s="22" t="s">
        <v>7</v>
      </c>
    </row>
    <row r="2" spans="1:9" s="1" customFormat="1" ht="15" hidden="1">
      <c r="A2" s="18" t="s">
        <v>8</v>
      </c>
      <c r="B2" s="13" t="s">
        <v>9</v>
      </c>
      <c r="C2" s="14" t="s">
        <v>10</v>
      </c>
      <c r="D2" s="15" t="s">
        <v>11</v>
      </c>
      <c r="E2" s="16" t="s">
        <v>12</v>
      </c>
      <c r="F2" s="15" t="s">
        <v>13</v>
      </c>
      <c r="G2" s="16">
        <v>5</v>
      </c>
      <c r="H2" s="16">
        <v>2</v>
      </c>
    </row>
    <row r="3" spans="1:9" ht="15" hidden="1">
      <c r="A3" s="18" t="s">
        <v>8</v>
      </c>
      <c r="B3" s="13" t="s">
        <v>9</v>
      </c>
      <c r="C3" s="14" t="s">
        <v>14</v>
      </c>
      <c r="D3" s="15" t="s">
        <v>11</v>
      </c>
      <c r="E3" s="16" t="s">
        <v>15</v>
      </c>
      <c r="F3" s="16" t="s">
        <v>16</v>
      </c>
      <c r="G3" s="16">
        <v>8</v>
      </c>
      <c r="H3" s="16">
        <v>1</v>
      </c>
    </row>
    <row r="4" spans="1:9" ht="15.75" hidden="1">
      <c r="A4" s="18" t="s">
        <v>8</v>
      </c>
      <c r="B4" s="13" t="s">
        <v>9</v>
      </c>
      <c r="C4" s="14" t="s">
        <v>17</v>
      </c>
      <c r="D4" s="15" t="s">
        <v>11</v>
      </c>
      <c r="E4" s="17" t="s">
        <v>15</v>
      </c>
      <c r="F4" s="16" t="s">
        <v>16</v>
      </c>
      <c r="G4" s="16">
        <v>8</v>
      </c>
      <c r="H4" s="16">
        <v>1</v>
      </c>
    </row>
    <row r="5" spans="1:9" ht="15" hidden="1">
      <c r="A5" s="18" t="s">
        <v>8</v>
      </c>
      <c r="B5" s="13" t="s">
        <v>9</v>
      </c>
      <c r="C5" s="14" t="s">
        <v>18</v>
      </c>
      <c r="D5" s="15" t="s">
        <v>11</v>
      </c>
      <c r="E5" s="16" t="s">
        <v>12</v>
      </c>
      <c r="F5" s="16" t="s">
        <v>13</v>
      </c>
      <c r="G5" s="16">
        <v>5</v>
      </c>
      <c r="H5" s="16">
        <v>3</v>
      </c>
    </row>
    <row r="6" spans="1:9" ht="15" hidden="1">
      <c r="A6" s="18" t="s">
        <v>8</v>
      </c>
      <c r="B6" s="13" t="s">
        <v>9</v>
      </c>
      <c r="C6" s="14" t="s">
        <v>19</v>
      </c>
      <c r="D6" s="15" t="s">
        <v>11</v>
      </c>
      <c r="E6" s="16" t="s">
        <v>15</v>
      </c>
      <c r="F6" s="16" t="s">
        <v>16</v>
      </c>
      <c r="G6" s="16">
        <v>8</v>
      </c>
      <c r="H6" s="16">
        <v>3</v>
      </c>
    </row>
    <row r="7" spans="1:9" ht="15" hidden="1">
      <c r="A7" s="18" t="s">
        <v>20</v>
      </c>
      <c r="B7" s="13" t="s">
        <v>9</v>
      </c>
      <c r="C7" s="14" t="s">
        <v>21</v>
      </c>
      <c r="D7" s="15" t="s">
        <v>11</v>
      </c>
      <c r="E7" s="16" t="s">
        <v>15</v>
      </c>
      <c r="F7" s="16" t="s">
        <v>22</v>
      </c>
      <c r="G7" s="16">
        <v>13</v>
      </c>
      <c r="H7" s="16">
        <v>2</v>
      </c>
    </row>
    <row r="8" spans="1:9" ht="30" hidden="1">
      <c r="A8" s="18" t="s">
        <v>23</v>
      </c>
      <c r="B8" s="13" t="s">
        <v>9</v>
      </c>
      <c r="C8" s="14" t="s">
        <v>24</v>
      </c>
      <c r="D8" s="15" t="s">
        <v>11</v>
      </c>
      <c r="E8" s="16" t="s">
        <v>12</v>
      </c>
      <c r="F8" s="16" t="s">
        <v>25</v>
      </c>
      <c r="G8" s="16">
        <v>3</v>
      </c>
      <c r="H8" s="16">
        <v>2</v>
      </c>
    </row>
    <row r="9" spans="1:9" ht="30" hidden="1">
      <c r="A9" s="18" t="s">
        <v>23</v>
      </c>
      <c r="B9" s="13" t="s">
        <v>9</v>
      </c>
      <c r="C9" s="14" t="s">
        <v>26</v>
      </c>
      <c r="D9" s="15" t="s">
        <v>11</v>
      </c>
      <c r="E9" s="16" t="s">
        <v>12</v>
      </c>
      <c r="F9" s="16" t="s">
        <v>13</v>
      </c>
      <c r="G9" s="16">
        <v>5</v>
      </c>
      <c r="H9" s="16">
        <v>3</v>
      </c>
    </row>
    <row r="10" spans="1:9" ht="30" hidden="1">
      <c r="A10" s="18" t="s">
        <v>23</v>
      </c>
      <c r="B10" s="13" t="s">
        <v>9</v>
      </c>
      <c r="C10" s="14" t="s">
        <v>27</v>
      </c>
      <c r="D10" s="15" t="s">
        <v>11</v>
      </c>
      <c r="E10" s="16" t="s">
        <v>15</v>
      </c>
      <c r="F10" s="16" t="s">
        <v>22</v>
      </c>
      <c r="G10" s="16">
        <v>13</v>
      </c>
      <c r="H10" s="16">
        <v>1</v>
      </c>
    </row>
    <row r="11" spans="1:9" ht="30" hidden="1">
      <c r="A11" s="18" t="s">
        <v>28</v>
      </c>
      <c r="B11" s="13" t="s">
        <v>9</v>
      </c>
      <c r="C11" s="14" t="s">
        <v>29</v>
      </c>
      <c r="D11" s="15" t="s">
        <v>11</v>
      </c>
      <c r="E11" s="16" t="s">
        <v>15</v>
      </c>
      <c r="F11" s="16" t="s">
        <v>13</v>
      </c>
      <c r="G11" s="16">
        <v>5</v>
      </c>
      <c r="H11" s="16">
        <v>1</v>
      </c>
    </row>
    <row r="12" spans="1:9" ht="30" hidden="1">
      <c r="A12" s="18" t="s">
        <v>28</v>
      </c>
      <c r="B12" s="13" t="s">
        <v>9</v>
      </c>
      <c r="C12" s="14" t="s">
        <v>30</v>
      </c>
      <c r="D12" s="15" t="s">
        <v>11</v>
      </c>
      <c r="E12" s="16" t="s">
        <v>15</v>
      </c>
      <c r="F12" s="16" t="s">
        <v>13</v>
      </c>
      <c r="G12" s="16">
        <v>5</v>
      </c>
      <c r="H12" s="16">
        <v>2</v>
      </c>
      <c r="I12" s="2" t="s">
        <v>31</v>
      </c>
    </row>
    <row r="13" spans="1:9" ht="30" hidden="1">
      <c r="A13" s="18" t="s">
        <v>28</v>
      </c>
      <c r="B13" s="13" t="s">
        <v>9</v>
      </c>
      <c r="C13" s="14" t="s">
        <v>32</v>
      </c>
      <c r="D13" s="15" t="s">
        <v>11</v>
      </c>
      <c r="E13" s="16" t="s">
        <v>15</v>
      </c>
      <c r="F13" s="16" t="s">
        <v>13</v>
      </c>
      <c r="G13" s="16">
        <v>5</v>
      </c>
      <c r="H13" s="16">
        <v>2</v>
      </c>
    </row>
    <row r="14" spans="1:9" ht="30" hidden="1">
      <c r="A14" s="18" t="s">
        <v>33</v>
      </c>
      <c r="B14" s="13" t="s">
        <v>9</v>
      </c>
      <c r="C14" s="14" t="s">
        <v>34</v>
      </c>
      <c r="D14" s="15" t="s">
        <v>11</v>
      </c>
      <c r="E14" s="16" t="s">
        <v>15</v>
      </c>
      <c r="F14" s="16" t="s">
        <v>25</v>
      </c>
      <c r="G14" s="16">
        <v>3</v>
      </c>
      <c r="H14" s="16">
        <v>1</v>
      </c>
    </row>
    <row r="15" spans="1:9" ht="30" hidden="1">
      <c r="A15" s="18" t="s">
        <v>33</v>
      </c>
      <c r="B15" s="13" t="s">
        <v>9</v>
      </c>
      <c r="C15" s="14" t="s">
        <v>35</v>
      </c>
      <c r="D15" s="15" t="s">
        <v>11</v>
      </c>
      <c r="E15" s="16" t="s">
        <v>15</v>
      </c>
      <c r="F15" s="16" t="s">
        <v>16</v>
      </c>
      <c r="G15" s="16">
        <v>8</v>
      </c>
      <c r="H15" s="16">
        <v>2</v>
      </c>
    </row>
    <row r="16" spans="1:9" ht="30" hidden="1">
      <c r="A16" s="18" t="s">
        <v>36</v>
      </c>
      <c r="B16" s="13" t="s">
        <v>9</v>
      </c>
      <c r="C16" s="14" t="s">
        <v>37</v>
      </c>
      <c r="D16" s="15" t="s">
        <v>11</v>
      </c>
      <c r="E16" s="16" t="s">
        <v>15</v>
      </c>
      <c r="F16" s="16" t="s">
        <v>16</v>
      </c>
      <c r="G16" s="16">
        <v>8</v>
      </c>
      <c r="H16" s="16">
        <v>1</v>
      </c>
    </row>
    <row r="17" spans="1:16" ht="30" hidden="1">
      <c r="A17" s="18" t="s">
        <v>36</v>
      </c>
      <c r="B17" s="13" t="s">
        <v>9</v>
      </c>
      <c r="C17" s="14" t="s">
        <v>38</v>
      </c>
      <c r="D17" s="15" t="s">
        <v>11</v>
      </c>
      <c r="E17" s="16" t="s">
        <v>12</v>
      </c>
      <c r="F17" s="16" t="s">
        <v>25</v>
      </c>
      <c r="G17" s="16">
        <v>3</v>
      </c>
      <c r="H17" s="16">
        <v>1</v>
      </c>
    </row>
    <row r="18" spans="1:16" ht="30">
      <c r="A18" s="18" t="s">
        <v>8</v>
      </c>
      <c r="B18" s="13" t="s">
        <v>39</v>
      </c>
      <c r="C18" s="14" t="s">
        <v>40</v>
      </c>
      <c r="D18" s="15" t="s">
        <v>11</v>
      </c>
      <c r="E18" s="16" t="s">
        <v>12</v>
      </c>
      <c r="F18" s="16" t="s">
        <v>16</v>
      </c>
      <c r="G18" s="16">
        <v>8</v>
      </c>
      <c r="H18" s="16">
        <v>2</v>
      </c>
      <c r="J18" s="30" t="s">
        <v>1</v>
      </c>
      <c r="K18" s="31" t="s">
        <v>41</v>
      </c>
      <c r="L18" s="32" t="s">
        <v>42</v>
      </c>
      <c r="M18" s="32" t="s">
        <v>43</v>
      </c>
      <c r="N18" s="32" t="s">
        <v>11</v>
      </c>
      <c r="O18" s="32" t="s">
        <v>44</v>
      </c>
    </row>
    <row r="19" spans="1:16" ht="15">
      <c r="A19" s="18" t="s">
        <v>8</v>
      </c>
      <c r="B19" s="13" t="s">
        <v>39</v>
      </c>
      <c r="C19" s="14" t="s">
        <v>45</v>
      </c>
      <c r="D19" s="15" t="s">
        <v>11</v>
      </c>
      <c r="E19" s="16" t="s">
        <v>12</v>
      </c>
      <c r="F19" s="16" t="s">
        <v>13</v>
      </c>
      <c r="G19" s="16">
        <v>5</v>
      </c>
      <c r="H19" s="16">
        <v>1</v>
      </c>
      <c r="J19" s="26" t="s">
        <v>46</v>
      </c>
      <c r="K19" s="25">
        <f>SUM(K20:K24)</f>
        <v>304</v>
      </c>
      <c r="L19" s="26"/>
      <c r="M19" s="27"/>
      <c r="N19" s="27"/>
      <c r="O19" s="29"/>
    </row>
    <row r="20" spans="1:16" ht="30">
      <c r="A20" s="18" t="s">
        <v>23</v>
      </c>
      <c r="B20" s="13" t="s">
        <v>39</v>
      </c>
      <c r="C20" s="14" t="s">
        <v>47</v>
      </c>
      <c r="D20" s="15" t="s">
        <v>11</v>
      </c>
      <c r="E20" s="16" t="s">
        <v>48</v>
      </c>
      <c r="F20" s="16" t="s">
        <v>13</v>
      </c>
      <c r="G20" s="16">
        <v>5</v>
      </c>
      <c r="H20" s="16">
        <v>2</v>
      </c>
      <c r="J20" s="33" t="s">
        <v>9</v>
      </c>
      <c r="K20" s="33">
        <f>SUM(G2:G17)</f>
        <v>105</v>
      </c>
      <c r="L20" s="34">
        <v>105</v>
      </c>
      <c r="M20" s="35">
        <f>MAX(K20-N20)</f>
        <v>0</v>
      </c>
      <c r="N20" s="33" cm="1">
        <f t="array" ref="N20">SUMPRODUCT(($D$2:$D$17="Entregue")*($G$2:$G$17))</f>
        <v>105</v>
      </c>
      <c r="O20" s="35" cm="1">
        <f t="array" ref="O20">SUMPRODUCT(($D$2:$D$17="produção")*($G$2:$G$17))</f>
        <v>0</v>
      </c>
    </row>
    <row r="21" spans="1:16" ht="15">
      <c r="A21" s="18" t="s">
        <v>28</v>
      </c>
      <c r="B21" s="13" t="s">
        <v>39</v>
      </c>
      <c r="C21" s="14" t="s">
        <v>49</v>
      </c>
      <c r="D21" s="15" t="s">
        <v>11</v>
      </c>
      <c r="E21" s="16" t="s">
        <v>15</v>
      </c>
      <c r="F21" s="16" t="s">
        <v>16</v>
      </c>
      <c r="G21" s="16">
        <v>8</v>
      </c>
      <c r="H21" s="16">
        <v>1</v>
      </c>
      <c r="J21" s="37" t="s">
        <v>50</v>
      </c>
      <c r="K21" s="37">
        <f>SUM(G18:G23)</f>
        <v>39</v>
      </c>
      <c r="L21" s="38">
        <v>23</v>
      </c>
      <c r="M21" s="39">
        <f t="shared" ref="M21:M24" si="0">MAX(K21-N21)</f>
        <v>0</v>
      </c>
      <c r="N21" s="37" cm="1">
        <f t="array" ref="N21">SUMPRODUCT(($D$18:$D$23="Entregue")*($G$18:$G$23))</f>
        <v>39</v>
      </c>
      <c r="O21" s="39" cm="1">
        <f t="array" ref="O21">SUMPRODUCT(($D$18:$D$23="Produção")*($G$18:$G$23))</f>
        <v>0</v>
      </c>
    </row>
    <row r="22" spans="1:16" ht="30">
      <c r="A22" s="18" t="s">
        <v>28</v>
      </c>
      <c r="B22" s="13" t="s">
        <v>39</v>
      </c>
      <c r="C22" s="14" t="s">
        <v>51</v>
      </c>
      <c r="D22" s="15" t="s">
        <v>11</v>
      </c>
      <c r="E22" s="16" t="s">
        <v>15</v>
      </c>
      <c r="F22" s="16" t="s">
        <v>13</v>
      </c>
      <c r="G22" s="16">
        <v>5</v>
      </c>
      <c r="H22" s="16">
        <v>2</v>
      </c>
      <c r="J22" s="33" t="s">
        <v>52</v>
      </c>
      <c r="K22" s="33">
        <f>SUM(G24:G25)</f>
        <v>21</v>
      </c>
      <c r="L22" s="34">
        <v>21</v>
      </c>
      <c r="M22" s="35">
        <f t="shared" si="0"/>
        <v>0</v>
      </c>
      <c r="N22" s="33" cm="1">
        <f t="array" ref="N22">SUMPRODUCT(($D$24:$D$25="Entregue")*($G$24:$G$25))</f>
        <v>21</v>
      </c>
      <c r="O22" s="35" cm="1">
        <f t="array" ref="O22">SUMPRODUCT(($D$24:$D$25="produção")*($G$24:$G$25))</f>
        <v>0</v>
      </c>
    </row>
    <row r="23" spans="1:16" ht="30">
      <c r="A23" s="18" t="s">
        <v>33</v>
      </c>
      <c r="B23" s="13" t="s">
        <v>39</v>
      </c>
      <c r="C23" s="14" t="s">
        <v>53</v>
      </c>
      <c r="D23" s="15" t="s">
        <v>11</v>
      </c>
      <c r="E23" s="16" t="s">
        <v>15</v>
      </c>
      <c r="F23" s="16" t="s">
        <v>16</v>
      </c>
      <c r="G23" s="16">
        <v>8</v>
      </c>
      <c r="H23" s="16">
        <v>2</v>
      </c>
      <c r="J23" s="26" t="s">
        <v>54</v>
      </c>
      <c r="K23" s="26">
        <f>SUM(G26:G29)</f>
        <v>63</v>
      </c>
      <c r="L23" s="28">
        <v>79</v>
      </c>
      <c r="M23" s="39">
        <f t="shared" si="0"/>
        <v>0</v>
      </c>
      <c r="N23" s="37" cm="1">
        <f t="array" ref="N23">SUMPRODUCT(($D$26:$D$29="Entregue")*($G$26:$G$29))</f>
        <v>63</v>
      </c>
      <c r="O23" s="27" cm="1">
        <f t="array" ref="O23">SUMPRODUCT(($D$26:$D$29="produção")*($G$26:$G$29))</f>
        <v>0</v>
      </c>
    </row>
    <row r="24" spans="1:16" ht="30">
      <c r="A24" s="18" t="s">
        <v>23</v>
      </c>
      <c r="B24" s="13" t="s">
        <v>55</v>
      </c>
      <c r="C24" s="14" t="s">
        <v>56</v>
      </c>
      <c r="D24" s="15" t="s">
        <v>11</v>
      </c>
      <c r="E24" s="16" t="s">
        <v>12</v>
      </c>
      <c r="F24" s="16" t="s">
        <v>16</v>
      </c>
      <c r="G24" s="16">
        <v>8</v>
      </c>
      <c r="H24" s="16">
        <v>1</v>
      </c>
      <c r="J24" s="34" t="s">
        <v>57</v>
      </c>
      <c r="K24" s="34">
        <f>SUM(G29:G33)</f>
        <v>76</v>
      </c>
      <c r="L24" s="34">
        <v>63</v>
      </c>
      <c r="M24" s="35">
        <f t="shared" si="0"/>
        <v>13</v>
      </c>
      <c r="N24" s="33" cm="1">
        <f t="array" ref="N24">SUMPRODUCT(($D$30:$D$33="Entregue")*($G$30:$G$33))</f>
        <v>63</v>
      </c>
      <c r="O24" s="36" cm="1">
        <f t="array" ref="O24">SUMPRODUCT(($D$29:$D$33="produção")*($G$29:$G$33))</f>
        <v>0</v>
      </c>
    </row>
    <row r="25" spans="1:16" ht="30">
      <c r="A25" s="18" t="s">
        <v>33</v>
      </c>
      <c r="B25" s="13" t="s">
        <v>55</v>
      </c>
      <c r="C25" s="14" t="s">
        <v>58</v>
      </c>
      <c r="D25" s="15" t="s">
        <v>11</v>
      </c>
      <c r="E25" s="16" t="s">
        <v>15</v>
      </c>
      <c r="F25" s="16" t="s">
        <v>22</v>
      </c>
      <c r="G25" s="16">
        <v>13</v>
      </c>
      <c r="H25" s="16">
        <v>3</v>
      </c>
    </row>
    <row r="26" spans="1:16" ht="15">
      <c r="A26" s="18" t="s">
        <v>8</v>
      </c>
      <c r="B26" s="13" t="s">
        <v>59</v>
      </c>
      <c r="C26" s="14" t="s">
        <v>60</v>
      </c>
      <c r="D26" s="15" t="s">
        <v>11</v>
      </c>
      <c r="E26" s="16" t="s">
        <v>12</v>
      </c>
      <c r="F26" s="16" t="s">
        <v>16</v>
      </c>
      <c r="G26" s="16">
        <v>8</v>
      </c>
      <c r="H26" s="16">
        <v>2</v>
      </c>
      <c r="K26" s="3"/>
      <c r="L26" s="9"/>
      <c r="M26" s="4"/>
      <c r="N26" s="4"/>
      <c r="O26" s="4"/>
      <c r="P26" s="4"/>
    </row>
    <row r="27" spans="1:16" ht="50.25" customHeight="1">
      <c r="A27" s="18" t="s">
        <v>20</v>
      </c>
      <c r="B27" s="13" t="s">
        <v>59</v>
      </c>
      <c r="C27" s="14" t="s">
        <v>61</v>
      </c>
      <c r="D27" s="15" t="s">
        <v>11</v>
      </c>
      <c r="E27" s="16" t="s">
        <v>15</v>
      </c>
      <c r="F27" s="16" t="s">
        <v>62</v>
      </c>
      <c r="G27" s="16">
        <v>21</v>
      </c>
      <c r="H27" s="16">
        <v>3</v>
      </c>
      <c r="K27" s="3"/>
      <c r="L27" s="3"/>
      <c r="M27" s="3"/>
      <c r="N27" s="4"/>
      <c r="O27" s="4"/>
      <c r="P27" s="4"/>
    </row>
    <row r="28" spans="1:16" ht="30">
      <c r="A28" s="18" t="s">
        <v>20</v>
      </c>
      <c r="B28" s="13" t="s">
        <v>59</v>
      </c>
      <c r="C28" s="14" t="s">
        <v>63</v>
      </c>
      <c r="D28" s="15" t="s">
        <v>11</v>
      </c>
      <c r="E28" s="16" t="s">
        <v>15</v>
      </c>
      <c r="F28" s="16" t="s">
        <v>62</v>
      </c>
      <c r="G28" s="16">
        <v>21</v>
      </c>
      <c r="H28" s="16">
        <v>3</v>
      </c>
      <c r="K28" s="3"/>
      <c r="L28" s="3"/>
      <c r="M28" s="3"/>
      <c r="N28" s="4"/>
      <c r="O28" s="4"/>
      <c r="P28" s="4"/>
    </row>
    <row r="29" spans="1:16" ht="15">
      <c r="A29" s="18" t="s">
        <v>20</v>
      </c>
      <c r="B29" s="13" t="s">
        <v>59</v>
      </c>
      <c r="C29" s="14" t="s">
        <v>64</v>
      </c>
      <c r="D29" s="15" t="s">
        <v>11</v>
      </c>
      <c r="E29" s="16" t="s">
        <v>15</v>
      </c>
      <c r="F29" s="16" t="s">
        <v>22</v>
      </c>
      <c r="G29" s="16">
        <v>13</v>
      </c>
      <c r="H29" s="16">
        <v>3</v>
      </c>
      <c r="K29" s="3"/>
      <c r="L29" s="3"/>
      <c r="M29" s="3"/>
      <c r="N29" s="4"/>
      <c r="O29" s="4"/>
      <c r="P29" s="4"/>
    </row>
    <row r="30" spans="1:16" ht="30">
      <c r="A30" s="18" t="s">
        <v>23</v>
      </c>
      <c r="B30" s="13" t="s">
        <v>65</v>
      </c>
      <c r="C30" s="14" t="s">
        <v>66</v>
      </c>
      <c r="D30" s="15" t="s">
        <v>11</v>
      </c>
      <c r="E30" s="16" t="s">
        <v>12</v>
      </c>
      <c r="F30" s="16" t="s">
        <v>22</v>
      </c>
      <c r="G30" s="16">
        <v>13</v>
      </c>
      <c r="H30" s="16">
        <v>4</v>
      </c>
      <c r="K30" s="3"/>
      <c r="L30" s="3"/>
      <c r="M30" s="3"/>
      <c r="N30" s="4"/>
      <c r="O30" s="4"/>
      <c r="P30" s="4"/>
    </row>
    <row r="31" spans="1:16" ht="30">
      <c r="A31" s="18" t="s">
        <v>36</v>
      </c>
      <c r="B31" s="13" t="s">
        <v>65</v>
      </c>
      <c r="C31" s="14" t="s">
        <v>67</v>
      </c>
      <c r="D31" s="15" t="s">
        <v>11</v>
      </c>
      <c r="E31" s="16" t="s">
        <v>15</v>
      </c>
      <c r="F31" s="16" t="s">
        <v>16</v>
      </c>
      <c r="G31" s="16">
        <v>8</v>
      </c>
      <c r="H31" s="16">
        <v>2</v>
      </c>
      <c r="K31" s="3"/>
      <c r="L31" s="3"/>
      <c r="M31" s="3"/>
      <c r="N31" s="4"/>
      <c r="O31" s="4"/>
      <c r="P31" s="4"/>
    </row>
    <row r="32" spans="1:16" ht="30">
      <c r="A32" s="18" t="s">
        <v>36</v>
      </c>
      <c r="B32" s="13" t="s">
        <v>65</v>
      </c>
      <c r="C32" s="14" t="s">
        <v>68</v>
      </c>
      <c r="D32" s="15" t="s">
        <v>11</v>
      </c>
      <c r="E32" s="16" t="s">
        <v>15</v>
      </c>
      <c r="F32" s="16" t="s">
        <v>62</v>
      </c>
      <c r="G32" s="16">
        <v>21</v>
      </c>
      <c r="H32" s="16">
        <v>3</v>
      </c>
      <c r="K32" s="3"/>
      <c r="L32" s="3"/>
      <c r="M32" s="3"/>
      <c r="N32" s="4"/>
      <c r="O32" s="4"/>
      <c r="P32" s="4"/>
    </row>
    <row r="33" spans="1:8" ht="30">
      <c r="A33" s="18" t="s">
        <v>36</v>
      </c>
      <c r="B33" s="13" t="s">
        <v>65</v>
      </c>
      <c r="C33" s="14" t="s">
        <v>69</v>
      </c>
      <c r="D33" s="15" t="s">
        <v>11</v>
      </c>
      <c r="E33" s="16" t="s">
        <v>12</v>
      </c>
      <c r="F33" s="16" t="s">
        <v>62</v>
      </c>
      <c r="G33" s="16">
        <v>21</v>
      </c>
      <c r="H33" s="16">
        <v>4</v>
      </c>
    </row>
    <row r="34" spans="1:8" ht="15">
      <c r="B34" s="8"/>
      <c r="C34" s="12"/>
      <c r="D34" s="23"/>
    </row>
    <row r="35" spans="1:8" ht="15">
      <c r="B35" s="5"/>
      <c r="C35" s="12"/>
      <c r="D35" s="23"/>
    </row>
    <row r="36" spans="1:8" ht="15">
      <c r="B36" s="5"/>
      <c r="C36" s="12"/>
      <c r="D36" s="23"/>
    </row>
    <row r="37" spans="1:8" ht="15">
      <c r="B37" s="5"/>
      <c r="C37" s="12"/>
      <c r="D37" s="23"/>
    </row>
    <row r="38" spans="1:8" ht="15">
      <c r="B38" s="6"/>
      <c r="C38" s="12"/>
      <c r="D38" s="23"/>
    </row>
    <row r="39" spans="1:8" ht="15">
      <c r="B39" s="6"/>
      <c r="C39" s="12"/>
      <c r="D39" s="23"/>
    </row>
    <row r="40" spans="1:8" ht="15">
      <c r="B40" s="6"/>
      <c r="C40" s="12"/>
      <c r="D40" s="23"/>
    </row>
    <row r="41" spans="1:8" ht="15">
      <c r="B41" s="6"/>
      <c r="C41" s="12"/>
      <c r="D41" s="23"/>
    </row>
    <row r="42" spans="1:8" ht="15">
      <c r="B42" s="6"/>
      <c r="C42" s="12"/>
      <c r="D42" s="23"/>
    </row>
    <row r="43" spans="1:8" ht="15">
      <c r="B43" s="6"/>
      <c r="C43" s="12"/>
      <c r="D43" s="23"/>
    </row>
    <row r="44" spans="1:8" ht="15">
      <c r="B44" s="6"/>
      <c r="C44" s="12"/>
      <c r="D44" s="23"/>
    </row>
    <row r="45" spans="1:8" ht="15">
      <c r="B45" s="6"/>
      <c r="C45" s="12"/>
      <c r="D45" s="23"/>
    </row>
    <row r="46" spans="1:8" ht="15">
      <c r="B46" s="6"/>
      <c r="C46" s="12"/>
      <c r="D46" s="23"/>
    </row>
    <row r="47" spans="1:8" ht="15">
      <c r="B47" s="6"/>
      <c r="C47" s="12"/>
      <c r="D47" s="23"/>
    </row>
    <row r="48" spans="1:8" ht="15">
      <c r="B48" s="6"/>
      <c r="C48" s="12"/>
      <c r="D48" s="23"/>
    </row>
    <row r="49" spans="2:4" ht="15">
      <c r="B49" s="6"/>
      <c r="C49" s="12"/>
      <c r="D49" s="23"/>
    </row>
    <row r="50" spans="2:4" ht="15">
      <c r="B50" s="6"/>
      <c r="C50" s="12"/>
      <c r="D50" s="23"/>
    </row>
    <row r="51" spans="2:4" ht="15">
      <c r="B51" s="6"/>
      <c r="C51" s="12"/>
      <c r="D51" s="23"/>
    </row>
    <row r="52" spans="2:4" ht="15">
      <c r="B52" s="6"/>
      <c r="C52" s="12"/>
      <c r="D52" s="23"/>
    </row>
    <row r="53" spans="2:4" ht="15">
      <c r="B53" s="6"/>
      <c r="C53" s="12"/>
      <c r="D53" s="23"/>
    </row>
    <row r="54" spans="2:4" ht="15">
      <c r="B54" s="6"/>
      <c r="C54" s="12"/>
      <c r="D54" s="23"/>
    </row>
    <row r="55" spans="2:4" ht="15">
      <c r="B55" s="6"/>
      <c r="C55" s="12"/>
      <c r="D55" s="23"/>
    </row>
    <row r="56" spans="2:4" ht="15">
      <c r="B56" s="6"/>
      <c r="C56" s="12"/>
      <c r="D56" s="23"/>
    </row>
    <row r="57" spans="2:4" ht="15">
      <c r="B57" s="6"/>
      <c r="C57" s="12"/>
      <c r="D57" s="23"/>
    </row>
    <row r="58" spans="2:4" ht="15">
      <c r="B58" s="6"/>
      <c r="C58" s="12"/>
      <c r="D58" s="23"/>
    </row>
    <row r="59" spans="2:4" ht="15">
      <c r="B59" s="6"/>
      <c r="C59" s="12"/>
      <c r="D59" s="23"/>
    </row>
    <row r="60" spans="2:4" ht="15">
      <c r="B60" s="6"/>
      <c r="C60" s="12"/>
      <c r="D60" s="23"/>
    </row>
    <row r="61" spans="2:4" ht="15">
      <c r="B61" s="6"/>
      <c r="C61" s="12"/>
      <c r="D61" s="23"/>
    </row>
    <row r="62" spans="2:4" ht="15">
      <c r="B62" s="6"/>
      <c r="C62" s="12"/>
      <c r="D62" s="23"/>
    </row>
    <row r="63" spans="2:4" ht="15">
      <c r="B63" s="6"/>
      <c r="C63" s="12"/>
      <c r="D63" s="23"/>
    </row>
    <row r="64" spans="2:4" ht="15">
      <c r="B64" s="6"/>
      <c r="C64" s="12"/>
      <c r="D64" s="23"/>
    </row>
    <row r="65" spans="2:4" ht="15">
      <c r="B65" s="6"/>
      <c r="C65" s="12"/>
      <c r="D65" s="23"/>
    </row>
  </sheetData>
  <conditionalFormatting sqref="D1:D1048576">
    <cfRule type="containsText" dxfId="24" priority="7" operator="containsText" text="Entregue">
      <formula>NOT(ISERROR(SEARCH("Entregue",D1)))</formula>
    </cfRule>
  </conditionalFormatting>
  <conditionalFormatting sqref="D1:D1048576">
    <cfRule type="containsText" dxfId="23" priority="6" operator="containsText" text="Produção">
      <formula>NOT(ISERROR(SEARCH("Produção",D1)))</formula>
    </cfRule>
  </conditionalFormatting>
  <conditionalFormatting sqref="D1:D1048576">
    <cfRule type="containsText" dxfId="22" priority="5" operator="containsText" text="Não iniciado">
      <formula>NOT(ISERROR(SEARCH("Não iniciado",D1)))</formula>
    </cfRule>
  </conditionalFormatting>
  <conditionalFormatting sqref="E1:E1048576">
    <cfRule type="containsText" dxfId="21" priority="3" operator="containsText" text="Essencial">
      <formula>NOT(ISERROR(SEARCH("Essencial",E1)))</formula>
    </cfRule>
  </conditionalFormatting>
  <conditionalFormatting sqref="E1:E1048576">
    <cfRule type="containsText" dxfId="20" priority="2" operator="containsText" text="Importante">
      <formula>NOT(ISERROR(SEARCH("Importante",E1)))</formula>
    </cfRule>
  </conditionalFormatting>
  <conditionalFormatting sqref="E1:E1048576">
    <cfRule type="containsText" dxfId="19" priority="1" operator="containsText" text="Desejavel">
      <formula>NOT(ISERROR(SEARCH("Desejavel",E1)))</formula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 ROSA LIMA MAIA .</cp:lastModifiedBy>
  <cp:revision/>
  <dcterms:created xsi:type="dcterms:W3CDTF">2025-09-29T20:38:53Z</dcterms:created>
  <dcterms:modified xsi:type="dcterms:W3CDTF">2025-10-30T12:16:42Z</dcterms:modified>
  <cp:category/>
  <cp:contentStatus/>
</cp:coreProperties>
</file>